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RESULTS\"/>
    </mc:Choice>
  </mc:AlternateContent>
  <xr:revisionPtr revIDLastSave="0" documentId="13_ncr:1_{45426A86-3EBF-4A60-A434-518643655155}" xr6:coauthVersionLast="47" xr6:coauthVersionMax="47" xr10:uidLastSave="{00000000-0000-0000-0000-000000000000}"/>
  <bookViews>
    <workbookView xWindow="-108" yWindow="-108" windowWidth="23256" windowHeight="13176" activeTab="5" xr2:uid="{D5848CD6-E368-4CCC-B45B-B79C069A30A1}"/>
  </bookViews>
  <sheets>
    <sheet name="DEMO" sheetId="1" r:id="rId1"/>
    <sheet name="CASE_2" sheetId="2" r:id="rId2"/>
    <sheet name="CASE_4" sheetId="3" r:id="rId3"/>
    <sheet name="Sheet1" sheetId="5" r:id="rId4"/>
    <sheet name="LIVE_SIGNAL" sheetId="4" r:id="rId5"/>
    <sheet name="NOISE_CAS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K9" i="4"/>
  <c r="K8" i="4"/>
  <c r="K7" i="4"/>
  <c r="K6" i="4"/>
  <c r="K5" i="4"/>
  <c r="K4" i="4"/>
  <c r="K3" i="4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P27" i="5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J7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O8" i="3"/>
  <c r="O14" i="3"/>
  <c r="O15" i="3"/>
  <c r="O16" i="3"/>
  <c r="L16" i="3"/>
  <c r="L15" i="3"/>
  <c r="L14" i="3"/>
  <c r="L13" i="3"/>
  <c r="L12" i="3"/>
  <c r="L11" i="3"/>
  <c r="L10" i="3"/>
  <c r="L9" i="3"/>
  <c r="L8" i="3"/>
  <c r="K16" i="3"/>
  <c r="K15" i="3"/>
  <c r="K14" i="3"/>
  <c r="K13" i="3"/>
  <c r="K12" i="3"/>
  <c r="K11" i="3"/>
  <c r="K10" i="3"/>
  <c r="K9" i="3"/>
  <c r="K8" i="3"/>
  <c r="J16" i="3"/>
  <c r="J15" i="3"/>
  <c r="J14" i="3"/>
  <c r="J13" i="3"/>
  <c r="O13" i="3" s="1"/>
  <c r="J12" i="3"/>
  <c r="O12" i="3" s="1"/>
  <c r="J11" i="3"/>
  <c r="O11" i="3" s="1"/>
  <c r="J10" i="3"/>
  <c r="O10" i="3" s="1"/>
  <c r="J9" i="3"/>
  <c r="O9" i="3" s="1"/>
  <c r="J8" i="3"/>
  <c r="L23" i="3"/>
  <c r="L22" i="3"/>
  <c r="L21" i="3"/>
  <c r="L20" i="3"/>
  <c r="L19" i="3"/>
  <c r="L18" i="3"/>
  <c r="L17" i="3"/>
  <c r="L7" i="3"/>
  <c r="L6" i="3"/>
  <c r="L5" i="3"/>
  <c r="K23" i="3"/>
  <c r="K22" i="3"/>
  <c r="K21" i="3"/>
  <c r="K20" i="3"/>
  <c r="K19" i="3"/>
  <c r="K18" i="3"/>
  <c r="K17" i="3"/>
  <c r="K7" i="3"/>
  <c r="K6" i="3"/>
  <c r="K5" i="3"/>
  <c r="J23" i="3"/>
  <c r="J22" i="3"/>
  <c r="J21" i="3"/>
  <c r="J20" i="3"/>
  <c r="J19" i="3"/>
  <c r="J18" i="3"/>
  <c r="J17" i="3"/>
  <c r="J7" i="3"/>
  <c r="J6" i="3"/>
  <c r="J5" i="3"/>
  <c r="E10" i="2"/>
  <c r="E9" i="2"/>
  <c r="E8" i="2"/>
  <c r="E7" i="2"/>
  <c r="E22" i="2"/>
  <c r="E21" i="2"/>
  <c r="E20" i="2"/>
  <c r="E19" i="2"/>
  <c r="E18" i="2"/>
  <c r="E17" i="2"/>
  <c r="E16" i="2"/>
  <c r="E15" i="2"/>
  <c r="E14" i="2"/>
  <c r="E13" i="2"/>
  <c r="D10" i="2"/>
  <c r="D9" i="2"/>
  <c r="D8" i="2"/>
  <c r="D7" i="2"/>
  <c r="D22" i="2"/>
  <c r="D21" i="2"/>
  <c r="D20" i="2"/>
  <c r="D19" i="2"/>
  <c r="D18" i="2"/>
  <c r="D17" i="2"/>
  <c r="D16" i="2"/>
  <c r="D15" i="2"/>
  <c r="D14" i="2"/>
  <c r="D13" i="2"/>
  <c r="C10" i="2"/>
  <c r="M10" i="2" s="1"/>
  <c r="C9" i="2"/>
  <c r="M9" i="2" s="1"/>
  <c r="C8" i="2"/>
  <c r="M8" i="2" s="1"/>
  <c r="C7" i="2"/>
  <c r="M7" i="2" s="1"/>
  <c r="C22" i="2"/>
  <c r="M22" i="2" s="1"/>
  <c r="C21" i="2"/>
  <c r="M21" i="2" s="1"/>
  <c r="C20" i="2"/>
  <c r="M20" i="2" s="1"/>
  <c r="C19" i="2"/>
  <c r="M19" i="2" s="1"/>
  <c r="C18" i="2"/>
  <c r="M18" i="2" s="1"/>
  <c r="C17" i="2"/>
  <c r="M17" i="2" s="1"/>
  <c r="C16" i="2"/>
  <c r="M16" i="2" s="1"/>
  <c r="C15" i="2"/>
  <c r="M15" i="2" s="1"/>
  <c r="C14" i="2"/>
  <c r="M14" i="2" s="1"/>
  <c r="C13" i="2"/>
  <c r="M13" i="2" s="1"/>
  <c r="E12" i="2"/>
  <c r="D12" i="2"/>
  <c r="C12" i="2"/>
  <c r="M12" i="2" s="1"/>
  <c r="E11" i="2"/>
  <c r="D11" i="2"/>
  <c r="C11" i="2"/>
  <c r="M11" i="2" s="1"/>
  <c r="G12" i="1"/>
  <c r="G10" i="1"/>
  <c r="G11" i="1"/>
  <c r="AA7" i="1"/>
  <c r="AA6" i="1"/>
  <c r="AA5" i="1"/>
  <c r="Y6" i="1"/>
  <c r="Y7" i="1"/>
  <c r="Y5" i="1"/>
  <c r="W6" i="1"/>
  <c r="W7" i="1"/>
  <c r="W5" i="1"/>
  <c r="I6" i="1"/>
  <c r="I7" i="1"/>
  <c r="I5" i="1"/>
  <c r="K6" i="1"/>
  <c r="K7" i="1"/>
  <c r="K5" i="1"/>
  <c r="M6" i="1"/>
  <c r="M7" i="1"/>
  <c r="M5" i="1"/>
  <c r="O6" i="1"/>
  <c r="O7" i="1"/>
  <c r="O5" i="1"/>
  <c r="U6" i="1"/>
  <c r="U7" i="1"/>
  <c r="U5" i="1"/>
  <c r="S6" i="1"/>
  <c r="S7" i="1"/>
  <c r="S5" i="1"/>
  <c r="Q6" i="1"/>
  <c r="Q7" i="1"/>
  <c r="Q5" i="1"/>
  <c r="G6" i="1"/>
  <c r="G7" i="1"/>
  <c r="G5" i="1"/>
  <c r="E6" i="1"/>
  <c r="E7" i="1"/>
  <c r="E5" i="1"/>
  <c r="O22" i="3" l="1"/>
  <c r="O5" i="3"/>
  <c r="O30" i="3" s="1"/>
  <c r="O21" i="3"/>
  <c r="O19" i="3"/>
  <c r="O20" i="3"/>
  <c r="O23" i="3"/>
  <c r="O6" i="3"/>
  <c r="O7" i="3"/>
  <c r="O17" i="3"/>
  <c r="O18" i="3"/>
</calcChain>
</file>

<file path=xl/sharedStrings.xml><?xml version="1.0" encoding="utf-8"?>
<sst xmlns="http://schemas.openxmlformats.org/spreadsheetml/2006/main" count="77" uniqueCount="53">
  <si>
    <t>ref</t>
  </si>
  <si>
    <t>error1</t>
  </si>
  <si>
    <t>error2</t>
  </si>
  <si>
    <t>error3</t>
  </si>
  <si>
    <t>error4</t>
  </si>
  <si>
    <t>error5</t>
  </si>
  <si>
    <t>ERROR</t>
  </si>
  <si>
    <t xml:space="preserve">D </t>
  </si>
  <si>
    <t>Amp-1</t>
  </si>
  <si>
    <t>Amp2</t>
  </si>
  <si>
    <t>Amp-3</t>
  </si>
  <si>
    <t>E-1</t>
  </si>
  <si>
    <t>E-2</t>
  </si>
  <si>
    <t>E-3</t>
  </si>
  <si>
    <t>E_SUM</t>
  </si>
  <si>
    <t>Error1</t>
  </si>
  <si>
    <t>Error2</t>
  </si>
  <si>
    <t>Error3</t>
  </si>
  <si>
    <t>Error</t>
  </si>
  <si>
    <t>NOISE</t>
  </si>
  <si>
    <t>f1</t>
  </si>
  <si>
    <t>f2</t>
  </si>
  <si>
    <t>f3</t>
  </si>
  <si>
    <t>35db</t>
  </si>
  <si>
    <t>45db</t>
  </si>
  <si>
    <t>55db</t>
  </si>
  <si>
    <t>25db</t>
  </si>
  <si>
    <t>a1</t>
  </si>
  <si>
    <t>a2</t>
  </si>
  <si>
    <t>a3</t>
  </si>
  <si>
    <t>d = 700</t>
  </si>
  <si>
    <t>d = 800</t>
  </si>
  <si>
    <t>d = 900</t>
  </si>
  <si>
    <t>d = 1000</t>
  </si>
  <si>
    <t>d = 1100</t>
  </si>
  <si>
    <t>d = 1200</t>
  </si>
  <si>
    <t>d = 1300</t>
  </si>
  <si>
    <t>d = 1400</t>
  </si>
  <si>
    <t>d = 1500</t>
  </si>
  <si>
    <t xml:space="preserve"> </t>
  </si>
  <si>
    <t>ERROR%</t>
  </si>
  <si>
    <t>d = 50</t>
  </si>
  <si>
    <t>d = 100</t>
  </si>
  <si>
    <t>d = 150</t>
  </si>
  <si>
    <t>d = 200</t>
  </si>
  <si>
    <t>d = 250</t>
  </si>
  <si>
    <t>d = 300</t>
  </si>
  <si>
    <t>d = 350</t>
  </si>
  <si>
    <t>d = 400</t>
  </si>
  <si>
    <t>d = 450</t>
  </si>
  <si>
    <t>d = 500</t>
  </si>
  <si>
    <t>d = 550</t>
  </si>
  <si>
    <t>d =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</si>
</sst>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1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Amplitude error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CASE_2!$C$6</c:f>
              <c:strCache>
                <c:ptCount val="1"/>
                <c:pt idx="0">
                  <c:v>E-1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CASE_2!$C$7:$C$22</c:f>
              <c:numCache>
                <c:formatCode>General</c:formatCode>
                <c:ptCount val="16"/>
                <c:pt idx="0">
                  <c:v>1.099999999999568E-2</c:v>
                </c:pt>
                <c:pt idx="1">
                  <c:v>6.7999999999983629E-3</c:v>
                </c:pt>
                <c:pt idx="2">
                  <c:v>2.8499999999993975E-2</c:v>
                </c:pt>
                <c:pt idx="3">
                  <c:v>1.8000000000000682E-2</c:v>
                </c:pt>
                <c:pt idx="4">
                  <c:v>1.9000000000005457E-2</c:v>
                </c:pt>
                <c:pt idx="5">
                  <c:v>1.3900000000006687E-2</c:v>
                </c:pt>
                <c:pt idx="6">
                  <c:v>1.300000000000523E-2</c:v>
                </c:pt>
                <c:pt idx="7">
                  <c:v>1.5500000000002958E-2</c:v>
                </c:pt>
                <c:pt idx="8">
                  <c:v>3.6199999999993793E-2</c:v>
                </c:pt>
                <c:pt idx="9">
                  <c:v>1.0000000000005116E-2</c:v>
                </c:pt>
                <c:pt idx="10">
                  <c:v>5.3999999999945203E-3</c:v>
                </c:pt>
                <c:pt idx="11">
                  <c:v>2.8000000000005798E-2</c:v>
                </c:pt>
                <c:pt idx="12">
                  <c:v>8.399999999994634E-3</c:v>
                </c:pt>
                <c:pt idx="13">
                  <c:v>1.1399999999994748E-2</c:v>
                </c:pt>
                <c:pt idx="14">
                  <c:v>1.0000000000331967E-4</c:v>
                </c:pt>
                <c:pt idx="15">
                  <c:v>4.9999999999954525E-3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8-461F-AC1D-2ABF9C9DF2B2}"/>
            </c:ext>
          </c:extLst>
        </c:ser>
        <c:ser>
          <c:idx val="2"/>
          <c:order val="2"/>
          <c:tx>
            <c:strRef>
              <c:f>CASE_2!$D$6</c:f>
              <c:strCache>
                <c:ptCount val="1"/>
                <c:pt idx="0">
                  <c:v>E-2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CASE_2!$D$7:$D$22</c:f>
              <c:numCache>
                <c:formatCode>General</c:formatCode>
                <c:ptCount val="16"/>
                <c:pt idx="0">
                  <c:v>0.2205555555555547</c:v>
                </c:pt>
                <c:pt idx="1">
                  <c:v>5.2777777777773198E-2</c:v>
                </c:pt>
                <c:pt idx="2">
                  <c:v>0.19333333333333672</c:v>
                </c:pt>
                <c:pt idx="3">
                  <c:v>0</c:v>
                </c:pt>
                <c:pt idx="4">
                  <c:v>7.7222222222219888E-2</c:v>
                </c:pt>
                <c:pt idx="5">
                  <c:v>5.0000000000080839E-3</c:v>
                </c:pt>
                <c:pt idx="6">
                  <c:v>8.6666666666662048E-2</c:v>
                </c:pt>
                <c:pt idx="7">
                  <c:v>7.7777777777774143E-2</c:v>
                </c:pt>
                <c:pt idx="8">
                  <c:v>8.8888888888879108E-2</c:v>
                </c:pt>
                <c:pt idx="9">
                  <c:v>6.0555555555552587E-2</c:v>
                </c:pt>
                <c:pt idx="10">
                  <c:v>3.7777777777768681E-2</c:v>
                </c:pt>
                <c:pt idx="11">
                  <c:v>0.3366666666666715</c:v>
                </c:pt>
                <c:pt idx="12">
                  <c:v>1.9999999999992864E-2</c:v>
                </c:pt>
                <c:pt idx="13">
                  <c:v>0.49166666666666559</c:v>
                </c:pt>
                <c:pt idx="14">
                  <c:v>5.8333333333335541E-2</c:v>
                </c:pt>
                <c:pt idx="15">
                  <c:v>0.11111111111110875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8-461F-AC1D-2ABF9C9DF2B2}"/>
            </c:ext>
          </c:extLst>
        </c:ser>
        <c:ser>
          <c:idx val="3"/>
          <c:order val="3"/>
          <c:tx>
            <c:strRef>
              <c:f>CASE_2!$E$6</c:f>
              <c:strCache>
                <c:ptCount val="1"/>
                <c:pt idx="0">
                  <c:v>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CASE_2!$E$7:$E$22</c:f>
              <c:numCache>
                <c:formatCode>General</c:formatCode>
                <c:ptCount val="16"/>
                <c:pt idx="0">
                  <c:v>1.5833333333326038E-2</c:v>
                </c:pt>
                <c:pt idx="1">
                  <c:v>0.11083333333332668</c:v>
                </c:pt>
                <c:pt idx="2">
                  <c:v>5.666666666666783E-2</c:v>
                </c:pt>
                <c:pt idx="3">
                  <c:v>0.12333333333332715</c:v>
                </c:pt>
                <c:pt idx="4">
                  <c:v>0.20999999999999908</c:v>
                </c:pt>
                <c:pt idx="5">
                  <c:v>2.8333333333326511E-2</c:v>
                </c:pt>
                <c:pt idx="6">
                  <c:v>0.13333333333333347</c:v>
                </c:pt>
                <c:pt idx="7">
                  <c:v>3.2499999999998266E-2</c:v>
                </c:pt>
                <c:pt idx="8">
                  <c:v>0.16166666666665996</c:v>
                </c:pt>
                <c:pt idx="9">
                  <c:v>0.21166666666666187</c:v>
                </c:pt>
                <c:pt idx="10">
                  <c:v>0.11666666666666121</c:v>
                </c:pt>
                <c:pt idx="11">
                  <c:v>0.13583333333332764</c:v>
                </c:pt>
                <c:pt idx="12">
                  <c:v>0.28249999999999298</c:v>
                </c:pt>
                <c:pt idx="13">
                  <c:v>5.333333333332746E-2</c:v>
                </c:pt>
                <c:pt idx="14">
                  <c:v>0.11499999999999844</c:v>
                </c:pt>
                <c:pt idx="15">
                  <c:v>1.7500000000003624E-2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8-461F-AC1D-2ABF9C9D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963951"/>
        <c:axId val="787962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CASE_2!$B$6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CASE_2!$B$7:$B$22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650</c:v>
                      </c:pt>
                      <c:pt idx="6">
                        <c:v>655</c:v>
                      </c:pt>
                      <c:pt idx="7">
                        <c:v>660</c:v>
                      </c:pt>
                      <c:pt idx="8">
                        <c:v>670</c:v>
                      </c:pt>
                      <c:pt idx="9">
                        <c:v>680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800</c:v>
                      </c:pt>
                      <c:pt idx="13">
                        <c:v>850</c:v>
                      </c:pt>
                      <c:pt idx="14">
                        <c:v>900</c:v>
                      </c:pt>
                      <c:pt idx="15">
                        <c:v>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CASE_2!$B$7:$B$22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650</c:v>
                      </c:pt>
                      <c:pt idx="6">
                        <c:v>655</c:v>
                      </c:pt>
                      <c:pt idx="7">
                        <c:v>660</c:v>
                      </c:pt>
                      <c:pt idx="8">
                        <c:v>670</c:v>
                      </c:pt>
                      <c:pt idx="9">
                        <c:v>680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800</c:v>
                      </c:pt>
                      <c:pt idx="13">
                        <c:v>850</c:v>
                      </c:pt>
                      <c:pt idx="14">
                        <c:v>900</c:v>
                      </c:pt>
                      <c:pt idx="15">
                        <c:v>950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F8-461F-AC1D-2ABF9C9DF2B2}"/>
                  </c:ext>
                </c:extLst>
              </c15:ser>
            </c15:filteredBarSeries>
          </c:ext>
        </c:extLst>
      </c:barChart>
      <c:catAx>
        <c:axId val="7879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62031"/>
        <c:crosses val="autoZero"/>
        <c:auto val="1"/>
        <c:lblAlgn val="ctr"/>
        <c:lblOffset val="100"/>
        <c:noMultiLvlLbl val="0"/>
      </c:catAx>
      <c:valAx>
        <c:axId val="7879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</a:t>
            </a:r>
            <a:r>
              <a:rPr lang="en-US" b="1" baseline="0"/>
              <a:t> error </a:t>
            </a:r>
            <a:r>
              <a:rPr lang="en-US" baseline="0"/>
              <a:t>vs </a:t>
            </a:r>
            <a:r>
              <a:rPr lang="en-US" b="1" baseline="0"/>
              <a:t>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CASE_2!$M$6</c:f>
              <c:strCache>
                <c:ptCount val="1"/>
                <c:pt idx="0">
                  <c:v>E_SUM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CASE_2!$L$7:$L$22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xVal>
          <c:yVal>
            <c:numRef>
              <c:f>CASE_2!$M$7:$M$22</c:f>
              <c:numCache>
                <c:formatCode>General</c:formatCode>
                <c:ptCount val="16"/>
                <c:pt idx="0">
                  <c:v>0.24738888888887642</c:v>
                </c:pt>
                <c:pt idx="1">
                  <c:v>0.17041111111109825</c:v>
                </c:pt>
                <c:pt idx="2">
                  <c:v>0.27849999999999853</c:v>
                </c:pt>
                <c:pt idx="3">
                  <c:v>0.14133333333332782</c:v>
                </c:pt>
                <c:pt idx="4">
                  <c:v>0.30622222222222439</c:v>
                </c:pt>
                <c:pt idx="5">
                  <c:v>4.7233333333341281E-2</c:v>
                </c:pt>
                <c:pt idx="6">
                  <c:v>0.23300000000000076</c:v>
                </c:pt>
                <c:pt idx="7">
                  <c:v>0.12577777777777538</c:v>
                </c:pt>
                <c:pt idx="8">
                  <c:v>0.28675555555553289</c:v>
                </c:pt>
                <c:pt idx="9">
                  <c:v>0.2822222222222196</c:v>
                </c:pt>
                <c:pt idx="10">
                  <c:v>0.15984444444442442</c:v>
                </c:pt>
                <c:pt idx="11">
                  <c:v>0.50050000000000494</c:v>
                </c:pt>
                <c:pt idx="12">
                  <c:v>0.31089999999998047</c:v>
                </c:pt>
                <c:pt idx="13">
                  <c:v>0.55639999999998779</c:v>
                </c:pt>
                <c:pt idx="14">
                  <c:v>0.1734333333333373</c:v>
                </c:pt>
                <c:pt idx="15">
                  <c:v>0.13361111111110782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0-4842-B2A8-2CCD9228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49951"/>
        <c:axId val="283348991"/>
      </c:scatterChart>
      <c:valAx>
        <c:axId val="28334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48991"/>
        <c:crosses val="autoZero"/>
        <c:crossBetween val="midCat"/>
      </c:valAx>
      <c:valAx>
        <c:axId val="2833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4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CASE_4!$N$5:$N$23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600</c:v>
                </c:pt>
                <c:pt idx="14">
                  <c:v>605</c:v>
                </c:pt>
                <c:pt idx="15">
                  <c:v>610</c:v>
                </c:pt>
                <c:pt idx="16">
                  <c:v>615</c:v>
                </c:pt>
                <c:pt idx="17">
                  <c:v>620</c:v>
                </c:pt>
                <c:pt idx="18">
                  <c:v>625</c:v>
                </c:pt>
              </c:numCache>
            </c:numRef>
          </c:xVal>
          <c:yVal>
            <c:numRef>
              <c:f>CASE_4!$O$5:$O$23</c:f>
              <c:numCache>
                <c:formatCode>General</c:formatCode>
                <c:ptCount val="19"/>
                <c:pt idx="0">
                  <c:v>7.2429378531067387E-2</c:v>
                </c:pt>
                <c:pt idx="1">
                  <c:v>6.527306967984893E-2</c:v>
                </c:pt>
                <c:pt idx="2">
                  <c:v>1.0075329566851246E-2</c:v>
                </c:pt>
                <c:pt idx="3">
                  <c:v>7.7212806026354344E-2</c:v>
                </c:pt>
                <c:pt idx="4">
                  <c:v>9.3220338983048698E-2</c:v>
                </c:pt>
                <c:pt idx="5">
                  <c:v>9.1996233521665152E-2</c:v>
                </c:pt>
                <c:pt idx="6">
                  <c:v>8.3822975517877235E-2</c:v>
                </c:pt>
                <c:pt idx="7">
                  <c:v>9.0338983050855193E-2</c:v>
                </c:pt>
                <c:pt idx="8">
                  <c:v>9.6120527306969447E-2</c:v>
                </c:pt>
                <c:pt idx="9">
                  <c:v>0.14148775894538182</c:v>
                </c:pt>
                <c:pt idx="10">
                  <c:v>4.7721280602623165E-2</c:v>
                </c:pt>
                <c:pt idx="11">
                  <c:v>0.10871939736345766</c:v>
                </c:pt>
                <c:pt idx="12">
                  <c:v>0.1015442561205312</c:v>
                </c:pt>
                <c:pt idx="13">
                  <c:v>5.6440677966099292E-2</c:v>
                </c:pt>
                <c:pt idx="14">
                  <c:v>0.10075329566856249</c:v>
                </c:pt>
                <c:pt idx="15">
                  <c:v>9.1261770244820337E-2</c:v>
                </c:pt>
                <c:pt idx="16">
                  <c:v>0.11860640301319578</c:v>
                </c:pt>
                <c:pt idx="17">
                  <c:v>0.43563088512241355</c:v>
                </c:pt>
                <c:pt idx="18">
                  <c:v>0.16559322033897111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4-4451-82BC-701F4416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1951"/>
        <c:axId val="180112431"/>
      </c:scatterChart>
      <c:valAx>
        <c:axId val="1801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2431"/>
        <c:crosses val="autoZero"/>
        <c:crossBetween val="midCat"/>
      </c:valAx>
      <c:valAx>
        <c:axId val="1801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CASE_4!$J$4</c:f>
              <c:strCache>
                <c:ptCount val="1"/>
                <c:pt idx="0">
                  <c:v>Error1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CASE_4!$I$5:$I$23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600</c:v>
                </c:pt>
                <c:pt idx="14">
                  <c:v>605</c:v>
                </c:pt>
                <c:pt idx="15">
                  <c:v>610</c:v>
                </c:pt>
                <c:pt idx="16">
                  <c:v>615</c:v>
                </c:pt>
                <c:pt idx="17">
                  <c:v>620</c:v>
                </c:pt>
                <c:pt idx="18">
                  <c:v>625</c:v>
                </c:pt>
              </c:numCache>
            </c:numRef>
          </c:cat>
          <c:val>
            <c:numRef>
              <c:f>CASE_4!$J$5:$J$23</c:f>
              <c:numCache>
                <c:formatCode>General</c:formatCode>
                <c:ptCount val="19"/>
                <c:pt idx="0">
                  <c:v>9.9999999999964319E-3</c:v>
                </c:pt>
                <c:pt idx="1">
                  <c:v>3.222222222222608E-2</c:v>
                </c:pt>
                <c:pt idx="2">
                  <c:v>5.5555555555623446E-3</c:v>
                </c:pt>
                <c:pt idx="3">
                  <c:v>4.4444444444439554E-2</c:v>
                </c:pt>
                <c:pt idx="4">
                  <c:v>1.6666666666667298E-2</c:v>
                </c:pt>
                <c:pt idx="5">
                  <c:v>2.2222222222229644E-2</c:v>
                </c:pt>
                <c:pt idx="6">
                  <c:v>3.7777777777768681E-2</c:v>
                </c:pt>
                <c:pt idx="7">
                  <c:v>3.3333333333255646E-3</c:v>
                </c:pt>
                <c:pt idx="8">
                  <c:v>1.2222222222213475E-2</c:v>
                </c:pt>
                <c:pt idx="9">
                  <c:v>1.8888888888884341E-2</c:v>
                </c:pt>
                <c:pt idx="10">
                  <c:v>1.1111111111085216E-3</c:v>
                </c:pt>
                <c:pt idx="11">
                  <c:v>2.2222222222170432E-3</c:v>
                </c:pt>
                <c:pt idx="12">
                  <c:v>8.8888888888879088E-3</c:v>
                </c:pt>
                <c:pt idx="13">
                  <c:v>3.6666666666660165E-2</c:v>
                </c:pt>
                <c:pt idx="14">
                  <c:v>2.2222222222229644E-2</c:v>
                </c:pt>
                <c:pt idx="15">
                  <c:v>3.222222222222608E-2</c:v>
                </c:pt>
                <c:pt idx="16">
                  <c:v>0.10222222222222083</c:v>
                </c:pt>
                <c:pt idx="17">
                  <c:v>0.26444444444443999</c:v>
                </c:pt>
                <c:pt idx="18">
                  <c:v>6.3333333333323888E-2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D-4018-9829-29244B30CEAD}"/>
            </c:ext>
          </c:extLst>
        </c:ser>
        <c:ser>
          <c:idx val="2"/>
          <c:order val="2"/>
          <c:tx>
            <c:strRef>
              <c:f>CASE_4!$K$4</c:f>
              <c:strCache>
                <c:ptCount val="1"/>
                <c:pt idx="0">
                  <c:v>Error2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CASE_4!$I$5:$I$23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600</c:v>
                </c:pt>
                <c:pt idx="14">
                  <c:v>605</c:v>
                </c:pt>
                <c:pt idx="15">
                  <c:v>610</c:v>
                </c:pt>
                <c:pt idx="16">
                  <c:v>615</c:v>
                </c:pt>
                <c:pt idx="17">
                  <c:v>620</c:v>
                </c:pt>
                <c:pt idx="18">
                  <c:v>625</c:v>
                </c:pt>
              </c:numCache>
            </c:numRef>
          </c:cat>
          <c:val>
            <c:numRef>
              <c:f>CASE_4!$K$5:$K$23</c:f>
              <c:numCache>
                <c:formatCode>General</c:formatCode>
                <c:ptCount val="19"/>
                <c:pt idx="0">
                  <c:v>3.2768361581924824E-2</c:v>
                </c:pt>
                <c:pt idx="1">
                  <c:v>2.5988700564971396E-2</c:v>
                </c:pt>
                <c:pt idx="2">
                  <c:v>4.5197740112889011E-3</c:v>
                </c:pt>
                <c:pt idx="3">
                  <c:v>1.0169491525420101E-2</c:v>
                </c:pt>
                <c:pt idx="4">
                  <c:v>4.4067796610167145E-2</c:v>
                </c:pt>
                <c:pt idx="5">
                  <c:v>4.2937853107344923E-2</c:v>
                </c:pt>
                <c:pt idx="6">
                  <c:v>1.9209039548017975E-2</c:v>
                </c:pt>
                <c:pt idx="7">
                  <c:v>3.0508474576280375E-2</c:v>
                </c:pt>
                <c:pt idx="8">
                  <c:v>3.1638418079102601E-2</c:v>
                </c:pt>
                <c:pt idx="9">
                  <c:v>6.8926553672316315E-2</c:v>
                </c:pt>
                <c:pt idx="10">
                  <c:v>2.8248587570615848E-2</c:v>
                </c:pt>
                <c:pt idx="11">
                  <c:v>5.4237288135587244E-2</c:v>
                </c:pt>
                <c:pt idx="12">
                  <c:v>4.7457627118653901E-2</c:v>
                </c:pt>
                <c:pt idx="13">
                  <c:v>0</c:v>
                </c:pt>
                <c:pt idx="14">
                  <c:v>4.18079096045227E-2</c:v>
                </c:pt>
                <c:pt idx="15">
                  <c:v>5.1977401129942792E-2</c:v>
                </c:pt>
                <c:pt idx="16">
                  <c:v>1.3559322033906848E-2</c:v>
                </c:pt>
                <c:pt idx="17">
                  <c:v>0.11751412429379246</c:v>
                </c:pt>
                <c:pt idx="18">
                  <c:v>2.5988700564971396E-2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D-4018-9829-29244B30CEAD}"/>
            </c:ext>
          </c:extLst>
        </c:ser>
        <c:ser>
          <c:idx val="3"/>
          <c:order val="3"/>
          <c:tx>
            <c:strRef>
              <c:f>CASE_4!$L$4</c:f>
              <c:strCache>
                <c:ptCount val="1"/>
                <c:pt idx="0">
                  <c:v>Error3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CASE_4!$I$5:$I$23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600</c:v>
                </c:pt>
                <c:pt idx="14">
                  <c:v>605</c:v>
                </c:pt>
                <c:pt idx="15">
                  <c:v>610</c:v>
                </c:pt>
                <c:pt idx="16">
                  <c:v>615</c:v>
                </c:pt>
                <c:pt idx="17">
                  <c:v>620</c:v>
                </c:pt>
                <c:pt idx="18">
                  <c:v>625</c:v>
                </c:pt>
              </c:numCache>
            </c:numRef>
          </c:cat>
          <c:val>
            <c:numRef>
              <c:f>CASE_4!$L$5:$L$23</c:f>
              <c:numCache>
                <c:formatCode>General</c:formatCode>
                <c:ptCount val="19"/>
                <c:pt idx="0">
                  <c:v>2.9661016949146139E-2</c:v>
                </c:pt>
                <c:pt idx="1">
                  <c:v>7.0621468926514537E-3</c:v>
                </c:pt>
                <c:pt idx="2">
                  <c:v>0</c:v>
                </c:pt>
                <c:pt idx="3">
                  <c:v>2.2598870056494687E-2</c:v>
                </c:pt>
                <c:pt idx="4">
                  <c:v>3.2485875706214251E-2</c:v>
                </c:pt>
                <c:pt idx="5">
                  <c:v>2.6836158192090578E-2</c:v>
                </c:pt>
                <c:pt idx="6">
                  <c:v>2.6836158192090578E-2</c:v>
                </c:pt>
                <c:pt idx="7">
                  <c:v>5.6497175141249259E-2</c:v>
                </c:pt>
                <c:pt idx="8">
                  <c:v>5.2259887005653372E-2</c:v>
                </c:pt>
                <c:pt idx="9">
                  <c:v>5.3672316384181157E-2</c:v>
                </c:pt>
                <c:pt idx="10">
                  <c:v>1.8361581920898797E-2</c:v>
                </c:pt>
                <c:pt idx="11">
                  <c:v>5.2259887005653372E-2</c:v>
                </c:pt>
                <c:pt idx="12">
                  <c:v>4.5197740112989375E-2</c:v>
                </c:pt>
                <c:pt idx="13">
                  <c:v>1.9774011299439124E-2</c:v>
                </c:pt>
                <c:pt idx="14">
                  <c:v>3.6723163841810139E-2</c:v>
                </c:pt>
                <c:pt idx="15">
                  <c:v>7.0621468926514537E-3</c:v>
                </c:pt>
                <c:pt idx="16">
                  <c:v>2.8248587570681083E-3</c:v>
                </c:pt>
                <c:pt idx="17">
                  <c:v>5.3672316384181157E-2</c:v>
                </c:pt>
                <c:pt idx="18">
                  <c:v>7.6271186440675848E-2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D-4018-9829-29244B30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6079"/>
        <c:axId val="180306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CASE_4!$I$4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CASE_4!$I$5:$I$23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410</c:v>
                      </c:pt>
                      <c:pt idx="4">
                        <c:v>420</c:v>
                      </c:pt>
                      <c:pt idx="5">
                        <c:v>430</c:v>
                      </c:pt>
                      <c:pt idx="6">
                        <c:v>440</c:v>
                      </c:pt>
                      <c:pt idx="7">
                        <c:v>450</c:v>
                      </c:pt>
                      <c:pt idx="8">
                        <c:v>460</c:v>
                      </c:pt>
                      <c:pt idx="9">
                        <c:v>470</c:v>
                      </c:pt>
                      <c:pt idx="10">
                        <c:v>480</c:v>
                      </c:pt>
                      <c:pt idx="11">
                        <c:v>490</c:v>
                      </c:pt>
                      <c:pt idx="12">
                        <c:v>500</c:v>
                      </c:pt>
                      <c:pt idx="13">
                        <c:v>600</c:v>
                      </c:pt>
                      <c:pt idx="14">
                        <c:v>605</c:v>
                      </c:pt>
                      <c:pt idx="15">
                        <c:v>610</c:v>
                      </c:pt>
                      <c:pt idx="16">
                        <c:v>615</c:v>
                      </c:pt>
                      <c:pt idx="17">
                        <c:v>620</c:v>
                      </c:pt>
                      <c:pt idx="18">
                        <c:v>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CASE_4!$I$5:$I$23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410</c:v>
                      </c:pt>
                      <c:pt idx="4">
                        <c:v>420</c:v>
                      </c:pt>
                      <c:pt idx="5">
                        <c:v>430</c:v>
                      </c:pt>
                      <c:pt idx="6">
                        <c:v>440</c:v>
                      </c:pt>
                      <c:pt idx="7">
                        <c:v>450</c:v>
                      </c:pt>
                      <c:pt idx="8">
                        <c:v>460</c:v>
                      </c:pt>
                      <c:pt idx="9">
                        <c:v>470</c:v>
                      </c:pt>
                      <c:pt idx="10">
                        <c:v>480</c:v>
                      </c:pt>
                      <c:pt idx="11">
                        <c:v>490</c:v>
                      </c:pt>
                      <c:pt idx="12">
                        <c:v>500</c:v>
                      </c:pt>
                      <c:pt idx="13">
                        <c:v>600</c:v>
                      </c:pt>
                      <c:pt idx="14">
                        <c:v>605</c:v>
                      </c:pt>
                      <c:pt idx="15">
                        <c:v>610</c:v>
                      </c:pt>
                      <c:pt idx="16">
                        <c:v>615</c:v>
                      </c:pt>
                      <c:pt idx="17">
                        <c:v>620</c:v>
                      </c:pt>
                      <c:pt idx="18">
                        <c:v>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AD-4018-9829-29244B30CEAD}"/>
                  </c:ext>
                </c:extLst>
              </c15:ser>
            </c15:filteredBarSeries>
          </c:ext>
        </c:extLst>
      </c:barChart>
      <c:catAx>
        <c:axId val="1803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6559"/>
        <c:crosses val="autoZero"/>
        <c:auto val="1"/>
        <c:lblAlgn val="ctr"/>
        <c:lblOffset val="100"/>
        <c:noMultiLvlLbl val="0"/>
      </c:catAx>
      <c:valAx>
        <c:axId val="1803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Error vs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Sheet1!$N$7:$N$22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625</c:v>
                </c:pt>
              </c:numCache>
            </c:numRef>
          </c:xVal>
          <c:yVal>
            <c:numRef>
              <c:f>Sheet1!$O$7:$O$22</c:f>
              <c:numCache>
                <c:formatCode>General</c:formatCode>
                <c:ptCount val="16"/>
                <c:pt idx="0">
                  <c:v>2.4100000000000019</c:v>
                </c:pt>
                <c:pt idx="1">
                  <c:v>10.72000000000001</c:v>
                </c:pt>
                <c:pt idx="2">
                  <c:v>1.1999999999999997</c:v>
                </c:pt>
                <c:pt idx="3">
                  <c:v>2.9999999999996696E-2</c:v>
                </c:pt>
                <c:pt idx="4">
                  <c:v>0.89999999999999458</c:v>
                </c:pt>
                <c:pt idx="5">
                  <c:v>0.42000000000000925</c:v>
                </c:pt>
                <c:pt idx="6">
                  <c:v>0.70000000000000273</c:v>
                </c:pt>
                <c:pt idx="7">
                  <c:v>0.20999999999999075</c:v>
                </c:pt>
                <c:pt idx="8">
                  <c:v>2.0299999999999914</c:v>
                </c:pt>
                <c:pt idx="9">
                  <c:v>1.0999999999999863</c:v>
                </c:pt>
                <c:pt idx="10">
                  <c:v>1.5299999999999945</c:v>
                </c:pt>
                <c:pt idx="11">
                  <c:v>2.1199999999999779</c:v>
                </c:pt>
                <c:pt idx="12">
                  <c:v>1.4599999999999849</c:v>
                </c:pt>
                <c:pt idx="13">
                  <c:v>3.7299999999999844</c:v>
                </c:pt>
                <c:pt idx="14">
                  <c:v>4.0999999999999819</c:v>
                </c:pt>
                <c:pt idx="15">
                  <c:v>31.009999999999977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8-4CF7-B39D-AC69C890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95727"/>
        <c:axId val="944721823"/>
      </c:scatterChart>
      <c:valAx>
        <c:axId val="11905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21823"/>
        <c:crosses val="autoZero"/>
        <c:crossBetween val="midCat"/>
      </c:valAx>
      <c:valAx>
        <c:axId val="9447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Error</a:t>
            </a:r>
          </a:p>
        </c:rich>
      </c:tx>
      <c:layout>
        <c:manualLayout>
          <c:xMode val="edge"/>
          <c:yMode val="edge"/>
          <c:x val="0.48334666500020823"/>
          <c:y val="3.0810933116119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Sheet1!$J$6</c:f>
              <c:strCache>
                <c:ptCount val="1"/>
                <c:pt idx="0">
                  <c:v>Error1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Sheet1!$I$7:$I$22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625</c:v>
                </c:pt>
              </c:numCache>
            </c:numRef>
          </c:cat>
          <c:val>
            <c:numRef>
              <c:f>Sheet1!$J$7:$J$22</c:f>
              <c:numCache>
                <c:formatCode>General</c:formatCode>
                <c:ptCount val="16"/>
                <c:pt idx="0">
                  <c:v>9.9999999999988987E-3</c:v>
                </c:pt>
                <c:pt idx="1">
                  <c:v>1.9999999999997797E-2</c:v>
                </c:pt>
                <c:pt idx="2">
                  <c:v>0</c:v>
                </c:pt>
                <c:pt idx="3">
                  <c:v>2.9999999999996696E-2</c:v>
                </c:pt>
                <c:pt idx="4">
                  <c:v>0</c:v>
                </c:pt>
                <c:pt idx="5">
                  <c:v>1.9999999999997797E-2</c:v>
                </c:pt>
                <c:pt idx="6">
                  <c:v>0</c:v>
                </c:pt>
                <c:pt idx="7">
                  <c:v>9.9999999999988987E-3</c:v>
                </c:pt>
                <c:pt idx="8">
                  <c:v>2.9999999999996696E-2</c:v>
                </c:pt>
                <c:pt idx="9">
                  <c:v>0</c:v>
                </c:pt>
                <c:pt idx="10">
                  <c:v>2.9999999999996696E-2</c:v>
                </c:pt>
                <c:pt idx="11">
                  <c:v>1.9999999999997797E-2</c:v>
                </c:pt>
                <c:pt idx="12">
                  <c:v>5.9999999999993392E-2</c:v>
                </c:pt>
                <c:pt idx="13">
                  <c:v>2.9999999999996696E-2</c:v>
                </c:pt>
                <c:pt idx="14">
                  <c:v>9.9999999999988987E-2</c:v>
                </c:pt>
                <c:pt idx="15">
                  <c:v>0.40999999999999925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9-4614-BF2C-5EEDE13153B3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Error2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Sheet1!$I$7:$I$22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625</c:v>
                </c:pt>
              </c:numCache>
            </c:numRef>
          </c:cat>
          <c:val>
            <c:numRef>
              <c:f>Sheet1!$K$7:$K$22</c:f>
              <c:numCache>
                <c:formatCode>General</c:formatCode>
                <c:ptCount val="16"/>
                <c:pt idx="0">
                  <c:v>0.39999999999999758</c:v>
                </c:pt>
                <c:pt idx="1">
                  <c:v>0.20000000000000573</c:v>
                </c:pt>
                <c:pt idx="2">
                  <c:v>0.20000000000000573</c:v>
                </c:pt>
                <c:pt idx="3">
                  <c:v>0</c:v>
                </c:pt>
                <c:pt idx="4">
                  <c:v>0.39999999999999758</c:v>
                </c:pt>
                <c:pt idx="5">
                  <c:v>0.40000000000001146</c:v>
                </c:pt>
                <c:pt idx="6">
                  <c:v>0.20000000000000573</c:v>
                </c:pt>
                <c:pt idx="7">
                  <c:v>0.19999999999999185</c:v>
                </c:pt>
                <c:pt idx="8">
                  <c:v>1.0000000000000009</c:v>
                </c:pt>
                <c:pt idx="9">
                  <c:v>0.59999999999998943</c:v>
                </c:pt>
                <c:pt idx="10">
                  <c:v>1.0000000000000009</c:v>
                </c:pt>
                <c:pt idx="11">
                  <c:v>0.59999999999998943</c:v>
                </c:pt>
                <c:pt idx="12">
                  <c:v>0.39999999999999758</c:v>
                </c:pt>
                <c:pt idx="13">
                  <c:v>0.19999999999999185</c:v>
                </c:pt>
                <c:pt idx="14">
                  <c:v>1.999999999999988</c:v>
                </c:pt>
                <c:pt idx="15">
                  <c:v>26.599999999999984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9-4614-BF2C-5EEDE13153B3}"/>
            </c:ext>
          </c:extLst>
        </c:ser>
        <c:ser>
          <c:idx val="3"/>
          <c:order val="3"/>
          <c:tx>
            <c:strRef>
              <c:f>Sheet1!$L$6</c:f>
              <c:strCache>
                <c:ptCount val="1"/>
                <c:pt idx="0">
                  <c:v>Error3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Sheet1!$I$7:$I$22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625</c:v>
                </c:pt>
              </c:numCache>
            </c:numRef>
          </c:cat>
          <c:val>
            <c:numRef>
              <c:f>Sheet1!$L$7:$L$22</c:f>
              <c:numCache>
                <c:formatCode>General</c:formatCode>
                <c:ptCount val="16"/>
                <c:pt idx="0">
                  <c:v>2.0000000000000053</c:v>
                </c:pt>
                <c:pt idx="1">
                  <c:v>10.500000000000005</c:v>
                </c:pt>
                <c:pt idx="2">
                  <c:v>0.999999999999994</c:v>
                </c:pt>
                <c:pt idx="3">
                  <c:v>0</c:v>
                </c:pt>
                <c:pt idx="4">
                  <c:v>0.499999999999997</c:v>
                </c:pt>
                <c:pt idx="5">
                  <c:v>0</c:v>
                </c:pt>
                <c:pt idx="6">
                  <c:v>0.499999999999997</c:v>
                </c:pt>
                <c:pt idx="7">
                  <c:v>0</c:v>
                </c:pt>
                <c:pt idx="8">
                  <c:v>0.999999999999994</c:v>
                </c:pt>
                <c:pt idx="9">
                  <c:v>0.499999999999997</c:v>
                </c:pt>
                <c:pt idx="10">
                  <c:v>0.499999999999997</c:v>
                </c:pt>
                <c:pt idx="11">
                  <c:v>1.4999999999999909</c:v>
                </c:pt>
                <c:pt idx="12">
                  <c:v>0.999999999999994</c:v>
                </c:pt>
                <c:pt idx="13">
                  <c:v>3.499999999999996</c:v>
                </c:pt>
                <c:pt idx="14">
                  <c:v>2.0000000000000053</c:v>
                </c:pt>
                <c:pt idx="15">
                  <c:v>3.9999999999999933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9-4614-BF2C-5EEDE131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88415"/>
        <c:axId val="888980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Sheet1!$I$6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Sheet1!$I$7:$I$22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610</c:v>
                      </c:pt>
                      <c:pt idx="13">
                        <c:v>615</c:v>
                      </c:pt>
                      <c:pt idx="14">
                        <c:v>620</c:v>
                      </c:pt>
                      <c:pt idx="15">
                        <c:v>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Sheet1!$I$7:$I$22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610</c:v>
                      </c:pt>
                      <c:pt idx="13">
                        <c:v>615</c:v>
                      </c:pt>
                      <c:pt idx="14">
                        <c:v>620</c:v>
                      </c:pt>
                      <c:pt idx="15">
                        <c:v>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79-4614-BF2C-5EEDE13153B3}"/>
                  </c:ext>
                </c:extLst>
              </c15:ser>
            </c15:filteredBarSeries>
          </c:ext>
        </c:extLst>
      </c:barChart>
      <c:catAx>
        <c:axId val="11889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0559"/>
        <c:crosses val="autoZero"/>
        <c:auto val="1"/>
        <c:lblAlgn val="ctr"/>
        <c:lblOffset val="100"/>
        <c:noMultiLvlLbl val="0"/>
      </c:catAx>
      <c:valAx>
        <c:axId val="8889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Sheet1!$O$6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Sheet1!$N$7:$N$22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625</c:v>
                </c:pt>
              </c:numCache>
            </c:numRef>
          </c:cat>
          <c:val>
            <c:numRef>
              <c:f>Sheet1!$O$7:$O$22</c:f>
              <c:numCache>
                <c:formatCode>General</c:formatCode>
                <c:ptCount val="16"/>
                <c:pt idx="0">
                  <c:v>2.4100000000000019</c:v>
                </c:pt>
                <c:pt idx="1">
                  <c:v>10.72000000000001</c:v>
                </c:pt>
                <c:pt idx="2">
                  <c:v>1.1999999999999997</c:v>
                </c:pt>
                <c:pt idx="3">
                  <c:v>2.9999999999996696E-2</c:v>
                </c:pt>
                <c:pt idx="4">
                  <c:v>0.89999999999999458</c:v>
                </c:pt>
                <c:pt idx="5">
                  <c:v>0.42000000000000925</c:v>
                </c:pt>
                <c:pt idx="6">
                  <c:v>0.70000000000000273</c:v>
                </c:pt>
                <c:pt idx="7">
                  <c:v>0.20999999999999075</c:v>
                </c:pt>
                <c:pt idx="8">
                  <c:v>2.0299999999999914</c:v>
                </c:pt>
                <c:pt idx="9">
                  <c:v>1.0999999999999863</c:v>
                </c:pt>
                <c:pt idx="10">
                  <c:v>1.5299999999999945</c:v>
                </c:pt>
                <c:pt idx="11">
                  <c:v>2.1199999999999779</c:v>
                </c:pt>
                <c:pt idx="12">
                  <c:v>1.4599999999999849</c:v>
                </c:pt>
                <c:pt idx="13">
                  <c:v>3.7299999999999844</c:v>
                </c:pt>
                <c:pt idx="14">
                  <c:v>4.0999999999999819</c:v>
                </c:pt>
                <c:pt idx="15">
                  <c:v>31.009999999999977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D-4C9C-B354-871DF6A3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31984"/>
        <c:axId val="2120870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Sheet1!$N$6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Sheet1!$N$7:$N$22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610</c:v>
                      </c:pt>
                      <c:pt idx="13">
                        <c:v>615</c:v>
                      </c:pt>
                      <c:pt idx="14">
                        <c:v>620</c:v>
                      </c:pt>
                      <c:pt idx="15">
                        <c:v>625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Sheet1!$N$7:$N$22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610</c:v>
                      </c:pt>
                      <c:pt idx="13">
                        <c:v>615</c:v>
                      </c:pt>
                      <c:pt idx="14">
                        <c:v>620</c:v>
                      </c:pt>
                      <c:pt idx="15">
                        <c:v>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ED-4C9C-B354-871DF6A3C933}"/>
                  </c:ext>
                </c:extLst>
              </c15:ser>
            </c15:filteredBarSeries>
          </c:ext>
        </c:extLst>
      </c:barChart>
      <c:catAx>
        <c:axId val="21268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70224"/>
        <c:crosses val="autoZero"/>
        <c:auto val="1"/>
        <c:lblAlgn val="ctr"/>
        <c:lblOffset val="100"/>
        <c:noMultiLvlLbl val="0"/>
      </c:catAx>
      <c:valAx>
        <c:axId val="21208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7620</xdr:rowOff>
    </xdr:from>
    <xdr:to>
      <xdr:col>24</xdr:col>
      <xdr:colOff>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11EA8F-9DBC-26F3-65DC-1C58BF7C4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8516</xdr:colOff>
      <xdr:row>24</xdr:row>
      <xdr:rowOff>26446</xdr:rowOff>
    </xdr:from>
    <xdr:to>
      <xdr:col>23</xdr:col>
      <xdr:colOff>38996</xdr:colOff>
      <xdr:row>43</xdr:row>
      <xdr:rowOff>135816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2A2C2-40B9-0E79-76ED-FA24D8BF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596152</xdr:colOff>
      <xdr:row>24</xdr:row>
      <xdr:rowOff>0</xdr:rowOff>
    </xdr:from>
    <xdr:to>
      <xdr:col>24</xdr:col>
      <xdr:colOff>609599</xdr:colOff>
      <xdr:row>40</xdr:row>
      <xdr:rowOff>31377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99F10-E4F1-30C2-EDBD-EA539A137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578221</xdr:colOff>
      <xdr:row>1</xdr:row>
      <xdr:rowOff>0</xdr:rowOff>
    </xdr:from>
    <xdr:to>
      <xdr:col>26</xdr:col>
      <xdr:colOff>8965</xdr:colOff>
      <xdr:row>23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CD86D-5D1A-0EC1-6606-0E7B85E48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4</xdr:row>
      <xdr:rowOff>175260</xdr:rowOff>
    </xdr:from>
    <xdr:to>
      <xdr:col>25</xdr:col>
      <xdr:colOff>15240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FA68-1418-5E8D-D8C0-1E3FF305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23</xdr:row>
      <xdr:rowOff>7620</xdr:rowOff>
    </xdr:from>
    <xdr:to>
      <xdr:col>16</xdr:col>
      <xdr:colOff>601980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254BD-B669-7051-EC6A-07D61DE4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205740</xdr:colOff>
      <xdr:row>23</xdr:row>
      <xdr:rowOff>62753</xdr:rowOff>
    </xdr:from>
    <xdr:to>
      <xdr:col>25</xdr:col>
      <xdr:colOff>484094</xdr:colOff>
      <xdr:row>46</xdr:row>
      <xdr:rowOff>170329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7D9C4-C6CE-2FD4-3783-17D75334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97FB-9CF3-457B-83E2-A511A399118A}">
  <dimension ref="C3:AA12"/>
  <sheetViews>
    <sheetView topLeftCell="B1" zoomScale="85" zoomScaleNormal="85" workbookViewId="0">
      <selection activeCell="F27" sqref="F27"/>
    </sheetView>
  </sheetViews>
  <sheetFormatPr defaultRowHeight="14.4" x14ac:dyDescent="0.3"/>
  <sheetData>
    <row r="3" spans="3:27" ht="15" thickBot="1" x14ac:dyDescent="0.35"/>
    <row r="4" spans="3:27" ht="31.2" customHeight="1" thickBot="1" x14ac:dyDescent="0.35">
      <c r="C4" s="10" t="s">
        <v>0</v>
      </c>
      <c r="D4" s="8">
        <v>600</v>
      </c>
      <c r="E4" s="7" t="s">
        <v>1</v>
      </c>
      <c r="F4" s="16">
        <v>650</v>
      </c>
      <c r="G4" s="17" t="s">
        <v>2</v>
      </c>
      <c r="H4" s="22">
        <v>655</v>
      </c>
      <c r="I4" s="23" t="s">
        <v>2</v>
      </c>
      <c r="J4" s="6">
        <v>660</v>
      </c>
      <c r="K4" s="7" t="s">
        <v>2</v>
      </c>
      <c r="L4" s="6">
        <v>670</v>
      </c>
      <c r="M4" s="7" t="s">
        <v>2</v>
      </c>
      <c r="N4" s="6">
        <v>680</v>
      </c>
      <c r="O4" s="7" t="s">
        <v>6</v>
      </c>
      <c r="P4" s="6">
        <v>700</v>
      </c>
      <c r="Q4" s="7" t="s">
        <v>3</v>
      </c>
      <c r="R4" s="6">
        <v>750</v>
      </c>
      <c r="S4" s="7" t="s">
        <v>4</v>
      </c>
      <c r="T4" s="6">
        <v>800</v>
      </c>
      <c r="U4" s="7" t="s">
        <v>5</v>
      </c>
      <c r="V4" s="6">
        <v>850</v>
      </c>
      <c r="W4" s="7" t="s">
        <v>5</v>
      </c>
      <c r="X4" s="37">
        <v>900</v>
      </c>
      <c r="Y4" s="35" t="s">
        <v>5</v>
      </c>
      <c r="Z4" s="6">
        <v>950</v>
      </c>
      <c r="AA4" s="7" t="s">
        <v>5</v>
      </c>
    </row>
    <row r="5" spans="3:27" x14ac:dyDescent="0.3">
      <c r="C5" s="11">
        <v>100</v>
      </c>
      <c r="D5" s="1">
        <v>100.01860000000001</v>
      </c>
      <c r="E5" s="3">
        <f>(ABS(D5-C5)/C5)*100</f>
        <v>1.8600000000006389E-2</v>
      </c>
      <c r="F5" s="18">
        <v>99.986099999999993</v>
      </c>
      <c r="G5" s="19">
        <f>(ABS(F5-C5)/C5)*100</f>
        <v>1.3900000000006687E-2</v>
      </c>
      <c r="H5" s="24">
        <v>99.986999999999995</v>
      </c>
      <c r="I5" s="25">
        <f>(ABS(H5-C5)/C5)*100</f>
        <v>1.300000000000523E-2</v>
      </c>
      <c r="J5" s="2">
        <v>99.984499999999997</v>
      </c>
      <c r="K5" s="3">
        <f>(ABS(J5-C5)/C5)*100</f>
        <v>1.5500000000002958E-2</v>
      </c>
      <c r="L5" s="2">
        <v>99.963800000000006</v>
      </c>
      <c r="M5" s="3">
        <f>(ABS(L5-C5)/C5)*100</f>
        <v>3.6199999999993793E-2</v>
      </c>
      <c r="N5" s="2">
        <v>99.99</v>
      </c>
      <c r="O5" s="3">
        <f>(ABS(N5-C5)/C5)*100</f>
        <v>1.0000000000005116E-2</v>
      </c>
      <c r="P5" s="2">
        <v>99.994600000000005</v>
      </c>
      <c r="Q5" s="3">
        <f>(ABS(P5-C5)/C5)*100</f>
        <v>5.3999999999945203E-3</v>
      </c>
      <c r="R5" s="2">
        <v>100.0279</v>
      </c>
      <c r="S5" s="3">
        <f>(ABS(R5-C5)/C5)*100</f>
        <v>2.7900000000002478E-2</v>
      </c>
      <c r="T5" s="2">
        <v>99.991600000000005</v>
      </c>
      <c r="U5" s="3">
        <f>(ABS(T5-C5)/C5)*100</f>
        <v>8.399999999994634E-3</v>
      </c>
      <c r="V5" s="12">
        <v>99.988600000000005</v>
      </c>
      <c r="W5" s="13">
        <f>(ABS(V5-C5)/C5)*100</f>
        <v>1.1399999999994748E-2</v>
      </c>
      <c r="X5" s="30">
        <v>99.999899999999997</v>
      </c>
      <c r="Y5" s="31">
        <f>(ABS(X5-C5)/C5)*100</f>
        <v>1.0000000000331967E-4</v>
      </c>
      <c r="Z5" s="34">
        <v>100.0046</v>
      </c>
      <c r="AA5" s="13">
        <f>(ABS(Z5-C5)/C5)*100</f>
        <v>4.5999999999963848E-3</v>
      </c>
    </row>
    <row r="6" spans="3:27" x14ac:dyDescent="0.3">
      <c r="C6" s="11">
        <v>18</v>
      </c>
      <c r="D6" s="1">
        <v>17.9861</v>
      </c>
      <c r="E6" s="3">
        <f t="shared" ref="E6:E7" si="0">(ABS(D6-C6)/C6)*100</f>
        <v>7.7222222222219888E-2</v>
      </c>
      <c r="F6" s="18">
        <v>18.000900000000001</v>
      </c>
      <c r="G6" s="19">
        <f>(ABS(F6-C6)/C6)*100</f>
        <v>5.0000000000080839E-3</v>
      </c>
      <c r="H6" s="26">
        <v>18.015599999999999</v>
      </c>
      <c r="I6" s="27">
        <f t="shared" ref="I6:I7" si="1">(ABS(H6-C6)/C6)*100</f>
        <v>8.6666666666662048E-2</v>
      </c>
      <c r="J6" s="2">
        <v>17.986000000000001</v>
      </c>
      <c r="K6" s="3">
        <f t="shared" ref="K6:K7" si="2">(ABS(J6-C6)/C6)*100</f>
        <v>7.7777777777774143E-2</v>
      </c>
      <c r="L6" s="2">
        <v>17.984000000000002</v>
      </c>
      <c r="M6" s="3">
        <f t="shared" ref="M6:M7" si="3">(ABS(L6-C6)/C6)*100</f>
        <v>8.8888888888879108E-2</v>
      </c>
      <c r="N6" s="2">
        <v>17.989100000000001</v>
      </c>
      <c r="O6" s="3">
        <f>(ABS(N6-C6)/C6)*100</f>
        <v>6.0555555555552587E-2</v>
      </c>
      <c r="P6" s="2">
        <v>17.993200000000002</v>
      </c>
      <c r="Q6" s="3">
        <f>(ABS(P6-C6)/C6)*100</f>
        <v>3.7777777777768681E-2</v>
      </c>
      <c r="R6" s="2">
        <v>17.939399999999999</v>
      </c>
      <c r="S6" s="3">
        <f>(ABS(R6-C6)/C6)*100</f>
        <v>0.3366666666666715</v>
      </c>
      <c r="T6" s="2">
        <v>17.996400000000001</v>
      </c>
      <c r="U6" s="3">
        <f>(ABS(T6-C6)/C6)*100</f>
        <v>1.9999999999992864E-2</v>
      </c>
      <c r="V6" s="2">
        <v>18.0885</v>
      </c>
      <c r="W6" s="3">
        <f t="shared" ref="W6:W7" si="4">(ABS(V6-C6)/C6)*100</f>
        <v>0.49166666666666559</v>
      </c>
      <c r="X6" s="32">
        <v>18.0105</v>
      </c>
      <c r="Y6" s="38">
        <f t="shared" ref="Y6:Y7" si="5">(ABS(X6-C6)/C6)*100</f>
        <v>5.8333333333335541E-2</v>
      </c>
      <c r="Z6" s="1">
        <v>17.98</v>
      </c>
      <c r="AA6" s="15">
        <f>(ABS(Z6-C6)/C6)*100</f>
        <v>0.11111111111110875</v>
      </c>
    </row>
    <row r="7" spans="3:27" ht="15" thickBot="1" x14ac:dyDescent="0.35">
      <c r="C7" s="11">
        <v>12</v>
      </c>
      <c r="D7" s="9">
        <v>12.0252</v>
      </c>
      <c r="E7" s="5">
        <f t="shared" si="0"/>
        <v>0.20999999999999908</v>
      </c>
      <c r="F7" s="20">
        <v>12.003399999999999</v>
      </c>
      <c r="G7" s="21">
        <f>(ABS(F7-C7)/C7)*100</f>
        <v>2.8333333333326511E-2</v>
      </c>
      <c r="H7" s="28">
        <v>12.016</v>
      </c>
      <c r="I7" s="29">
        <f t="shared" si="1"/>
        <v>0.13333333333333347</v>
      </c>
      <c r="J7" s="4">
        <v>12.0039</v>
      </c>
      <c r="K7" s="5">
        <f t="shared" si="2"/>
        <v>3.2499999999998266E-2</v>
      </c>
      <c r="L7" s="4">
        <v>12.019399999999999</v>
      </c>
      <c r="M7" s="5">
        <f t="shared" si="3"/>
        <v>0.16166666666665996</v>
      </c>
      <c r="N7" s="4">
        <v>12.025399999999999</v>
      </c>
      <c r="O7" s="5">
        <f>(ABS(N7-C7)/C7)*100</f>
        <v>0.21166666666666187</v>
      </c>
      <c r="P7" s="4">
        <v>11.986000000000001</v>
      </c>
      <c r="Q7" s="5">
        <f>(ABS(P7-C7)/C7)*100</f>
        <v>0.11666666666666121</v>
      </c>
      <c r="R7" s="4">
        <v>12.016299999999999</v>
      </c>
      <c r="S7" s="5">
        <f>(ABS(R7-C7)/C7)*100</f>
        <v>0.13583333333332764</v>
      </c>
      <c r="T7" s="4">
        <v>12.033899999999999</v>
      </c>
      <c r="U7" s="5">
        <f>(ABS(T7-C7)/C7)*100</f>
        <v>0.28249999999999298</v>
      </c>
      <c r="V7" s="4">
        <v>11.993600000000001</v>
      </c>
      <c r="W7" s="5">
        <f t="shared" si="4"/>
        <v>5.333333333332746E-2</v>
      </c>
      <c r="X7" s="33">
        <v>11.9862</v>
      </c>
      <c r="Y7" s="36">
        <f t="shared" si="5"/>
        <v>0.11499999999999844</v>
      </c>
      <c r="Z7" s="9">
        <v>11.9979</v>
      </c>
      <c r="AA7" s="14">
        <f>(ABS(Z7-C7)/C7)*100</f>
        <v>1.7500000000003624E-2</v>
      </c>
    </row>
    <row r="10" spans="3:27" x14ac:dyDescent="0.3">
      <c r="G10">
        <f>MIN(E5,G5,I5,K5,M5,O5,Q5,S5,U5,W5,Y5,AA5)</f>
        <v>1.0000000000331967E-4</v>
      </c>
    </row>
    <row r="11" spans="3:27" x14ac:dyDescent="0.3">
      <c r="G11">
        <f>MIN(E6,G6,I6,K6,M6,O6,Q6,S6,U6,W6,Y6,AA6)</f>
        <v>5.0000000000080839E-3</v>
      </c>
    </row>
    <row r="12" spans="3:27" x14ac:dyDescent="0.3">
      <c r="G12">
        <f>MIN(E7,G7,I7,K7,M7,O7,Q7,S7,U7,W7,Y7,AA7)</f>
        <v>1.7500000000003624E-2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47A2-5613-4579-B326-3F37EB3E3977}">
  <dimension ref="A5:M22"/>
  <sheetViews>
    <sheetView topLeftCell="A10" zoomScale="85" workbookViewId="0">
      <selection activeCell="F29" sqref="F29"/>
    </sheetView>
  </sheetViews>
  <sheetFormatPr defaultRowHeight="14.4" x14ac:dyDescent="0.3"/>
  <sheetData>
    <row r="5" spans="1:13" ht="15" thickBot="1" x14ac:dyDescent="0.35"/>
    <row r="6" spans="1:13" ht="15" thickBot="1" x14ac:dyDescent="0.35">
      <c r="B6" s="41" t="s">
        <v>7</v>
      </c>
      <c r="C6" s="43" t="s">
        <v>11</v>
      </c>
      <c r="D6" s="43" t="s">
        <v>12</v>
      </c>
      <c r="E6" s="43" t="s">
        <v>13</v>
      </c>
      <c r="G6" s="41" t="s">
        <v>7</v>
      </c>
      <c r="H6" s="42" t="s">
        <v>8</v>
      </c>
      <c r="I6" s="42" t="s">
        <v>9</v>
      </c>
      <c r="J6" s="43" t="s">
        <v>10</v>
      </c>
      <c r="L6" s="41" t="s">
        <v>7</v>
      </c>
      <c r="M6" s="43" t="s">
        <v>14</v>
      </c>
    </row>
    <row r="7" spans="1:13" x14ac:dyDescent="0.3">
      <c r="A7">
        <v>100</v>
      </c>
      <c r="B7" s="39">
        <v>200</v>
      </c>
      <c r="C7" s="39">
        <f>(ABS(H7-A7)/A7)*100</f>
        <v>1.099999999999568E-2</v>
      </c>
      <c r="D7" s="39">
        <f>(ABS(I7-A8)/A8)*100</f>
        <v>0.2205555555555547</v>
      </c>
      <c r="E7" s="39">
        <f>(ABS(J7-A9)/A9)*100</f>
        <v>1.5833333333326038E-2</v>
      </c>
      <c r="G7" s="39">
        <v>200</v>
      </c>
      <c r="H7" s="39">
        <v>100.011</v>
      </c>
      <c r="I7" s="39">
        <v>18.0397</v>
      </c>
      <c r="J7" s="39">
        <v>11.998100000000001</v>
      </c>
      <c r="L7" s="40">
        <v>200</v>
      </c>
      <c r="M7" s="45">
        <f>SUM(C7:E7)</f>
        <v>0.24738888888887642</v>
      </c>
    </row>
    <row r="8" spans="1:13" x14ac:dyDescent="0.3">
      <c r="A8">
        <v>18</v>
      </c>
      <c r="B8" s="39">
        <v>300</v>
      </c>
      <c r="C8" s="39">
        <f>(ABS(H8-A7)/A7)*100</f>
        <v>6.7999999999983629E-3</v>
      </c>
      <c r="D8" s="39">
        <f>(ABS(I8-A8)/A8)*100</f>
        <v>5.2777777777773198E-2</v>
      </c>
      <c r="E8" s="39">
        <f>(ABS(J8-A9)/A9)*100</f>
        <v>0.11083333333332668</v>
      </c>
      <c r="G8" s="39">
        <v>300</v>
      </c>
      <c r="H8" s="39">
        <v>100.0068</v>
      </c>
      <c r="I8" s="39">
        <v>18.009499999999999</v>
      </c>
      <c r="J8" s="39">
        <v>12.013299999999999</v>
      </c>
      <c r="L8" s="39">
        <v>300</v>
      </c>
      <c r="M8" s="44">
        <f>SUM(C8:E8)</f>
        <v>0.17041111111109825</v>
      </c>
    </row>
    <row r="9" spans="1:13" x14ac:dyDescent="0.3">
      <c r="A9">
        <v>12</v>
      </c>
      <c r="B9" s="39">
        <v>400</v>
      </c>
      <c r="C9" s="39">
        <f>(ABS(H9-A7)/A7)*100</f>
        <v>2.8499999999993975E-2</v>
      </c>
      <c r="D9" s="39">
        <f>(ABS(I9-A8)/A8)*100</f>
        <v>0.19333333333333672</v>
      </c>
      <c r="E9" s="39">
        <f>(ABS(J9-A9)/A9)*100</f>
        <v>5.666666666666783E-2</v>
      </c>
      <c r="G9" s="39">
        <v>400</v>
      </c>
      <c r="H9" s="39">
        <v>100.02849999999999</v>
      </c>
      <c r="I9" s="39">
        <v>18.034800000000001</v>
      </c>
      <c r="J9" s="39">
        <v>11.9932</v>
      </c>
      <c r="L9" s="39">
        <v>400</v>
      </c>
      <c r="M9" s="44">
        <f t="shared" ref="M9:M22" si="0">SUM(C9:E9)</f>
        <v>0.27849999999999853</v>
      </c>
    </row>
    <row r="10" spans="1:13" x14ac:dyDescent="0.3">
      <c r="B10" s="39">
        <v>500</v>
      </c>
      <c r="C10" s="39">
        <f>(ABS(H10-A7)/A7)*100</f>
        <v>1.8000000000000682E-2</v>
      </c>
      <c r="D10" s="39">
        <f>(ABS(I10-A8)/A8)*100</f>
        <v>0</v>
      </c>
      <c r="E10" s="39">
        <f>(ABS(J10-A9)/A9)*100</f>
        <v>0.12333333333332715</v>
      </c>
      <c r="G10" s="39">
        <v>500</v>
      </c>
      <c r="H10" s="39">
        <v>100.018</v>
      </c>
      <c r="I10" s="39">
        <v>18</v>
      </c>
      <c r="J10" s="39">
        <v>11.985200000000001</v>
      </c>
      <c r="L10" s="39">
        <v>500</v>
      </c>
      <c r="M10" s="44">
        <f t="shared" si="0"/>
        <v>0.14133333333332782</v>
      </c>
    </row>
    <row r="11" spans="1:13" x14ac:dyDescent="0.3">
      <c r="B11" s="40">
        <v>600</v>
      </c>
      <c r="C11" s="40">
        <f>(ABS(H11-A7)/A7)*100</f>
        <v>1.9000000000005457E-2</v>
      </c>
      <c r="D11" s="40">
        <f>(ABS(I11-A8)/A8)*100</f>
        <v>7.7222222222219888E-2</v>
      </c>
      <c r="E11" s="40">
        <f>(ABS(J11-A9)/A9)*100</f>
        <v>0.20999999999999908</v>
      </c>
      <c r="G11" s="40">
        <v>600</v>
      </c>
      <c r="H11" s="40">
        <v>100.01900000000001</v>
      </c>
      <c r="I11" s="40">
        <v>17.9861</v>
      </c>
      <c r="J11" s="40">
        <v>12.0252</v>
      </c>
      <c r="L11" s="39">
        <v>600</v>
      </c>
      <c r="M11" s="44">
        <f t="shared" si="0"/>
        <v>0.30622222222222439</v>
      </c>
    </row>
    <row r="12" spans="1:13" x14ac:dyDescent="0.3">
      <c r="B12" s="39">
        <v>650</v>
      </c>
      <c r="C12" s="39">
        <f>(ABS(H12-A7)/A7)*100</f>
        <v>1.3900000000006687E-2</v>
      </c>
      <c r="D12" s="39">
        <f>(ABS(I12-A8)/A8)*100</f>
        <v>5.0000000000080839E-3</v>
      </c>
      <c r="E12" s="39">
        <f>(ABS(J12-A9)/A9)*100</f>
        <v>2.8333333333326511E-2</v>
      </c>
      <c r="G12" s="39">
        <v>650</v>
      </c>
      <c r="H12" s="39">
        <v>99.986099999999993</v>
      </c>
      <c r="I12" s="39">
        <v>18.000900000000001</v>
      </c>
      <c r="J12" s="39">
        <v>12.003399999999999</v>
      </c>
      <c r="L12" s="39">
        <v>650</v>
      </c>
      <c r="M12" s="44">
        <f t="shared" si="0"/>
        <v>4.7233333333341281E-2</v>
      </c>
    </row>
    <row r="13" spans="1:13" x14ac:dyDescent="0.3">
      <c r="B13" s="39">
        <v>655</v>
      </c>
      <c r="C13" s="39">
        <f>(ABS(H13-A7)/A7)*100</f>
        <v>1.300000000000523E-2</v>
      </c>
      <c r="D13" s="39">
        <f>(ABS(I13-A8)/A8)*100</f>
        <v>8.6666666666662048E-2</v>
      </c>
      <c r="E13" s="39">
        <f>(ABS(J13-A9)/A9)*100</f>
        <v>0.13333333333333347</v>
      </c>
      <c r="G13" s="39">
        <v>655</v>
      </c>
      <c r="H13" s="39">
        <v>99.986999999999995</v>
      </c>
      <c r="I13" s="39">
        <v>18.015599999999999</v>
      </c>
      <c r="J13" s="39">
        <v>12.016</v>
      </c>
      <c r="L13" s="39">
        <v>655</v>
      </c>
      <c r="M13" s="44">
        <f t="shared" si="0"/>
        <v>0.23300000000000076</v>
      </c>
    </row>
    <row r="14" spans="1:13" x14ac:dyDescent="0.3">
      <c r="B14" s="39">
        <v>660</v>
      </c>
      <c r="C14" s="39">
        <f>(ABS(H14-A7)/A7)*100</f>
        <v>1.5500000000002958E-2</v>
      </c>
      <c r="D14" s="39">
        <f>(ABS(I14-A8)/A8)*100</f>
        <v>7.7777777777774143E-2</v>
      </c>
      <c r="E14" s="39">
        <f>(ABS(J14-A9)/A9)*100</f>
        <v>3.2499999999998266E-2</v>
      </c>
      <c r="G14" s="39">
        <v>660</v>
      </c>
      <c r="H14" s="39">
        <v>99.984499999999997</v>
      </c>
      <c r="I14" s="39">
        <v>17.986000000000001</v>
      </c>
      <c r="J14" s="39">
        <v>12.0039</v>
      </c>
      <c r="L14" s="39">
        <v>660</v>
      </c>
      <c r="M14" s="44">
        <f t="shared" si="0"/>
        <v>0.12577777777777538</v>
      </c>
    </row>
    <row r="15" spans="1:13" x14ac:dyDescent="0.3">
      <c r="B15" s="39">
        <v>670</v>
      </c>
      <c r="C15" s="39">
        <f>(ABS(H15-A7)/A7)*100</f>
        <v>3.6199999999993793E-2</v>
      </c>
      <c r="D15" s="39">
        <f>(ABS(I15-A8)/A8)*100</f>
        <v>8.8888888888879108E-2</v>
      </c>
      <c r="E15" s="39">
        <f>(ABS(J15-A9)/A9)*100</f>
        <v>0.16166666666665996</v>
      </c>
      <c r="G15" s="39">
        <v>670</v>
      </c>
      <c r="H15" s="39">
        <v>99.963800000000006</v>
      </c>
      <c r="I15" s="39">
        <v>17.984000000000002</v>
      </c>
      <c r="J15" s="39">
        <v>12.019399999999999</v>
      </c>
      <c r="L15" s="39">
        <v>670</v>
      </c>
      <c r="M15" s="44">
        <f t="shared" si="0"/>
        <v>0.28675555555553289</v>
      </c>
    </row>
    <row r="16" spans="1:13" x14ac:dyDescent="0.3">
      <c r="B16" s="39">
        <v>680</v>
      </c>
      <c r="C16" s="39">
        <f>(ABS(H16-A7)/A7)*100</f>
        <v>1.0000000000005116E-2</v>
      </c>
      <c r="D16" s="39">
        <f>(ABS(I16-A8)/A8)*100</f>
        <v>6.0555555555552587E-2</v>
      </c>
      <c r="E16" s="39">
        <f>(ABS(J16-A9)/A9)*100</f>
        <v>0.21166666666666187</v>
      </c>
      <c r="G16" s="39">
        <v>680</v>
      </c>
      <c r="H16" s="39">
        <v>99.99</v>
      </c>
      <c r="I16" s="39">
        <v>17.989100000000001</v>
      </c>
      <c r="J16" s="39">
        <v>12.025399999999999</v>
      </c>
      <c r="L16" s="39">
        <v>680</v>
      </c>
      <c r="M16" s="44">
        <f t="shared" si="0"/>
        <v>0.2822222222222196</v>
      </c>
    </row>
    <row r="17" spans="2:13" x14ac:dyDescent="0.3">
      <c r="B17" s="39">
        <v>700</v>
      </c>
      <c r="C17" s="39">
        <f>(ABS(H17-A7)/A7)*100</f>
        <v>5.3999999999945203E-3</v>
      </c>
      <c r="D17" s="39">
        <f>(ABS(I17-A8)/A8)*100</f>
        <v>3.7777777777768681E-2</v>
      </c>
      <c r="E17" s="39">
        <f>(ABS(J17-A9)/A9)*100</f>
        <v>0.11666666666666121</v>
      </c>
      <c r="G17" s="39">
        <v>700</v>
      </c>
      <c r="H17" s="39">
        <v>99.994600000000005</v>
      </c>
      <c r="I17" s="39">
        <v>17.993200000000002</v>
      </c>
      <c r="J17" s="39">
        <v>11.986000000000001</v>
      </c>
      <c r="L17" s="39">
        <v>700</v>
      </c>
      <c r="M17" s="44">
        <f t="shared" si="0"/>
        <v>0.15984444444442442</v>
      </c>
    </row>
    <row r="18" spans="2:13" x14ac:dyDescent="0.3">
      <c r="B18" s="39">
        <v>750</v>
      </c>
      <c r="C18" s="39">
        <f>(ABS(H18-A7)/A7)*100</f>
        <v>2.8000000000005798E-2</v>
      </c>
      <c r="D18" s="39">
        <f>(ABS(I18-A8)/A8)*100</f>
        <v>0.3366666666666715</v>
      </c>
      <c r="E18" s="39">
        <f>(ABS(J18-A9)/A9)*100</f>
        <v>0.13583333333332764</v>
      </c>
      <c r="G18" s="39">
        <v>750</v>
      </c>
      <c r="H18" s="39">
        <v>100.02800000000001</v>
      </c>
      <c r="I18" s="39">
        <v>17.939399999999999</v>
      </c>
      <c r="J18" s="39">
        <v>12.016299999999999</v>
      </c>
      <c r="L18" s="39">
        <v>750</v>
      </c>
      <c r="M18" s="44">
        <f t="shared" si="0"/>
        <v>0.50050000000000494</v>
      </c>
    </row>
    <row r="19" spans="2:13" x14ac:dyDescent="0.3">
      <c r="B19" s="39">
        <v>800</v>
      </c>
      <c r="C19" s="39">
        <f>(ABS(H19-A7)/A7)*100</f>
        <v>8.399999999994634E-3</v>
      </c>
      <c r="D19" s="39">
        <f>(ABS(I19-A8)/A8)*100</f>
        <v>1.9999999999992864E-2</v>
      </c>
      <c r="E19" s="39">
        <f>(ABS(J19-A9)/A9)*100</f>
        <v>0.28249999999999298</v>
      </c>
      <c r="G19" s="39">
        <v>800</v>
      </c>
      <c r="H19" s="39">
        <v>99.991600000000005</v>
      </c>
      <c r="I19" s="39">
        <v>17.996400000000001</v>
      </c>
      <c r="J19" s="39">
        <v>12.033899999999999</v>
      </c>
      <c r="L19" s="39">
        <v>800</v>
      </c>
      <c r="M19" s="44">
        <f t="shared" si="0"/>
        <v>0.31089999999998047</v>
      </c>
    </row>
    <row r="20" spans="2:13" x14ac:dyDescent="0.3">
      <c r="B20" s="39">
        <v>850</v>
      </c>
      <c r="C20" s="39">
        <f>(ABS(H20-A7)/A7)*100</f>
        <v>1.1399999999994748E-2</v>
      </c>
      <c r="D20" s="39">
        <f>(ABS(I20-A8)/A8)*100</f>
        <v>0.49166666666666559</v>
      </c>
      <c r="E20" s="39">
        <f>(ABS(J20-A9)/A9)*100</f>
        <v>5.333333333332746E-2</v>
      </c>
      <c r="G20" s="39">
        <v>850</v>
      </c>
      <c r="H20" s="39">
        <v>99.988600000000005</v>
      </c>
      <c r="I20" s="39">
        <v>18.0885</v>
      </c>
      <c r="J20" s="39">
        <v>11.993600000000001</v>
      </c>
      <c r="L20" s="39">
        <v>850</v>
      </c>
      <c r="M20" s="44">
        <f t="shared" si="0"/>
        <v>0.55639999999998779</v>
      </c>
    </row>
    <row r="21" spans="2:13" x14ac:dyDescent="0.3">
      <c r="B21" s="39">
        <v>900</v>
      </c>
      <c r="C21" s="39">
        <f>(ABS(H21-A7)/A7)*100</f>
        <v>1.0000000000331967E-4</v>
      </c>
      <c r="D21" s="39">
        <f>(ABS(I21-A8)/A8)*100</f>
        <v>5.8333333333335541E-2</v>
      </c>
      <c r="E21" s="39">
        <f>(ABS(J21-A9)/A9)*100</f>
        <v>0.11499999999999844</v>
      </c>
      <c r="G21" s="39">
        <v>900</v>
      </c>
      <c r="H21" s="39">
        <v>99.999899999999997</v>
      </c>
      <c r="I21" s="39">
        <v>18.0105</v>
      </c>
      <c r="J21" s="39">
        <v>11.9862</v>
      </c>
      <c r="L21" s="39">
        <v>900</v>
      </c>
      <c r="M21" s="44">
        <f t="shared" si="0"/>
        <v>0.1734333333333373</v>
      </c>
    </row>
    <row r="22" spans="2:13" x14ac:dyDescent="0.3">
      <c r="B22" s="39">
        <v>950</v>
      </c>
      <c r="C22" s="39">
        <f>(ABS(H22-A7)/A7)*100</f>
        <v>4.9999999999954525E-3</v>
      </c>
      <c r="D22" s="39">
        <f>(ABS(I22-A8)/A8)*100</f>
        <v>0.11111111111110875</v>
      </c>
      <c r="E22" s="39">
        <f>(ABS(J22-A9)/A9)*100</f>
        <v>1.7500000000003624E-2</v>
      </c>
      <c r="G22" s="39">
        <v>950</v>
      </c>
      <c r="H22" s="39">
        <v>100.005</v>
      </c>
      <c r="I22" s="39">
        <v>17.98</v>
      </c>
      <c r="J22" s="39">
        <v>11.9979</v>
      </c>
      <c r="L22" s="39">
        <v>950</v>
      </c>
      <c r="M22" s="44">
        <f t="shared" si="0"/>
        <v>0.13361111111110782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8B33-D159-49E2-983D-1D156F38B5A7}">
  <dimension ref="B3:O30"/>
  <sheetViews>
    <sheetView zoomScale="85" zoomScaleNormal="85" workbookViewId="0">
      <selection activeCell="M30" sqref="M30"/>
    </sheetView>
  </sheetViews>
  <sheetFormatPr defaultRowHeight="14.4" x14ac:dyDescent="0.3"/>
  <sheetData>
    <row r="3" spans="2:15" ht="15" thickBot="1" x14ac:dyDescent="0.35"/>
    <row r="4" spans="2:15" ht="15" thickBot="1" x14ac:dyDescent="0.35">
      <c r="D4" s="46" t="s">
        <v>7</v>
      </c>
      <c r="E4" s="47" t="s">
        <v>8</v>
      </c>
      <c r="F4" s="47" t="s">
        <v>9</v>
      </c>
      <c r="G4" s="48" t="s">
        <v>10</v>
      </c>
      <c r="I4" s="41" t="s">
        <v>7</v>
      </c>
      <c r="J4" s="42" t="s">
        <v>15</v>
      </c>
      <c r="K4" s="42" t="s">
        <v>16</v>
      </c>
      <c r="L4" s="43" t="s">
        <v>17</v>
      </c>
      <c r="N4" s="41" t="s">
        <v>7</v>
      </c>
      <c r="O4" s="42" t="s">
        <v>18</v>
      </c>
    </row>
    <row r="5" spans="2:15" x14ac:dyDescent="0.3">
      <c r="B5">
        <v>9</v>
      </c>
      <c r="D5" s="39">
        <v>200</v>
      </c>
      <c r="E5" s="39">
        <v>8.9991000000000003</v>
      </c>
      <c r="F5" s="39">
        <v>8.8529</v>
      </c>
      <c r="G5" s="39">
        <v>7.0820999999999996</v>
      </c>
      <c r="I5" s="39">
        <v>200</v>
      </c>
      <c r="J5" s="39">
        <f>(ABS(E5-B5)/B5)*100</f>
        <v>9.9999999999964319E-3</v>
      </c>
      <c r="K5" s="39">
        <f>(ABS(F5-B6)/B6)*100</f>
        <v>3.2768361581924824E-2</v>
      </c>
      <c r="L5" s="39">
        <f>(ABS(G5-B7)/B7)*100</f>
        <v>2.9661016949146139E-2</v>
      </c>
      <c r="N5" s="39">
        <v>200</v>
      </c>
      <c r="O5" s="39">
        <f>SUM(J5:L5)</f>
        <v>7.2429378531067387E-2</v>
      </c>
    </row>
    <row r="6" spans="2:15" x14ac:dyDescent="0.3">
      <c r="B6">
        <v>8.85</v>
      </c>
      <c r="D6" s="39">
        <v>300</v>
      </c>
      <c r="E6" s="39">
        <v>8.9970999999999997</v>
      </c>
      <c r="F6" s="39">
        <v>8.8476999999999997</v>
      </c>
      <c r="G6" s="39">
        <v>7.0804999999999998</v>
      </c>
      <c r="I6" s="39">
        <v>300</v>
      </c>
      <c r="J6" s="39">
        <f>(ABS(E6-B5)/B5)*100</f>
        <v>3.222222222222608E-2</v>
      </c>
      <c r="K6" s="39">
        <f>(ABS(F6-B6)/B6)*100</f>
        <v>2.5988700564971396E-2</v>
      </c>
      <c r="L6" s="39">
        <f>(ABS(G6-B7)/B7)*100</f>
        <v>7.0621468926514537E-3</v>
      </c>
      <c r="N6" s="39">
        <v>300</v>
      </c>
      <c r="O6" s="39">
        <f>SUM(J6:L6)</f>
        <v>6.527306967984893E-2</v>
      </c>
    </row>
    <row r="7" spans="2:15" x14ac:dyDescent="0.3">
      <c r="B7">
        <v>7.08</v>
      </c>
      <c r="D7" s="39">
        <v>400</v>
      </c>
      <c r="E7" s="39">
        <v>8.9994999999999994</v>
      </c>
      <c r="F7" s="39">
        <v>8.8496000000000006</v>
      </c>
      <c r="G7" s="39">
        <v>7.08</v>
      </c>
      <c r="I7" s="39">
        <v>400</v>
      </c>
      <c r="J7" s="39">
        <f>(ABS(E7-B5)/B5)*100</f>
        <v>5.5555555555623446E-3</v>
      </c>
      <c r="K7" s="39">
        <f>(ABS(F7-B6)/B6)*100</f>
        <v>4.5197740112889011E-3</v>
      </c>
      <c r="L7" s="39">
        <f>(ABS(G7-B7)/B7)*100</f>
        <v>0</v>
      </c>
      <c r="N7" s="39">
        <v>400</v>
      </c>
      <c r="O7" s="39">
        <f t="shared" ref="O7:O23" si="0">SUM(J7:L7)</f>
        <v>1.0075329566851246E-2</v>
      </c>
    </row>
    <row r="8" spans="2:15" x14ac:dyDescent="0.3">
      <c r="D8" s="39">
        <v>410</v>
      </c>
      <c r="E8" s="39">
        <v>8.9960000000000004</v>
      </c>
      <c r="F8" s="39">
        <v>8.8491</v>
      </c>
      <c r="G8" s="39">
        <v>7.0815999999999999</v>
      </c>
      <c r="I8" s="39">
        <v>410</v>
      </c>
      <c r="J8" s="39">
        <f>(ABS(E8-B5)/B5)*100</f>
        <v>4.4444444444439554E-2</v>
      </c>
      <c r="K8" s="39">
        <f>(ABS(F8-B6)/B6)*100</f>
        <v>1.0169491525420101E-2</v>
      </c>
      <c r="L8" s="39">
        <f>(ABS(G8-B7)/B7)*100</f>
        <v>2.2598870056494687E-2</v>
      </c>
      <c r="N8" s="39">
        <v>410</v>
      </c>
      <c r="O8" s="39">
        <f t="shared" si="0"/>
        <v>7.7212806026354344E-2</v>
      </c>
    </row>
    <row r="9" spans="2:15" x14ac:dyDescent="0.3">
      <c r="D9" s="39">
        <v>420</v>
      </c>
      <c r="E9" s="39">
        <v>9.0015000000000001</v>
      </c>
      <c r="F9" s="39">
        <v>8.8460999999999999</v>
      </c>
      <c r="G9" s="39">
        <v>7.0823</v>
      </c>
      <c r="I9" s="39">
        <v>420</v>
      </c>
      <c r="J9" s="39">
        <f>(ABS(E9-B5)/B5)*100</f>
        <v>1.6666666666667298E-2</v>
      </c>
      <c r="K9" s="39">
        <f>(ABS(F9-B6)/B6)*100</f>
        <v>4.4067796610167145E-2</v>
      </c>
      <c r="L9" s="39">
        <f>(ABS(G9-B7)/B7)*100</f>
        <v>3.2485875706214251E-2</v>
      </c>
      <c r="N9" s="39">
        <v>420</v>
      </c>
      <c r="O9" s="39">
        <f t="shared" si="0"/>
        <v>9.3220338983048698E-2</v>
      </c>
    </row>
    <row r="10" spans="2:15" x14ac:dyDescent="0.3">
      <c r="D10" s="39">
        <v>430</v>
      </c>
      <c r="E10" s="39">
        <v>9.0020000000000007</v>
      </c>
      <c r="F10" s="39">
        <v>8.8537999999999997</v>
      </c>
      <c r="G10" s="39">
        <v>7.0781000000000001</v>
      </c>
      <c r="I10" s="39">
        <v>430</v>
      </c>
      <c r="J10" s="39">
        <f>(ABS(E10-B5)/B5)*100</f>
        <v>2.2222222222229644E-2</v>
      </c>
      <c r="K10" s="39">
        <f>(ABS(F10-B6)/B6)*100</f>
        <v>4.2937853107344923E-2</v>
      </c>
      <c r="L10" s="39">
        <f>(ABS(G10-B7)/B7)*100</f>
        <v>2.6836158192090578E-2</v>
      </c>
      <c r="N10" s="39">
        <v>430</v>
      </c>
      <c r="O10" s="39">
        <f t="shared" si="0"/>
        <v>9.1996233521665152E-2</v>
      </c>
    </row>
    <row r="11" spans="2:15" x14ac:dyDescent="0.3">
      <c r="D11" s="39">
        <v>440</v>
      </c>
      <c r="E11" s="39">
        <v>9.0033999999999992</v>
      </c>
      <c r="F11" s="39">
        <v>8.8483000000000001</v>
      </c>
      <c r="G11" s="39">
        <v>7.0781000000000001</v>
      </c>
      <c r="I11" s="39">
        <v>440</v>
      </c>
      <c r="J11" s="39">
        <f>(ABS(E11-B5)/B5)*100</f>
        <v>3.7777777777768681E-2</v>
      </c>
      <c r="K11" s="39">
        <f>(ABS(F11-B6)/B6)*100</f>
        <v>1.9209039548017975E-2</v>
      </c>
      <c r="L11" s="39">
        <f>(ABS(G11-B7)/B7)*100</f>
        <v>2.6836158192090578E-2</v>
      </c>
      <c r="N11" s="39">
        <v>440</v>
      </c>
      <c r="O11" s="39">
        <f t="shared" si="0"/>
        <v>8.3822975517877235E-2</v>
      </c>
    </row>
    <row r="12" spans="2:15" x14ac:dyDescent="0.3">
      <c r="D12" s="39">
        <v>450</v>
      </c>
      <c r="E12" s="39">
        <v>9.0002999999999993</v>
      </c>
      <c r="F12" s="39">
        <v>8.8527000000000005</v>
      </c>
      <c r="G12" s="39">
        <v>7.0759999999999996</v>
      </c>
      <c r="I12" s="39">
        <v>450</v>
      </c>
      <c r="J12" s="39">
        <f>(ABS(E12-B5)/B5)*100</f>
        <v>3.3333333333255646E-3</v>
      </c>
      <c r="K12" s="39">
        <f>(ABS(F12-B6)/B6)*100</f>
        <v>3.0508474576280375E-2</v>
      </c>
      <c r="L12" s="39">
        <f>(ABS(G12-B7)/B7)*100</f>
        <v>5.6497175141249259E-2</v>
      </c>
      <c r="N12" s="39">
        <v>450</v>
      </c>
      <c r="O12" s="39">
        <f t="shared" si="0"/>
        <v>9.0338983050855193E-2</v>
      </c>
    </row>
    <row r="13" spans="2:15" x14ac:dyDescent="0.3">
      <c r="D13" s="39">
        <v>460</v>
      </c>
      <c r="E13" s="39">
        <v>9.0010999999999992</v>
      </c>
      <c r="F13" s="39">
        <v>8.8528000000000002</v>
      </c>
      <c r="G13" s="39">
        <v>7.0837000000000003</v>
      </c>
      <c r="I13" s="39">
        <v>460</v>
      </c>
      <c r="J13" s="39">
        <f>(ABS(E13-B5)/B5)*100</f>
        <v>1.2222222222213475E-2</v>
      </c>
      <c r="K13" s="39">
        <f>(ABS(F13-B6)/B6)*100</f>
        <v>3.1638418079102601E-2</v>
      </c>
      <c r="L13" s="39">
        <f>(ABS(G13-B7)/B7)*100</f>
        <v>5.2259887005653372E-2</v>
      </c>
      <c r="N13" s="39">
        <v>460</v>
      </c>
      <c r="O13" s="39">
        <f t="shared" si="0"/>
        <v>9.6120527306969447E-2</v>
      </c>
    </row>
    <row r="14" spans="2:15" x14ac:dyDescent="0.3">
      <c r="D14" s="39">
        <v>470</v>
      </c>
      <c r="E14" s="39">
        <v>8.9983000000000004</v>
      </c>
      <c r="F14" s="39">
        <v>8.8438999999999997</v>
      </c>
      <c r="G14" s="39">
        <v>7.0762</v>
      </c>
      <c r="I14" s="39">
        <v>470</v>
      </c>
      <c r="J14" s="39">
        <f>(ABS(E14-B5)/B5)*100</f>
        <v>1.8888888888884341E-2</v>
      </c>
      <c r="K14" s="39">
        <f>(ABS(F14-B6)/B6)*100</f>
        <v>6.8926553672316315E-2</v>
      </c>
      <c r="L14" s="39">
        <f>(ABS(G14-B7)/B7)*100</f>
        <v>5.3672316384181157E-2</v>
      </c>
      <c r="N14" s="39">
        <v>470</v>
      </c>
      <c r="O14" s="39">
        <f t="shared" si="0"/>
        <v>0.14148775894538182</v>
      </c>
    </row>
    <row r="15" spans="2:15" x14ac:dyDescent="0.3">
      <c r="D15" s="39">
        <v>480</v>
      </c>
      <c r="E15" s="39">
        <v>9.0000999999999998</v>
      </c>
      <c r="F15" s="39">
        <v>8.8524999999999991</v>
      </c>
      <c r="G15" s="39">
        <v>7.0787000000000004</v>
      </c>
      <c r="I15" s="39">
        <v>480</v>
      </c>
      <c r="J15" s="39">
        <f>(ABS(E15-B5)/B5)*100</f>
        <v>1.1111111111085216E-3</v>
      </c>
      <c r="K15" s="39">
        <f>(ABS(F15-B6)/B6)*100</f>
        <v>2.8248587570615848E-2</v>
      </c>
      <c r="L15" s="39">
        <f>(ABS(G15-B7)/B7)*100</f>
        <v>1.8361581920898797E-2</v>
      </c>
      <c r="N15" s="39">
        <v>480</v>
      </c>
      <c r="O15" s="39">
        <f t="shared" si="0"/>
        <v>4.7721280602623165E-2</v>
      </c>
    </row>
    <row r="16" spans="2:15" x14ac:dyDescent="0.3">
      <c r="D16" s="39">
        <v>490</v>
      </c>
      <c r="E16" s="39">
        <v>9.0001999999999995</v>
      </c>
      <c r="F16" s="39">
        <v>8.8452000000000002</v>
      </c>
      <c r="G16" s="39">
        <v>7.0762999999999998</v>
      </c>
      <c r="I16" s="39">
        <v>490</v>
      </c>
      <c r="J16" s="39">
        <f>(ABS(E16-B5)/B5)*100</f>
        <v>2.2222222222170432E-3</v>
      </c>
      <c r="K16" s="39">
        <f>(ABS(F16-B6)/B6)*100</f>
        <v>5.4237288135587244E-2</v>
      </c>
      <c r="L16" s="39">
        <f>(ABS(G16-B7)/B7)*100</f>
        <v>5.2259887005653372E-2</v>
      </c>
      <c r="N16" s="39">
        <v>490</v>
      </c>
      <c r="O16" s="39">
        <f t="shared" si="0"/>
        <v>0.10871939736345766</v>
      </c>
    </row>
    <row r="17" spans="4:15" x14ac:dyDescent="0.3">
      <c r="D17" s="39">
        <v>500</v>
      </c>
      <c r="E17" s="39">
        <v>8.9992000000000001</v>
      </c>
      <c r="F17" s="39">
        <v>8.8542000000000005</v>
      </c>
      <c r="G17" s="39">
        <v>7.0768000000000004</v>
      </c>
      <c r="I17" s="39">
        <v>500</v>
      </c>
      <c r="J17" s="39">
        <f>(ABS(E17-B5)/B5)*100</f>
        <v>8.8888888888879088E-3</v>
      </c>
      <c r="K17" s="39">
        <f>(ABS(F17-B6)/B6)*100</f>
        <v>4.7457627118653901E-2</v>
      </c>
      <c r="L17" s="39">
        <f>(ABS(G17-B7)/B7)*100</f>
        <v>4.5197740112989375E-2</v>
      </c>
      <c r="N17" s="39">
        <v>500</v>
      </c>
      <c r="O17" s="39">
        <f t="shared" si="0"/>
        <v>0.1015442561205312</v>
      </c>
    </row>
    <row r="18" spans="4:15" x14ac:dyDescent="0.3">
      <c r="D18" s="39">
        <v>600</v>
      </c>
      <c r="E18" s="39">
        <v>8.9967000000000006</v>
      </c>
      <c r="F18" s="39">
        <v>8.85</v>
      </c>
      <c r="G18" s="39">
        <v>7.0785999999999998</v>
      </c>
      <c r="I18" s="40">
        <v>600</v>
      </c>
      <c r="J18" s="40">
        <f>(ABS(E18-B5)/B5)*100</f>
        <v>3.6666666666660165E-2</v>
      </c>
      <c r="K18" s="40">
        <f>(ABS(F18-B6)/B6)*100</f>
        <v>0</v>
      </c>
      <c r="L18" s="40">
        <f>(ABS(G18-B7)/B7)*100</f>
        <v>1.9774011299439124E-2</v>
      </c>
      <c r="N18" s="40">
        <v>600</v>
      </c>
      <c r="O18" s="39">
        <f t="shared" si="0"/>
        <v>5.6440677966099292E-2</v>
      </c>
    </row>
    <row r="19" spans="4:15" x14ac:dyDescent="0.3">
      <c r="D19" s="39">
        <v>605</v>
      </c>
      <c r="E19" s="39">
        <v>9.0020000000000007</v>
      </c>
      <c r="F19" s="39">
        <v>8.8536999999999999</v>
      </c>
      <c r="G19" s="39">
        <v>7.0826000000000002</v>
      </c>
      <c r="I19" s="39">
        <v>605</v>
      </c>
      <c r="J19" s="39">
        <f>(ABS(E19-B5)/B5)*100</f>
        <v>2.2222222222229644E-2</v>
      </c>
      <c r="K19" s="39">
        <f>(ABS(F19-B6)/B6)*100</f>
        <v>4.18079096045227E-2</v>
      </c>
      <c r="L19" s="39">
        <f>(ABS(G19-B7)/B7)*100</f>
        <v>3.6723163841810139E-2</v>
      </c>
      <c r="N19" s="39">
        <v>605</v>
      </c>
      <c r="O19" s="39">
        <f t="shared" si="0"/>
        <v>0.10075329566856249</v>
      </c>
    </row>
    <row r="20" spans="4:15" x14ac:dyDescent="0.3">
      <c r="D20" s="39">
        <v>610</v>
      </c>
      <c r="E20" s="39">
        <v>9.0029000000000003</v>
      </c>
      <c r="F20" s="39">
        <v>8.8545999999999996</v>
      </c>
      <c r="G20" s="39">
        <v>7.0795000000000003</v>
      </c>
      <c r="I20" s="39">
        <v>610</v>
      </c>
      <c r="J20" s="39">
        <f>(ABS(E20-B5)/B5)*100</f>
        <v>3.222222222222608E-2</v>
      </c>
      <c r="K20" s="39">
        <f>(ABS(F20-B6)/B6)*100</f>
        <v>5.1977401129942792E-2</v>
      </c>
      <c r="L20" s="39">
        <f>(ABS(G20-B7)/B7)*100</f>
        <v>7.0621468926514537E-3</v>
      </c>
      <c r="N20" s="39">
        <v>610</v>
      </c>
      <c r="O20" s="39">
        <f t="shared" si="0"/>
        <v>9.1261770244820337E-2</v>
      </c>
    </row>
    <row r="21" spans="4:15" x14ac:dyDescent="0.3">
      <c r="D21" s="39">
        <v>615</v>
      </c>
      <c r="E21" s="39">
        <v>9.0091999999999999</v>
      </c>
      <c r="F21" s="39">
        <v>8.8512000000000004</v>
      </c>
      <c r="G21" s="39">
        <v>7.0797999999999996</v>
      </c>
      <c r="I21" s="39">
        <v>615</v>
      </c>
      <c r="J21" s="39">
        <f>(ABS(E21-B5)/B5)*100</f>
        <v>0.10222222222222083</v>
      </c>
      <c r="K21" s="39">
        <f>(ABS(F21-B6)/B6)*100</f>
        <v>1.3559322033906848E-2</v>
      </c>
      <c r="L21" s="39">
        <f>(ABS(G21-B7)/B7)*100</f>
        <v>2.8248587570681083E-3</v>
      </c>
      <c r="N21" s="39">
        <v>615</v>
      </c>
      <c r="O21" s="39">
        <f t="shared" si="0"/>
        <v>0.11860640301319578</v>
      </c>
    </row>
    <row r="22" spans="4:15" x14ac:dyDescent="0.3">
      <c r="D22" s="39">
        <v>620</v>
      </c>
      <c r="E22" s="39">
        <v>9.0237999999999996</v>
      </c>
      <c r="F22" s="39">
        <v>8.8604000000000003</v>
      </c>
      <c r="G22" s="39">
        <v>7.0762</v>
      </c>
      <c r="I22" s="39">
        <v>620</v>
      </c>
      <c r="J22" s="39">
        <f>(ABS(E22-B5)/B5)*100</f>
        <v>0.26444444444443999</v>
      </c>
      <c r="K22" s="39">
        <f>(ABS(F22-B6)/B6)*100</f>
        <v>0.11751412429379246</v>
      </c>
      <c r="L22" s="39">
        <f>(ABS(G22-B7)/B7)*100</f>
        <v>5.3672316384181157E-2</v>
      </c>
      <c r="N22" s="39">
        <v>620</v>
      </c>
      <c r="O22" s="39">
        <f t="shared" si="0"/>
        <v>0.43563088512241355</v>
      </c>
    </row>
    <row r="23" spans="4:15" x14ac:dyDescent="0.3">
      <c r="D23" s="39">
        <v>625</v>
      </c>
      <c r="E23" s="39">
        <v>9.0056999999999992</v>
      </c>
      <c r="F23" s="39">
        <v>8.8522999999999996</v>
      </c>
      <c r="G23" s="39">
        <v>7.0853999999999999</v>
      </c>
      <c r="I23" s="39">
        <v>625</v>
      </c>
      <c r="J23" s="39">
        <f>(ABS(E23-B5)/B5)*100</f>
        <v>6.3333333333323888E-2</v>
      </c>
      <c r="K23" s="39">
        <f>(ABS(F23-B6)/B6)*100</f>
        <v>2.5988700564971396E-2</v>
      </c>
      <c r="L23" s="39">
        <f>(ABS(G23-B7)/B7)*100</f>
        <v>7.6271186440675848E-2</v>
      </c>
      <c r="N23" s="39">
        <v>625</v>
      </c>
      <c r="O23" s="39">
        <f t="shared" si="0"/>
        <v>0.16559322033897111</v>
      </c>
    </row>
    <row r="24" spans="4:15" x14ac:dyDescent="0.3">
      <c r="D24" s="1"/>
      <c r="E24" s="1"/>
      <c r="F24" s="1"/>
      <c r="G24" s="1"/>
    </row>
    <row r="25" spans="4:15" x14ac:dyDescent="0.3">
      <c r="D25" s="1"/>
      <c r="E25" s="1"/>
      <c r="F25" s="1"/>
      <c r="G25" s="1"/>
    </row>
    <row r="26" spans="4:15" x14ac:dyDescent="0.3">
      <c r="D26" s="1"/>
      <c r="E26" s="1"/>
      <c r="F26" s="1"/>
      <c r="G26" s="1"/>
    </row>
    <row r="27" spans="4:15" x14ac:dyDescent="0.3">
      <c r="D27" s="1"/>
      <c r="E27" s="1"/>
      <c r="F27" s="1"/>
      <c r="G27" s="1"/>
    </row>
    <row r="28" spans="4:15" x14ac:dyDescent="0.3">
      <c r="D28" s="1"/>
      <c r="E28" s="1"/>
      <c r="F28" s="1"/>
      <c r="G28" s="1"/>
    </row>
    <row r="29" spans="4:15" x14ac:dyDescent="0.3">
      <c r="D29" s="1"/>
      <c r="E29" s="1"/>
      <c r="F29" s="1"/>
      <c r="G29" s="1"/>
    </row>
    <row r="30" spans="4:15" x14ac:dyDescent="0.3">
      <c r="O30">
        <f>MIN(O5:O23)</f>
        <v>1.0075329566851246E-2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61A2-9EBC-44FD-BF78-408FD82AB2BB}">
  <dimension ref="B5:P27"/>
  <sheetViews>
    <sheetView zoomScale="73" zoomScaleNormal="100" workbookViewId="0">
      <selection activeCell="C15" sqref="C15"/>
    </sheetView>
  </sheetViews>
  <sheetFormatPr defaultRowHeight="14.4" x14ac:dyDescent="0.3"/>
  <sheetData>
    <row r="5" spans="2:15" ht="15" thickBot="1" x14ac:dyDescent="0.35"/>
    <row r="6" spans="2:15" ht="15" thickBot="1" x14ac:dyDescent="0.35">
      <c r="D6" s="41" t="s">
        <v>7</v>
      </c>
      <c r="E6" s="42" t="s">
        <v>8</v>
      </c>
      <c r="F6" s="42" t="s">
        <v>9</v>
      </c>
      <c r="G6" s="43" t="s">
        <v>10</v>
      </c>
      <c r="I6" s="41" t="s">
        <v>7</v>
      </c>
      <c r="J6" s="42" t="s">
        <v>15</v>
      </c>
      <c r="K6" s="42" t="s">
        <v>16</v>
      </c>
      <c r="L6" s="43" t="s">
        <v>17</v>
      </c>
      <c r="N6" s="41" t="s">
        <v>7</v>
      </c>
      <c r="O6" s="43" t="s">
        <v>18</v>
      </c>
    </row>
    <row r="7" spans="2:15" x14ac:dyDescent="0.3">
      <c r="B7">
        <v>1</v>
      </c>
      <c r="D7" s="40">
        <v>50</v>
      </c>
      <c r="E7" s="40">
        <v>1.0001</v>
      </c>
      <c r="F7" s="40">
        <v>5.0200000000000002E-2</v>
      </c>
      <c r="G7" s="40">
        <v>1.9599999999999999E-2</v>
      </c>
      <c r="I7" s="39">
        <v>50</v>
      </c>
      <c r="J7" s="39">
        <f>ABS((E7-B7)/B7)*100</f>
        <v>9.9999999999988987E-3</v>
      </c>
      <c r="K7" s="39">
        <f>ABS((F7-B8)/B8)*100</f>
        <v>0.39999999999999758</v>
      </c>
      <c r="L7" s="39">
        <f>ABS((G7-B9)/B9)*100</f>
        <v>2.0000000000000053</v>
      </c>
      <c r="N7" s="39">
        <v>50</v>
      </c>
      <c r="O7" s="39">
        <f t="shared" ref="O7:O22" si="0">SUM(J7:L7)</f>
        <v>2.4100000000000019</v>
      </c>
    </row>
    <row r="8" spans="2:15" x14ac:dyDescent="0.3">
      <c r="B8">
        <v>0.05</v>
      </c>
      <c r="D8" s="39">
        <v>100</v>
      </c>
      <c r="E8" s="39">
        <v>1.0002</v>
      </c>
      <c r="F8" s="39">
        <v>4.99E-2</v>
      </c>
      <c r="G8" s="39">
        <v>2.2100000000000002E-2</v>
      </c>
      <c r="I8" s="39">
        <v>100</v>
      </c>
      <c r="J8" s="39">
        <f>ABS((E8-B7)/B7)*100</f>
        <v>1.9999999999997797E-2</v>
      </c>
      <c r="K8" s="39">
        <f>ABS((F8-B8)/B8)*100</f>
        <v>0.20000000000000573</v>
      </c>
      <c r="L8" s="39">
        <f>ABS((G8-B9)/B9)*100</f>
        <v>10.500000000000005</v>
      </c>
      <c r="N8" s="39">
        <v>100</v>
      </c>
      <c r="O8" s="39">
        <f t="shared" si="0"/>
        <v>10.72000000000001</v>
      </c>
    </row>
    <row r="9" spans="2:15" x14ac:dyDescent="0.3">
      <c r="B9">
        <v>0.02</v>
      </c>
      <c r="D9" s="39">
        <v>150</v>
      </c>
      <c r="E9" s="39">
        <v>1</v>
      </c>
      <c r="F9" s="39">
        <v>4.99E-2</v>
      </c>
      <c r="G9" s="39">
        <v>2.0199999999999999E-2</v>
      </c>
      <c r="I9" s="39">
        <v>150</v>
      </c>
      <c r="J9" s="39">
        <f>ABS((E9-B7)/B7)*100</f>
        <v>0</v>
      </c>
      <c r="K9" s="39">
        <f>ABS((F9-B8)/B8)*100</f>
        <v>0.20000000000000573</v>
      </c>
      <c r="L9" s="39">
        <f>ABS((G9-B9)/B9)*100</f>
        <v>0.999999999999994</v>
      </c>
      <c r="N9" s="39">
        <v>150</v>
      </c>
      <c r="O9" s="39">
        <f t="shared" si="0"/>
        <v>1.1999999999999997</v>
      </c>
    </row>
    <row r="10" spans="2:15" x14ac:dyDescent="0.3">
      <c r="D10" s="39">
        <v>200</v>
      </c>
      <c r="E10" s="39">
        <v>1.0003</v>
      </c>
      <c r="F10" s="39">
        <v>0.05</v>
      </c>
      <c r="G10" s="39">
        <v>0.02</v>
      </c>
      <c r="I10" s="39">
        <v>200</v>
      </c>
      <c r="J10" s="39">
        <f>ABS((E10-B7)/B7)*100</f>
        <v>2.9999999999996696E-2</v>
      </c>
      <c r="K10" s="39">
        <f>ABS((F10-B8)/B8)*100</f>
        <v>0</v>
      </c>
      <c r="L10" s="39">
        <f>ABS((G10-B9)/B9)*100</f>
        <v>0</v>
      </c>
      <c r="N10" s="39">
        <v>200</v>
      </c>
      <c r="O10" s="39">
        <f t="shared" si="0"/>
        <v>2.9999999999996696E-2</v>
      </c>
    </row>
    <row r="11" spans="2:15" x14ac:dyDescent="0.3">
      <c r="D11" s="39">
        <v>250</v>
      </c>
      <c r="E11" s="39">
        <v>1</v>
      </c>
      <c r="F11" s="39">
        <v>5.0200000000000002E-2</v>
      </c>
      <c r="G11" s="39">
        <v>2.01E-2</v>
      </c>
      <c r="I11" s="39">
        <v>250</v>
      </c>
      <c r="J11" s="39">
        <f>ABS((E11-B7)/B7)*100</f>
        <v>0</v>
      </c>
      <c r="K11" s="39">
        <f>ABS((F11-B8)/B8)*100</f>
        <v>0.39999999999999758</v>
      </c>
      <c r="L11" s="39">
        <f>ABS((G11-B9)/B9)*100</f>
        <v>0.499999999999997</v>
      </c>
      <c r="N11" s="39">
        <v>250</v>
      </c>
      <c r="O11" s="39">
        <f t="shared" si="0"/>
        <v>0.89999999999999458</v>
      </c>
    </row>
    <row r="12" spans="2:15" x14ac:dyDescent="0.3">
      <c r="D12" s="39">
        <v>300</v>
      </c>
      <c r="E12" s="39">
        <v>0.99980000000000002</v>
      </c>
      <c r="F12" s="39">
        <v>4.9799999999999997E-2</v>
      </c>
      <c r="G12" s="39">
        <v>0.02</v>
      </c>
      <c r="I12" s="39">
        <v>300</v>
      </c>
      <c r="J12" s="39">
        <f>ABS((E12-B7)/B7)*100</f>
        <v>1.9999999999997797E-2</v>
      </c>
      <c r="K12" s="39">
        <f>ABS((F12-B8)/B8)*100</f>
        <v>0.40000000000001146</v>
      </c>
      <c r="L12" s="39">
        <f>ABS((G12-B9)/B9)*100</f>
        <v>0</v>
      </c>
      <c r="N12" s="39">
        <v>300</v>
      </c>
      <c r="O12" s="39">
        <f t="shared" si="0"/>
        <v>0.42000000000000925</v>
      </c>
    </row>
    <row r="13" spans="2:15" x14ac:dyDescent="0.3">
      <c r="D13" s="39">
        <v>350</v>
      </c>
      <c r="E13" s="39">
        <v>1</v>
      </c>
      <c r="F13" s="39">
        <v>4.99E-2</v>
      </c>
      <c r="G13" s="39">
        <v>2.01E-2</v>
      </c>
      <c r="I13" s="39">
        <v>350</v>
      </c>
      <c r="J13" s="39">
        <f>ABS((E13-B7)/B7)*100</f>
        <v>0</v>
      </c>
      <c r="K13" s="39">
        <f>ABS((F13-B8)/B8)*100</f>
        <v>0.20000000000000573</v>
      </c>
      <c r="L13" s="39">
        <f>ABS((G13-B9)/B9)*100</f>
        <v>0.499999999999997</v>
      </c>
      <c r="N13" s="39">
        <v>350</v>
      </c>
      <c r="O13" s="39">
        <f t="shared" si="0"/>
        <v>0.70000000000000273</v>
      </c>
    </row>
    <row r="14" spans="2:15" x14ac:dyDescent="0.3">
      <c r="D14" s="39">
        <v>400</v>
      </c>
      <c r="E14" s="39">
        <v>0.99990000000000001</v>
      </c>
      <c r="F14" s="39">
        <v>5.0099999999999999E-2</v>
      </c>
      <c r="G14" s="39">
        <v>0.02</v>
      </c>
      <c r="I14" s="39">
        <v>400</v>
      </c>
      <c r="J14" s="39">
        <f>ABS((E14-B7)/B7)*100</f>
        <v>9.9999999999988987E-3</v>
      </c>
      <c r="K14" s="39">
        <f>ABS((F14-B8)/B8)*100</f>
        <v>0.19999999999999185</v>
      </c>
      <c r="L14" s="39">
        <f>ABS((G14-B9)/B9)*100</f>
        <v>0</v>
      </c>
      <c r="N14" s="39">
        <v>400</v>
      </c>
      <c r="O14" s="39">
        <f t="shared" si="0"/>
        <v>0.20999999999999075</v>
      </c>
    </row>
    <row r="15" spans="2:15" x14ac:dyDescent="0.3">
      <c r="D15" s="39">
        <v>450</v>
      </c>
      <c r="E15" s="39">
        <v>0.99970000000000003</v>
      </c>
      <c r="F15" s="39">
        <v>4.9500000000000002E-2</v>
      </c>
      <c r="G15" s="39">
        <v>2.0199999999999999E-2</v>
      </c>
      <c r="I15" s="39">
        <v>450</v>
      </c>
      <c r="J15" s="39">
        <f>ABS((E15-B7)/B7)*100</f>
        <v>2.9999999999996696E-2</v>
      </c>
      <c r="K15" s="39">
        <f>ABS((F15-B8)/B8)*100</f>
        <v>1.0000000000000009</v>
      </c>
      <c r="L15" s="39">
        <f>ABS((G15-B9)/B9)*100</f>
        <v>0.999999999999994</v>
      </c>
      <c r="N15" s="39">
        <v>450</v>
      </c>
      <c r="O15" s="39">
        <f t="shared" si="0"/>
        <v>2.0299999999999914</v>
      </c>
    </row>
    <row r="16" spans="2:15" x14ac:dyDescent="0.3">
      <c r="D16" s="39">
        <v>500</v>
      </c>
      <c r="E16" s="39">
        <v>1</v>
      </c>
      <c r="F16" s="39">
        <v>5.0299999999999997E-2</v>
      </c>
      <c r="G16" s="39">
        <v>2.01E-2</v>
      </c>
      <c r="I16" s="39">
        <v>500</v>
      </c>
      <c r="J16" s="39">
        <f>ABS((E16-B7)/B7)*100</f>
        <v>0</v>
      </c>
      <c r="K16" s="39">
        <f>ABS((F16-B8)/B8)*100</f>
        <v>0.59999999999998943</v>
      </c>
      <c r="L16" s="39">
        <f>ABS((G16-B9)/B9)*100</f>
        <v>0.499999999999997</v>
      </c>
      <c r="N16" s="39">
        <v>500</v>
      </c>
      <c r="O16" s="39">
        <f t="shared" si="0"/>
        <v>1.0999999999999863</v>
      </c>
    </row>
    <row r="17" spans="4:16" x14ac:dyDescent="0.3">
      <c r="D17" s="39">
        <v>550</v>
      </c>
      <c r="E17" s="39">
        <v>1.0003</v>
      </c>
      <c r="F17" s="39">
        <v>5.0500000000000003E-2</v>
      </c>
      <c r="G17" s="39">
        <v>1.9900000000000001E-2</v>
      </c>
      <c r="I17" s="39">
        <v>550</v>
      </c>
      <c r="J17" s="39">
        <f>ABS((E17-B7)/B7)*100</f>
        <v>2.9999999999996696E-2</v>
      </c>
      <c r="K17" s="39">
        <f>ABS((F17-B8)/B8)*100</f>
        <v>1.0000000000000009</v>
      </c>
      <c r="L17" s="39">
        <f>ABS((G17-B9)/B9)*100</f>
        <v>0.499999999999997</v>
      </c>
      <c r="N17" s="39">
        <v>550</v>
      </c>
      <c r="O17" s="39">
        <f t="shared" si="0"/>
        <v>1.5299999999999945</v>
      </c>
    </row>
    <row r="18" spans="4:16" x14ac:dyDescent="0.3">
      <c r="D18" s="39">
        <v>600</v>
      </c>
      <c r="E18" s="39">
        <v>1.0002</v>
      </c>
      <c r="F18" s="39">
        <v>5.0299999999999997E-2</v>
      </c>
      <c r="G18" s="39">
        <v>2.0299999999999999E-2</v>
      </c>
      <c r="I18" s="39">
        <v>600</v>
      </c>
      <c r="J18" s="39">
        <f>ABS((E18-B7)/B7)*100</f>
        <v>1.9999999999997797E-2</v>
      </c>
      <c r="K18" s="39">
        <f>ABS((F18-B8)/B8)*100</f>
        <v>0.59999999999998943</v>
      </c>
      <c r="L18" s="39">
        <f>ABS((G18-B9)/B9)*100</f>
        <v>1.4999999999999909</v>
      </c>
      <c r="N18" s="39">
        <v>600</v>
      </c>
      <c r="O18" s="39">
        <f t="shared" si="0"/>
        <v>2.1199999999999779</v>
      </c>
    </row>
    <row r="19" spans="4:16" x14ac:dyDescent="0.3">
      <c r="D19" s="39">
        <v>610</v>
      </c>
      <c r="E19" s="39">
        <v>1.0005999999999999</v>
      </c>
      <c r="F19" s="39">
        <v>5.0200000000000002E-2</v>
      </c>
      <c r="G19" s="39">
        <v>2.0199999999999999E-2</v>
      </c>
      <c r="I19" s="39">
        <v>610</v>
      </c>
      <c r="J19" s="39">
        <f>ABS((E19-B7)/B7)*100</f>
        <v>5.9999999999993392E-2</v>
      </c>
      <c r="K19" s="39">
        <f>ABS((F19-B8)/B8)*100</f>
        <v>0.39999999999999758</v>
      </c>
      <c r="L19" s="39">
        <f>ABS((G19-B9)/B9)*100</f>
        <v>0.999999999999994</v>
      </c>
      <c r="N19" s="39">
        <v>610</v>
      </c>
      <c r="O19" s="39">
        <f t="shared" si="0"/>
        <v>1.4599999999999849</v>
      </c>
    </row>
    <row r="20" spans="4:16" x14ac:dyDescent="0.3">
      <c r="D20" s="39">
        <v>615</v>
      </c>
      <c r="E20" s="39">
        <v>0.99970000000000003</v>
      </c>
      <c r="F20" s="39">
        <v>5.0099999999999999E-2</v>
      </c>
      <c r="G20" s="39">
        <v>2.07E-2</v>
      </c>
      <c r="I20" s="39">
        <v>615</v>
      </c>
      <c r="J20" s="40">
        <f>ABS((E20-B7)/B7)*100</f>
        <v>2.9999999999996696E-2</v>
      </c>
      <c r="K20" s="40">
        <f>ABS((F20-B8)/B8)*100</f>
        <v>0.19999999999999185</v>
      </c>
      <c r="L20" s="40">
        <f>ABS((G20-B9)/B9)*100</f>
        <v>3.499999999999996</v>
      </c>
      <c r="N20" s="39">
        <v>615</v>
      </c>
      <c r="O20" s="39">
        <f t="shared" si="0"/>
        <v>3.7299999999999844</v>
      </c>
    </row>
    <row r="21" spans="4:16" x14ac:dyDescent="0.3">
      <c r="D21" s="39">
        <v>620</v>
      </c>
      <c r="E21" s="39">
        <v>1.0009999999999999</v>
      </c>
      <c r="F21" s="39">
        <v>5.0999999999999997E-2</v>
      </c>
      <c r="G21" s="39">
        <v>2.0400000000000001E-2</v>
      </c>
      <c r="I21" s="39">
        <v>620</v>
      </c>
      <c r="J21" s="39">
        <f>ABS((E21-B7)/B7)*100</f>
        <v>9.9999999999988987E-2</v>
      </c>
      <c r="K21" s="39">
        <f>ABS((F21-B8)/B8)*100</f>
        <v>1.999999999999988</v>
      </c>
      <c r="L21" s="39">
        <f>ABS((G21-B9)/B9)*100</f>
        <v>2.0000000000000053</v>
      </c>
      <c r="N21" s="39">
        <v>620</v>
      </c>
      <c r="O21" s="39">
        <f t="shared" si="0"/>
        <v>4.0999999999999819</v>
      </c>
    </row>
    <row r="22" spans="4:16" x14ac:dyDescent="0.3">
      <c r="D22" s="39">
        <v>625</v>
      </c>
      <c r="E22" s="39">
        <v>1.0041</v>
      </c>
      <c r="F22" s="39">
        <v>6.3299999999999995E-2</v>
      </c>
      <c r="G22" s="39">
        <v>2.0799999999999999E-2</v>
      </c>
      <c r="I22" s="39">
        <v>625</v>
      </c>
      <c r="J22" s="39">
        <f>ABS((E22-B7)/B7)*100</f>
        <v>0.40999999999999925</v>
      </c>
      <c r="K22" s="39">
        <f>ABS((F22-B8)/B8)*100</f>
        <v>26.599999999999984</v>
      </c>
      <c r="L22" s="39">
        <f>ABS((G22-B9)/B9)*100</f>
        <v>3.9999999999999933</v>
      </c>
      <c r="N22" s="39">
        <v>625</v>
      </c>
      <c r="O22" s="39">
        <f t="shared" si="0"/>
        <v>31.009999999999977</v>
      </c>
    </row>
    <row r="23" spans="4:16" x14ac:dyDescent="0.3">
      <c r="D23" s="1"/>
      <c r="E23" s="1"/>
      <c r="F23" s="1"/>
      <c r="G23" s="1"/>
      <c r="J23" s="50"/>
      <c r="K23" s="50"/>
      <c r="L23" s="50"/>
      <c r="M23" s="1"/>
      <c r="O23" s="50"/>
      <c r="P23" s="1"/>
    </row>
    <row r="24" spans="4:16" x14ac:dyDescent="0.3">
      <c r="D24" s="1"/>
      <c r="E24" s="1"/>
      <c r="F24" s="1"/>
      <c r="G24" s="1"/>
      <c r="J24" s="1"/>
      <c r="K24" s="1"/>
      <c r="L24" s="1"/>
      <c r="M24" s="1"/>
      <c r="O24" s="1"/>
      <c r="P24" s="1"/>
    </row>
    <row r="25" spans="4:16" x14ac:dyDescent="0.3">
      <c r="D25" s="1"/>
      <c r="E25" s="1"/>
      <c r="F25" s="1"/>
      <c r="G25" s="1"/>
      <c r="J25" s="1"/>
      <c r="K25" s="1"/>
      <c r="L25" s="1"/>
      <c r="M25" s="1"/>
      <c r="O25" s="1"/>
      <c r="P25" s="1"/>
    </row>
    <row r="27" spans="4:16" x14ac:dyDescent="0.3">
      <c r="P27">
        <f>MIN(O7:O22)</f>
        <v>2.9999999999996696E-2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644D-4209-42F4-96A9-0D5E4B200BC3}">
  <dimension ref="B2:O17"/>
  <sheetViews>
    <sheetView workbookViewId="0">
      <selection activeCell="D15" sqref="D15"/>
    </sheetView>
  </sheetViews>
  <sheetFormatPr defaultRowHeight="14.4" x14ac:dyDescent="0.3"/>
  <cols>
    <col min="2" max="2" width="9.88671875" customWidth="1"/>
    <col min="3" max="3" width="15.88671875" customWidth="1"/>
    <col min="5" max="5" width="8.88671875" style="49"/>
  </cols>
  <sheetData>
    <row r="2" spans="2:15" x14ac:dyDescent="0.3">
      <c r="C2" s="64"/>
      <c r="D2" s="64">
        <v>50</v>
      </c>
      <c r="E2" s="64">
        <v>150</v>
      </c>
      <c r="F2" s="64">
        <v>250</v>
      </c>
      <c r="G2" s="64">
        <v>350</v>
      </c>
      <c r="H2" s="64">
        <v>450</v>
      </c>
      <c r="I2" s="64">
        <v>550</v>
      </c>
      <c r="K2" s="65" t="s">
        <v>40</v>
      </c>
    </row>
    <row r="3" spans="2:15" x14ac:dyDescent="0.3">
      <c r="B3" s="64"/>
      <c r="C3" s="65" t="s">
        <v>30</v>
      </c>
      <c r="D3">
        <v>49.996400000000001</v>
      </c>
      <c r="E3">
        <v>149.98920000000001</v>
      </c>
      <c r="F3">
        <v>249.9821</v>
      </c>
      <c r="G3">
        <v>349.97500000000002</v>
      </c>
      <c r="I3">
        <v>549.96069999999997</v>
      </c>
      <c r="J3" s="65"/>
      <c r="K3" s="65">
        <f>(ABS(D3-D2)/D2)*100 + (ABS(E3-E2)/E2)*100 + (ABS(F3-F2)/F2)*100 + (ABS(G3-G2)/G2)*100 + (ABS(I3-I2)/I2)*100</f>
        <v>3.5848311688298926E-2</v>
      </c>
      <c r="L3" s="65"/>
    </row>
    <row r="4" spans="2:15" x14ac:dyDescent="0.3">
      <c r="B4" s="49"/>
      <c r="C4" s="65" t="s">
        <v>31</v>
      </c>
      <c r="D4">
        <v>49.996400000000001</v>
      </c>
      <c r="E4">
        <v>149.98920000000001</v>
      </c>
      <c r="F4">
        <v>249.98220000000001</v>
      </c>
      <c r="G4">
        <v>349.97500000000002</v>
      </c>
      <c r="I4">
        <v>549.96069999999997</v>
      </c>
      <c r="K4" s="65">
        <f>(ABS(D4-D2)/D2)*100 + (ABS(E4-E2)/E2)*100 + (ABS(F4-F2)/F2)*100 + (ABS(G4-G2)/G2)*100 + (ABS(I4-I2)/I2)*100</f>
        <v>3.5808311688297595E-2</v>
      </c>
    </row>
    <row r="5" spans="2:15" x14ac:dyDescent="0.3">
      <c r="B5" s="49"/>
      <c r="C5" s="65" t="s">
        <v>32</v>
      </c>
      <c r="D5">
        <v>49.996400000000001</v>
      </c>
      <c r="E5">
        <v>149.98920000000001</v>
      </c>
      <c r="F5">
        <v>249.9821</v>
      </c>
      <c r="G5">
        <v>349.97500000000002</v>
      </c>
      <c r="I5">
        <v>549.96069999999997</v>
      </c>
      <c r="K5" s="65">
        <f>(ABS(D5-D2)/D2)*100 + (ABS(E5-E2)/E2)*100 + (ABS(F5-F2)/F2)*100 + (ABS(G5-G2)/G2)*100 + (ABS(I5-I2)/I2)*100</f>
        <v>3.5848311688298926E-2</v>
      </c>
      <c r="M5" s="51"/>
      <c r="O5" s="51"/>
    </row>
    <row r="6" spans="2:15" x14ac:dyDescent="0.3">
      <c r="B6" s="49"/>
      <c r="C6" s="65" t="s">
        <v>33</v>
      </c>
      <c r="D6">
        <v>49.996400000000001</v>
      </c>
      <c r="E6">
        <v>149.98929999999999</v>
      </c>
      <c r="F6">
        <v>249.9821</v>
      </c>
      <c r="G6">
        <v>349.97500000000002</v>
      </c>
      <c r="I6">
        <v>549.96069999999997</v>
      </c>
      <c r="K6" s="65">
        <f>(ABS(D6-D2)/D2)*100 + (ABS(E6-E2)/E2)*100 + (ABS(F6-F2)/F2)*100 + (ABS(G6-G2)/G2)*100 + (ABS(I6-I2)/I2)*100</f>
        <v>3.5781645021648989E-2</v>
      </c>
    </row>
    <row r="7" spans="2:15" x14ac:dyDescent="0.3">
      <c r="B7" s="49"/>
      <c r="C7" s="65" t="s">
        <v>34</v>
      </c>
      <c r="D7">
        <v>49.996499999999997</v>
      </c>
      <c r="E7">
        <v>149.98920000000001</v>
      </c>
      <c r="F7">
        <v>249.9821</v>
      </c>
      <c r="G7">
        <v>349.97500000000002</v>
      </c>
      <c r="I7">
        <v>549.96069999999997</v>
      </c>
      <c r="K7" s="65">
        <f>(ABS(D7-D2)/D2)*100 + (ABS(E7-E2)/E2)*100 + (ABS(F7-F2)/F2)*100 + (ABS(G7-G2)/G2)*100 + (ABS(I7-I2)/I2)*100</f>
        <v>3.5648311688306497E-2</v>
      </c>
    </row>
    <row r="8" spans="2:15" x14ac:dyDescent="0.3">
      <c r="B8" s="49"/>
      <c r="C8" s="65" t="s">
        <v>35</v>
      </c>
      <c r="D8">
        <v>49.996499999999997</v>
      </c>
      <c r="E8">
        <v>149.98929999999999</v>
      </c>
      <c r="F8">
        <v>249.98220000000001</v>
      </c>
      <c r="G8">
        <v>349.97500000000002</v>
      </c>
      <c r="I8">
        <v>549.96069999999997</v>
      </c>
      <c r="K8" s="65">
        <f>(ABS(D8-D2)/D2)*100 + (ABS(E8-E2)/E2)*100 + (ABS(F8-F2)/F2)*100 + (ABS(G8-G2)/G2)*100 + (ABS(I8-I2)/I2)*100</f>
        <v>3.5541645021655237E-2</v>
      </c>
    </row>
    <row r="9" spans="2:15" x14ac:dyDescent="0.3">
      <c r="B9" s="49"/>
      <c r="C9" s="65" t="s">
        <v>36</v>
      </c>
      <c r="D9">
        <v>49.996499999999997</v>
      </c>
      <c r="E9">
        <v>149.98929999999999</v>
      </c>
      <c r="F9">
        <v>249.98220000000001</v>
      </c>
      <c r="G9">
        <v>349.9751</v>
      </c>
      <c r="I9">
        <v>549.96069999999997</v>
      </c>
      <c r="K9" s="65">
        <f>(ABS(D9-D2)/D2)*100 + (ABS(E9-E2)/E2)*100 + (ABS(F9-F2)/F2)*100 + (ABS(G9-G2)/G2)*100 + (ABS(I9-I2)/I2)*100</f>
        <v>3.5513073593090978E-2</v>
      </c>
    </row>
    <row r="10" spans="2:15" x14ac:dyDescent="0.3">
      <c r="C10" s="65" t="s">
        <v>37</v>
      </c>
      <c r="D10">
        <v>49.996400000000001</v>
      </c>
      <c r="E10">
        <v>149.98920000000001</v>
      </c>
      <c r="F10">
        <v>249.98220000000001</v>
      </c>
      <c r="G10">
        <v>349.9751</v>
      </c>
      <c r="I10">
        <v>549.96069999999997</v>
      </c>
    </row>
    <row r="11" spans="2:15" x14ac:dyDescent="0.3">
      <c r="C11" s="65" t="s">
        <v>38</v>
      </c>
    </row>
    <row r="17" spans="4:4" x14ac:dyDescent="0.3">
      <c r="D17" t="s">
        <v>39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AB0-50F9-4ACC-9BC9-37501ED450A1}">
  <dimension ref="B3:K22"/>
  <sheetViews>
    <sheetView tabSelected="1" workbookViewId="0">
      <selection activeCell="J21" sqref="J21"/>
    </sheetView>
  </sheetViews>
  <sheetFormatPr defaultRowHeight="14.4" x14ac:dyDescent="0.3"/>
  <sheetData>
    <row r="3" spans="2:11" ht="15" thickBot="1" x14ac:dyDescent="0.35"/>
    <row r="4" spans="2:11" ht="15" thickBot="1" x14ac:dyDescent="0.35">
      <c r="E4" s="61" t="s">
        <v>19</v>
      </c>
      <c r="F4" s="62" t="s">
        <v>20</v>
      </c>
      <c r="G4" s="62" t="s">
        <v>21</v>
      </c>
      <c r="H4" s="63" t="s">
        <v>22</v>
      </c>
      <c r="I4" s="62" t="s">
        <v>27</v>
      </c>
      <c r="J4" s="62" t="s">
        <v>28</v>
      </c>
      <c r="K4" s="63" t="s">
        <v>29</v>
      </c>
    </row>
    <row r="5" spans="2:11" x14ac:dyDescent="0.3">
      <c r="E5" s="53" t="s">
        <v>26</v>
      </c>
      <c r="F5" s="54">
        <v>49.7</v>
      </c>
      <c r="G5" s="54">
        <v>148.69999999999999</v>
      </c>
      <c r="H5" s="55">
        <v>468.2</v>
      </c>
      <c r="I5" s="54"/>
      <c r="J5" s="54"/>
      <c r="K5" s="55"/>
    </row>
    <row r="6" spans="2:11" x14ac:dyDescent="0.3">
      <c r="B6">
        <v>1</v>
      </c>
      <c r="C6">
        <v>49.5</v>
      </c>
      <c r="E6" s="56" t="s">
        <v>23</v>
      </c>
      <c r="F6" s="52">
        <v>49.5</v>
      </c>
      <c r="G6" s="52">
        <v>148.5</v>
      </c>
      <c r="H6" s="57">
        <v>468.3</v>
      </c>
      <c r="I6" s="52">
        <v>0.999</v>
      </c>
      <c r="J6" s="52">
        <v>5.0099999999999999E-2</v>
      </c>
      <c r="K6" s="57">
        <v>1.95E-2</v>
      </c>
    </row>
    <row r="7" spans="2:11" x14ac:dyDescent="0.3">
      <c r="B7">
        <v>0.05</v>
      </c>
      <c r="C7">
        <v>148.5</v>
      </c>
      <c r="E7" s="56" t="s">
        <v>24</v>
      </c>
      <c r="F7" s="52">
        <v>49.5</v>
      </c>
      <c r="G7" s="52">
        <v>148.5</v>
      </c>
      <c r="H7" s="57">
        <v>468.3</v>
      </c>
      <c r="I7" s="52">
        <v>0.999</v>
      </c>
      <c r="J7" s="52">
        <v>5.0099999999999999E-2</v>
      </c>
      <c r="K7" s="57">
        <v>1.95E-2</v>
      </c>
    </row>
    <row r="8" spans="2:11" ht="15" thickBot="1" x14ac:dyDescent="0.35">
      <c r="B8">
        <v>0.02</v>
      </c>
      <c r="C8">
        <f>9.46*49.5</f>
        <v>468.27000000000004</v>
      </c>
      <c r="E8" s="58" t="s">
        <v>25</v>
      </c>
      <c r="F8" s="59">
        <v>49.5</v>
      </c>
      <c r="G8" s="59">
        <v>148.5</v>
      </c>
      <c r="H8" s="60">
        <v>468.3</v>
      </c>
      <c r="I8" s="59"/>
      <c r="J8" s="59"/>
      <c r="K8" s="60"/>
    </row>
    <row r="11" spans="2:11" x14ac:dyDescent="0.3">
      <c r="E11" s="66" t="s">
        <v>41</v>
      </c>
      <c r="F11" s="49">
        <v>49.5</v>
      </c>
      <c r="G11" s="66">
        <v>148.4</v>
      </c>
      <c r="H11" s="66">
        <v>470.1</v>
      </c>
    </row>
    <row r="12" spans="2:11" x14ac:dyDescent="0.3">
      <c r="E12" s="66" t="s">
        <v>42</v>
      </c>
      <c r="F12" s="49">
        <v>49.5</v>
      </c>
      <c r="G12" s="66">
        <v>148.1</v>
      </c>
      <c r="H12" s="66">
        <v>469.4</v>
      </c>
    </row>
    <row r="13" spans="2:11" x14ac:dyDescent="0.3">
      <c r="E13" s="66" t="s">
        <v>43</v>
      </c>
      <c r="F13" s="49">
        <v>49.5</v>
      </c>
      <c r="G13" s="66">
        <v>148.5</v>
      </c>
      <c r="H13" s="66">
        <v>468</v>
      </c>
      <c r="I13" s="66">
        <v>0.98109999999999997</v>
      </c>
      <c r="J13" s="66">
        <v>4.6899999999999997E-2</v>
      </c>
      <c r="K13" s="66">
        <v>0.02</v>
      </c>
    </row>
    <row r="14" spans="2:11" x14ac:dyDescent="0.3">
      <c r="E14" s="66" t="s">
        <v>44</v>
      </c>
      <c r="F14" s="49">
        <v>49.5</v>
      </c>
      <c r="G14" s="66">
        <v>148.4</v>
      </c>
      <c r="H14" s="66">
        <v>468.1</v>
      </c>
      <c r="I14" s="66">
        <v>1.0113000000000001</v>
      </c>
      <c r="J14" s="66">
        <v>4.7899999999999998E-2</v>
      </c>
      <c r="K14" s="66">
        <v>1.9400000000000001E-2</v>
      </c>
    </row>
    <row r="15" spans="2:11" x14ac:dyDescent="0.3">
      <c r="E15" s="66" t="s">
        <v>45</v>
      </c>
      <c r="F15" s="49">
        <v>49.5</v>
      </c>
      <c r="G15" s="66">
        <v>148.6</v>
      </c>
      <c r="H15" s="66">
        <v>468.1</v>
      </c>
      <c r="I15" s="66">
        <v>0.99390000000000001</v>
      </c>
      <c r="J15" s="66">
        <v>5.0599999999999999E-2</v>
      </c>
      <c r="K15" s="66">
        <v>1.9900000000000001E-2</v>
      </c>
    </row>
    <row r="16" spans="2:11" x14ac:dyDescent="0.3">
      <c r="E16" s="66" t="s">
        <v>46</v>
      </c>
      <c r="F16" s="49">
        <v>49.5</v>
      </c>
      <c r="G16" s="66">
        <v>148.19999999999999</v>
      </c>
      <c r="H16" s="66">
        <v>468.5</v>
      </c>
      <c r="I16" s="66">
        <v>1.0052000000000001</v>
      </c>
      <c r="J16" s="66">
        <v>4.7300000000000002E-2</v>
      </c>
      <c r="K16" s="66">
        <v>1.9300000000000001E-2</v>
      </c>
    </row>
    <row r="17" spans="5:11" x14ac:dyDescent="0.3">
      <c r="E17" s="66" t="s">
        <v>47</v>
      </c>
      <c r="F17" s="49">
        <v>49.5</v>
      </c>
      <c r="G17" s="66">
        <v>148.4</v>
      </c>
      <c r="H17" s="66">
        <v>467.9</v>
      </c>
      <c r="I17" s="66">
        <v>1.0108999999999999</v>
      </c>
      <c r="J17" s="66">
        <v>5.04E-2</v>
      </c>
      <c r="K17" s="66">
        <v>2.0299999999999999E-2</v>
      </c>
    </row>
    <row r="18" spans="5:11" x14ac:dyDescent="0.3">
      <c r="E18" s="66" t="s">
        <v>48</v>
      </c>
      <c r="F18" s="49">
        <v>49.5</v>
      </c>
      <c r="G18" s="66">
        <v>148.6</v>
      </c>
      <c r="H18" s="66">
        <v>467.8</v>
      </c>
      <c r="I18" s="66">
        <v>0.99950000000000006</v>
      </c>
      <c r="J18" s="66">
        <v>5.2999999999999999E-2</v>
      </c>
      <c r="K18" s="66">
        <v>2.01E-2</v>
      </c>
    </row>
    <row r="19" spans="5:11" x14ac:dyDescent="0.3">
      <c r="E19" s="66" t="s">
        <v>49</v>
      </c>
      <c r="F19" s="49">
        <v>49.5</v>
      </c>
      <c r="G19" s="66">
        <v>148.6</v>
      </c>
      <c r="H19" s="66">
        <v>468.3</v>
      </c>
      <c r="I19" s="66">
        <v>0.99350000000000005</v>
      </c>
      <c r="J19" s="66">
        <v>4.7899999999999998E-2</v>
      </c>
      <c r="K19" s="66">
        <v>2.01E-2</v>
      </c>
    </row>
    <row r="20" spans="5:11" x14ac:dyDescent="0.3">
      <c r="E20" s="66" t="s">
        <v>50</v>
      </c>
      <c r="F20" s="49">
        <v>49.5</v>
      </c>
      <c r="G20" s="66">
        <v>148.4</v>
      </c>
      <c r="H20" s="66">
        <v>468.5</v>
      </c>
      <c r="I20" s="66">
        <v>0.99750000000000005</v>
      </c>
      <c r="J20">
        <v>4.8399999999999999E-2</v>
      </c>
      <c r="K20" s="66">
        <v>1.9900000000000001E-2</v>
      </c>
    </row>
    <row r="21" spans="5:11" x14ac:dyDescent="0.3">
      <c r="E21" s="66" t="s">
        <v>51</v>
      </c>
      <c r="F21" s="49">
        <v>49.5</v>
      </c>
      <c r="G21" s="66">
        <v>148.4</v>
      </c>
      <c r="H21" s="66">
        <v>467.5</v>
      </c>
      <c r="I21" s="66">
        <v>0.99670000000000003</v>
      </c>
      <c r="J21" s="66">
        <v>4.9599999999999998E-2</v>
      </c>
    </row>
    <row r="22" spans="5:11" x14ac:dyDescent="0.3">
      <c r="E22" s="66" t="s">
        <v>52</v>
      </c>
      <c r="F22" s="49">
        <v>49.5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884598-6334-41dd-8084-a9ad116ca1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8B0AEA918524F9C7920D6B663C371" ma:contentTypeVersion="9" ma:contentTypeDescription="Create a new document." ma:contentTypeScope="" ma:versionID="0e9e1d0421bf2c4086248b600c5b6b66">
  <xsd:schema xmlns:xsd="http://www.w3.org/2001/XMLSchema" xmlns:xs="http://www.w3.org/2001/XMLSchema" xmlns:p="http://schemas.microsoft.com/office/2006/metadata/properties" xmlns:ns3="e2eeb589-0d24-46cf-8753-b27ea497333f" xmlns:ns4="e3884598-6334-41dd-8084-a9ad116ca114" targetNamespace="http://schemas.microsoft.com/office/2006/metadata/properties" ma:root="true" ma:fieldsID="47dc38d5882dc7e34f028a95981efa72" ns3:_="" ns4:_="">
    <xsd:import namespace="e2eeb589-0d24-46cf-8753-b27ea497333f"/>
    <xsd:import namespace="e3884598-6334-41dd-8084-a9ad116ca1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eb589-0d24-46cf-8753-b27ea49733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84598-6334-41dd-8084-a9ad116ca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E83D4-011D-4694-BC0F-6411C744F7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132CAE-4150-42F5-B9C4-55267ED19043}">
  <ds:schemaRefs>
    <ds:schemaRef ds:uri="http://purl.org/dc/dcmitype/"/>
    <ds:schemaRef ds:uri="http://purl.org/dc/elements/1.1/"/>
    <ds:schemaRef ds:uri="e2eeb589-0d24-46cf-8753-b27ea497333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3884598-6334-41dd-8084-a9ad116ca11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3447BD-54C2-4444-A3AF-DD769E47F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eeb589-0d24-46cf-8753-b27ea497333f"/>
    <ds:schemaRef ds:uri="e3884598-6334-41dd-8084-a9ad116ca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</vt:lpstr>
      <vt:lpstr>CASE_2</vt:lpstr>
      <vt:lpstr>CASE_4</vt:lpstr>
      <vt:lpstr>Sheet1</vt:lpstr>
      <vt:lpstr>LIVE_SIGNAL</vt:lpstr>
      <vt:lpstr>NOISE_CASES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Ravula Sai</dc:creator>
  <cp:lastModifiedBy>PINNINTI SAI RAVULA - [CB.EN.U4AIE21041]</cp:lastModifiedBy>
  <dcterms:created xsi:type="dcterms:W3CDTF">2023-07-01T18:08:19Z</dcterms:created>
  <dcterms:modified xsi:type="dcterms:W3CDTF">2023-09-21T21:17:34Z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0x01010025F8B0AEA918524F9C7920D6B663C371</vt:lpwstr>
  </property>
</Properties>
</file>