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Ravi\University\Sem_4_Spring_2024\info582\week3\"/>
    </mc:Choice>
  </mc:AlternateContent>
  <xr:revisionPtr revIDLastSave="0" documentId="13_ncr:1_{CCE5D773-E5CA-491D-A636-CADF611BA2C1}" xr6:coauthVersionLast="47" xr6:coauthVersionMax="47" xr10:uidLastSave="{00000000-0000-0000-0000-000000000000}"/>
  <bookViews>
    <workbookView xWindow="-110" yWindow="-110" windowWidth="25820" windowHeight="15500" firstSheet="3" activeTab="6" xr2:uid="{1515B732-53A6-4B46-880F-0C1636C90577}"/>
  </bookViews>
  <sheets>
    <sheet name="Sensitivity Report_Problem_1" sheetId="2" r:id="rId1"/>
    <sheet name="Problem_1" sheetId="1" r:id="rId2"/>
    <sheet name="Sensitivity Report_2" sheetId="4" r:id="rId3"/>
    <sheet name="Problem_2" sheetId="3" r:id="rId4"/>
    <sheet name="Sensitivity Report_Problem_3" sheetId="6" r:id="rId5"/>
    <sheet name="Problem_3" sheetId="5" r:id="rId6"/>
    <sheet name="Sheet1" sheetId="10" r:id="rId7"/>
    <sheet name="Sensitivity Report_problem_4" sheetId="9" r:id="rId8"/>
    <sheet name="Problem_4" sheetId="7" r:id="rId9"/>
  </sheets>
  <definedNames>
    <definedName name="solver_adj" localSheetId="1" hidden="1">Problem_1!$H$5:$I$5</definedName>
    <definedName name="solver_adj" localSheetId="3" hidden="1">Problem_2!$G$4,Problem_2!$H$4</definedName>
    <definedName name="solver_adj" localSheetId="5" hidden="1">Problem_3!$G$3:$H$3</definedName>
    <definedName name="solver_adj" localSheetId="8" hidden="1">Problem_4!$D$6:$E$6</definedName>
    <definedName name="solver_adj" localSheetId="6" hidden="1">Sheet1!$E$7:$F$7</definedName>
    <definedName name="solver_cvg" localSheetId="1" hidden="1">0.0001</definedName>
    <definedName name="solver_cvg" localSheetId="3" hidden="1">0.0001</definedName>
    <definedName name="solver_cvg" localSheetId="5" hidden="1">0.0001</definedName>
    <definedName name="solver_cvg" localSheetId="8" hidden="1">0.0001</definedName>
    <definedName name="solver_cvg" localSheetId="6" hidden="1">0.0001</definedName>
    <definedName name="solver_drv" localSheetId="1" hidden="1">1</definedName>
    <definedName name="solver_drv" localSheetId="3" hidden="1">1</definedName>
    <definedName name="solver_drv" localSheetId="5" hidden="1">1</definedName>
    <definedName name="solver_drv" localSheetId="8" hidden="1">2</definedName>
    <definedName name="solver_drv" localSheetId="6" hidden="1">1</definedName>
    <definedName name="solver_eng" localSheetId="1" hidden="1">2</definedName>
    <definedName name="solver_eng" localSheetId="3" hidden="1">2</definedName>
    <definedName name="solver_eng" localSheetId="5" hidden="1">1</definedName>
    <definedName name="solver_eng" localSheetId="8" hidden="1">2</definedName>
    <definedName name="solver_eng" localSheetId="6" hidden="1">2</definedName>
    <definedName name="solver_est" localSheetId="1" hidden="1">1</definedName>
    <definedName name="solver_est" localSheetId="3" hidden="1">1</definedName>
    <definedName name="solver_est" localSheetId="5" hidden="1">1</definedName>
    <definedName name="solver_est" localSheetId="8" hidden="1">1</definedName>
    <definedName name="solver_est" localSheetId="6" hidden="1">1</definedName>
    <definedName name="solver_itr" localSheetId="1" hidden="1">2147483647</definedName>
    <definedName name="solver_itr" localSheetId="3" hidden="1">2147483647</definedName>
    <definedName name="solver_itr" localSheetId="5" hidden="1">2147483647</definedName>
    <definedName name="solver_itr" localSheetId="8" hidden="1">2147483647</definedName>
    <definedName name="solver_itr" localSheetId="6" hidden="1">2147483647</definedName>
    <definedName name="solver_lhs1" localSheetId="1" hidden="1">Problem_1!$J$9:$J$12</definedName>
    <definedName name="solver_lhs1" localSheetId="3" hidden="1">Problem_2!$I$14:$I$16</definedName>
    <definedName name="solver_lhs1" localSheetId="5" hidden="1">Problem_3!$I$14</definedName>
    <definedName name="solver_lhs1" localSheetId="8" hidden="1">Problem_4!$F$10</definedName>
    <definedName name="solver_lhs1" localSheetId="6" hidden="1">Sheet1!$G$19</definedName>
    <definedName name="solver_lhs2" localSheetId="1" hidden="1">Problem_1!$J$9:$J$12</definedName>
    <definedName name="solver_lhs2" localSheetId="5" hidden="1">Problem_3!$I$15</definedName>
    <definedName name="solver_lhs2" localSheetId="8" hidden="1">Problem_4!$F$11</definedName>
    <definedName name="solver_lhs2" localSheetId="6" hidden="1">Sheet1!$G$20</definedName>
    <definedName name="solver_lhs3" localSheetId="5" hidden="1">Problem_3!$I$16</definedName>
    <definedName name="solver_lhs3" localSheetId="8" hidden="1">Problem_4!$F$12</definedName>
    <definedName name="solver_lhs3" localSheetId="6" hidden="1">Sheet1!$G$22</definedName>
    <definedName name="solver_lhs4" localSheetId="6" hidden="1">Sheet1!$G$23</definedName>
    <definedName name="solver_mip" localSheetId="1" hidden="1">2147483647</definedName>
    <definedName name="solver_mip" localSheetId="3" hidden="1">2147483647</definedName>
    <definedName name="solver_mip" localSheetId="5" hidden="1">2147483647</definedName>
    <definedName name="solver_mip" localSheetId="8" hidden="1">2147483647</definedName>
    <definedName name="solver_mip" localSheetId="6" hidden="1">2147483647</definedName>
    <definedName name="solver_mni" localSheetId="1" hidden="1">30</definedName>
    <definedName name="solver_mni" localSheetId="3" hidden="1">30</definedName>
    <definedName name="solver_mni" localSheetId="5" hidden="1">30</definedName>
    <definedName name="solver_mni" localSheetId="8" hidden="1">30</definedName>
    <definedName name="solver_mni" localSheetId="6" hidden="1">30</definedName>
    <definedName name="solver_mrt" localSheetId="1" hidden="1">0.075</definedName>
    <definedName name="solver_mrt" localSheetId="3" hidden="1">0.075</definedName>
    <definedName name="solver_mrt" localSheetId="5" hidden="1">0.075</definedName>
    <definedName name="solver_mrt" localSheetId="8" hidden="1">0.075</definedName>
    <definedName name="solver_mrt" localSheetId="6" hidden="1">0.075</definedName>
    <definedName name="solver_msl" localSheetId="1" hidden="1">2</definedName>
    <definedName name="solver_msl" localSheetId="3" hidden="1">2</definedName>
    <definedName name="solver_msl" localSheetId="5" hidden="1">2</definedName>
    <definedName name="solver_msl" localSheetId="8" hidden="1">2</definedName>
    <definedName name="solver_msl" localSheetId="6" hidden="1">2</definedName>
    <definedName name="solver_neg" localSheetId="1" hidden="1">1</definedName>
    <definedName name="solver_neg" localSheetId="3" hidden="1">1</definedName>
    <definedName name="solver_neg" localSheetId="5" hidden="1">1</definedName>
    <definedName name="solver_neg" localSheetId="8" hidden="1">1</definedName>
    <definedName name="solver_neg" localSheetId="6" hidden="1">1</definedName>
    <definedName name="solver_nod" localSheetId="1" hidden="1">2147483647</definedName>
    <definedName name="solver_nod" localSheetId="3" hidden="1">2147483647</definedName>
    <definedName name="solver_nod" localSheetId="5" hidden="1">2147483647</definedName>
    <definedName name="solver_nod" localSheetId="8" hidden="1">2147483647</definedName>
    <definedName name="solver_nod" localSheetId="6" hidden="1">2147483647</definedName>
    <definedName name="solver_num" localSheetId="1" hidden="1">1</definedName>
    <definedName name="solver_num" localSheetId="3" hidden="1">1</definedName>
    <definedName name="solver_num" localSheetId="5" hidden="1">3</definedName>
    <definedName name="solver_num" localSheetId="8" hidden="1">3</definedName>
    <definedName name="solver_num" localSheetId="6" hidden="1">4</definedName>
    <definedName name="solver_nwt" localSheetId="1" hidden="1">1</definedName>
    <definedName name="solver_nwt" localSheetId="3" hidden="1">1</definedName>
    <definedName name="solver_nwt" localSheetId="5" hidden="1">1</definedName>
    <definedName name="solver_nwt" localSheetId="8" hidden="1">1</definedName>
    <definedName name="solver_nwt" localSheetId="6" hidden="1">1</definedName>
    <definedName name="solver_opt" localSheetId="1" hidden="1">Problem_1!$L$5</definedName>
    <definedName name="solver_opt" localSheetId="3" hidden="1">Problem_2!$L$4</definedName>
    <definedName name="solver_opt" localSheetId="5" hidden="1">Problem_3!$K$3</definedName>
    <definedName name="solver_opt" localSheetId="8" hidden="1">Problem_4!$H$5</definedName>
    <definedName name="solver_opt" localSheetId="6" hidden="1">Sheet1!$I$7</definedName>
    <definedName name="solver_pre" localSheetId="1" hidden="1">0.000001</definedName>
    <definedName name="solver_pre" localSheetId="3" hidden="1">0.000001</definedName>
    <definedName name="solver_pre" localSheetId="5" hidden="1">0.000001</definedName>
    <definedName name="solver_pre" localSheetId="8" hidden="1">0.000001</definedName>
    <definedName name="solver_pre" localSheetId="6" hidden="1">0.000001</definedName>
    <definedName name="solver_rbv" localSheetId="1" hidden="1">1</definedName>
    <definedName name="solver_rbv" localSheetId="3" hidden="1">1</definedName>
    <definedName name="solver_rbv" localSheetId="5" hidden="1">1</definedName>
    <definedName name="solver_rbv" localSheetId="8" hidden="1">2</definedName>
    <definedName name="solver_rbv" localSheetId="6" hidden="1">1</definedName>
    <definedName name="solver_rel1" localSheetId="1" hidden="1">1</definedName>
    <definedName name="solver_rel1" localSheetId="3" hidden="1">1</definedName>
    <definedName name="solver_rel1" localSheetId="5" hidden="1">3</definedName>
    <definedName name="solver_rel1" localSheetId="8" hidden="1">1</definedName>
    <definedName name="solver_rel1" localSheetId="6" hidden="1">1</definedName>
    <definedName name="solver_rel2" localSheetId="1" hidden="1">1</definedName>
    <definedName name="solver_rel2" localSheetId="5" hidden="1">3</definedName>
    <definedName name="solver_rel2" localSheetId="8" hidden="1">3</definedName>
    <definedName name="solver_rel2" localSheetId="6" hidden="1">1</definedName>
    <definedName name="solver_rel3" localSheetId="5" hidden="1">1</definedName>
    <definedName name="solver_rel3" localSheetId="8" hidden="1">3</definedName>
    <definedName name="solver_rel3" localSheetId="6" hidden="1">3</definedName>
    <definedName name="solver_rel4" localSheetId="6" hidden="1">1</definedName>
    <definedName name="solver_rhs1" localSheetId="1" hidden="1">Problem_1!$L$9:$L$12</definedName>
    <definedName name="solver_rhs1" localSheetId="3" hidden="1">Problem_2!$L$14:$L$16</definedName>
    <definedName name="solver_rhs1" localSheetId="5" hidden="1">Problem_3!$K$14</definedName>
    <definedName name="solver_rhs1" localSheetId="8" hidden="1">Problem_4!$H$10</definedName>
    <definedName name="solver_rhs1" localSheetId="6" hidden="1">Sheet1!$I$19</definedName>
    <definedName name="solver_rhs2" localSheetId="1" hidden="1">Problem_1!$L$9:$L$12</definedName>
    <definedName name="solver_rhs2" localSheetId="5" hidden="1">Problem_3!$K$15</definedName>
    <definedName name="solver_rhs2" localSheetId="8" hidden="1">Problem_4!$H$11</definedName>
    <definedName name="solver_rhs2" localSheetId="6" hidden="1">Sheet1!$I$20</definedName>
    <definedName name="solver_rhs3" localSheetId="5" hidden="1">Problem_3!$K$16</definedName>
    <definedName name="solver_rhs3" localSheetId="8" hidden="1">Problem_4!$H$12</definedName>
    <definedName name="solver_rhs3" localSheetId="6" hidden="1">Sheet1!$I$22</definedName>
    <definedName name="solver_rhs4" localSheetId="6" hidden="1">Sheet1!$I$23</definedName>
    <definedName name="solver_rlx" localSheetId="1" hidden="1">2</definedName>
    <definedName name="solver_rlx" localSheetId="3" hidden="1">2</definedName>
    <definedName name="solver_rlx" localSheetId="5" hidden="1">2</definedName>
    <definedName name="solver_rlx" localSheetId="8" hidden="1">2</definedName>
    <definedName name="solver_rlx" localSheetId="6" hidden="1">2</definedName>
    <definedName name="solver_rsd" localSheetId="1" hidden="1">0</definedName>
    <definedName name="solver_rsd" localSheetId="3" hidden="1">0</definedName>
    <definedName name="solver_rsd" localSheetId="5" hidden="1">0</definedName>
    <definedName name="solver_rsd" localSheetId="8" hidden="1">0</definedName>
    <definedName name="solver_rsd" localSheetId="6" hidden="1">0</definedName>
    <definedName name="solver_scl" localSheetId="1" hidden="1">1</definedName>
    <definedName name="solver_scl" localSheetId="3" hidden="1">1</definedName>
    <definedName name="solver_scl" localSheetId="5" hidden="1">1</definedName>
    <definedName name="solver_scl" localSheetId="8" hidden="1">2</definedName>
    <definedName name="solver_scl" localSheetId="6" hidden="1">1</definedName>
    <definedName name="solver_sho" localSheetId="1" hidden="1">2</definedName>
    <definedName name="solver_sho" localSheetId="3" hidden="1">2</definedName>
    <definedName name="solver_sho" localSheetId="5" hidden="1">2</definedName>
    <definedName name="solver_sho" localSheetId="8" hidden="1">2</definedName>
    <definedName name="solver_sho" localSheetId="6" hidden="1">2</definedName>
    <definedName name="solver_ssz" localSheetId="1" hidden="1">100</definedName>
    <definedName name="solver_ssz" localSheetId="3" hidden="1">100</definedName>
    <definedName name="solver_ssz" localSheetId="5" hidden="1">100</definedName>
    <definedName name="solver_ssz" localSheetId="8" hidden="1">100</definedName>
    <definedName name="solver_ssz" localSheetId="6" hidden="1">100</definedName>
    <definedName name="solver_tim" localSheetId="1" hidden="1">2147483647</definedName>
    <definedName name="solver_tim" localSheetId="3" hidden="1">2147483647</definedName>
    <definedName name="solver_tim" localSheetId="5" hidden="1">2147483647</definedName>
    <definedName name="solver_tim" localSheetId="8" hidden="1">2147483647</definedName>
    <definedName name="solver_tim" localSheetId="6" hidden="1">2147483647</definedName>
    <definedName name="solver_tol" localSheetId="1" hidden="1">0.01</definedName>
    <definedName name="solver_tol" localSheetId="3" hidden="1">0.01</definedName>
    <definedName name="solver_tol" localSheetId="5" hidden="1">0.01</definedName>
    <definedName name="solver_tol" localSheetId="8" hidden="1">0.01</definedName>
    <definedName name="solver_tol" localSheetId="6" hidden="1">0.01</definedName>
    <definedName name="solver_typ" localSheetId="1" hidden="1">1</definedName>
    <definedName name="solver_typ" localSheetId="3" hidden="1">1</definedName>
    <definedName name="solver_typ" localSheetId="5" hidden="1">2</definedName>
    <definedName name="solver_typ" localSheetId="8" hidden="1">1</definedName>
    <definedName name="solver_typ" localSheetId="6" hidden="1">1</definedName>
    <definedName name="solver_val" localSheetId="1" hidden="1">0</definedName>
    <definedName name="solver_val" localSheetId="3" hidden="1">0</definedName>
    <definedName name="solver_val" localSheetId="5" hidden="1">0</definedName>
    <definedName name="solver_val" localSheetId="8" hidden="1">0</definedName>
    <definedName name="solver_val" localSheetId="6" hidden="1">0</definedName>
    <definedName name="solver_ver" localSheetId="1" hidden="1">3</definedName>
    <definedName name="solver_ver" localSheetId="3" hidden="1">3</definedName>
    <definedName name="solver_ver" localSheetId="5" hidden="1">3</definedName>
    <definedName name="solver_ver" localSheetId="8" hidden="1">3</definedName>
    <definedName name="solver_ver" localSheetId="6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" i="10" l="1"/>
  <c r="G20" i="10"/>
  <c r="G19" i="10"/>
  <c r="G23" i="10"/>
  <c r="G22" i="10"/>
  <c r="I20" i="10"/>
  <c r="F12" i="7"/>
  <c r="F11" i="7"/>
  <c r="F10" i="7"/>
  <c r="H11" i="7" s="1"/>
  <c r="H5" i="7"/>
  <c r="I16" i="5"/>
  <c r="I15" i="5"/>
  <c r="I14" i="5"/>
  <c r="K3" i="5"/>
  <c r="L4" i="3"/>
  <c r="I16" i="3"/>
  <c r="I15" i="3"/>
  <c r="I14" i="3"/>
  <c r="L5" i="1"/>
  <c r="J12" i="1"/>
  <c r="J11" i="1"/>
  <c r="J10" i="1"/>
  <c r="J9" i="1"/>
</calcChain>
</file>

<file path=xl/sharedStrings.xml><?xml version="1.0" encoding="utf-8"?>
<sst xmlns="http://schemas.openxmlformats.org/spreadsheetml/2006/main" count="231" uniqueCount="110">
  <si>
    <t>x1</t>
  </si>
  <si>
    <t>x2</t>
  </si>
  <si>
    <t xml:space="preserve">Decision variables </t>
  </si>
  <si>
    <t>&lt;=</t>
  </si>
  <si>
    <t>Microsoft Excel 16.0 Sensitivity Report</t>
  </si>
  <si>
    <t>Worksheet: [Book1]Sheet1</t>
  </si>
  <si>
    <t>Report Created: 2/8/2024 1:49:20 PM</t>
  </si>
  <si>
    <t>Variable Cells</t>
  </si>
  <si>
    <t>Cell</t>
  </si>
  <si>
    <t>Name</t>
  </si>
  <si>
    <t>Final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</si>
  <si>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</si>
  <si>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</si>
  <si>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</si>
  <si>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</si>
  <si>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</si>
  <si>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</si>
  <si>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</si>
  <si>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</si>
  <si>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Constraints</t>
  </si>
  <si>
    <t>Shadow</t>
  </si>
  <si>
    <t>Price</t>
  </si>
  <si>
    <t>Constraint</t>
  </si>
  <si>
    <t>R.H. Side</t>
  </si>
  <si>
    <t>$E$5</t>
  </si>
  <si>
    <t>$F$5</t>
  </si>
  <si>
    <t>$F$9</t>
  </si>
  <si>
    <t>$F$10</t>
  </si>
  <si>
    <t>$F$11</t>
  </si>
  <si>
    <t>$F$12</t>
  </si>
  <si>
    <t>2x1+x2</t>
  </si>
  <si>
    <t>x2&lt;=10</t>
  </si>
  <si>
    <t>3x1+x2</t>
  </si>
  <si>
    <t>x1+x2</t>
  </si>
  <si>
    <t>2x1+5x2</t>
  </si>
  <si>
    <t>Equations</t>
  </si>
  <si>
    <t>objective function</t>
  </si>
  <si>
    <t>Maximum Capacity</t>
  </si>
  <si>
    <t>Resources utilized</t>
  </si>
  <si>
    <t>Work-Hours per Unit</t>
  </si>
  <si>
    <t>Department</t>
  </si>
  <si>
    <t>Special Risk</t>
  </si>
  <si>
    <t>Mortgage</t>
  </si>
  <si>
    <t>Work-Hours Available</t>
  </si>
  <si>
    <t>Underwriting</t>
  </si>
  <si>
    <t>Administration</t>
  </si>
  <si>
    <t>Claims</t>
  </si>
  <si>
    <t>S</t>
  </si>
  <si>
    <t>M</t>
  </si>
  <si>
    <t>profit</t>
  </si>
  <si>
    <t>Worksheet: [Book1]Problem_2</t>
  </si>
  <si>
    <t>Report Created: 2/8/2024 3:14:00 PM</t>
  </si>
  <si>
    <t>$G$4</t>
  </si>
  <si>
    <t>$H$4</t>
  </si>
  <si>
    <t>$I$14</t>
  </si>
  <si>
    <t>$I$15</t>
  </si>
  <si>
    <t>$I$16</t>
  </si>
  <si>
    <t>3s+2m</t>
  </si>
  <si>
    <t>m</t>
  </si>
  <si>
    <t>2s</t>
  </si>
  <si>
    <t>5s+2m</t>
  </si>
  <si>
    <t>Grams of Ingredient per Serving</t>
  </si>
  <si>
    <t>Ingredient</t>
  </si>
  <si>
    <t>Steak</t>
  </si>
  <si>
    <t>Potatoes</t>
  </si>
  <si>
    <t>Daily Requirement (Grams)</t>
  </si>
  <si>
    <t>Carbohydrates</t>
  </si>
  <si>
    <t>Protein</t>
  </si>
  <si>
    <t>Fat</t>
  </si>
  <si>
    <t>Cost per serving</t>
  </si>
  <si>
    <t>P</t>
  </si>
  <si>
    <t>&gt;=</t>
  </si>
  <si>
    <t>Worksheet: [Book1]Problem 3</t>
  </si>
  <si>
    <t>Report Created: 2/8/2024 4:43:22 PM</t>
  </si>
  <si>
    <t>Gradient</t>
  </si>
  <si>
    <t>Lagrange</t>
  </si>
  <si>
    <t>Multiplier</t>
  </si>
  <si>
    <t>$G$3</t>
  </si>
  <si>
    <t>$H$3</t>
  </si>
  <si>
    <t>maximum resources utilized</t>
  </si>
  <si>
    <t>5s+15p</t>
  </si>
  <si>
    <t>20s+5p</t>
  </si>
  <si>
    <t>15s+2p</t>
  </si>
  <si>
    <t>s</t>
  </si>
  <si>
    <t>l</t>
  </si>
  <si>
    <t>Worksheet: [assignment.xlsx]Problem_4</t>
  </si>
  <si>
    <t>$D$6</t>
  </si>
  <si>
    <t>$E$6</t>
  </si>
  <si>
    <t>stocks</t>
  </si>
  <si>
    <t>loans</t>
  </si>
  <si>
    <t>Report Created: 2/9/2024 12:51:33 PM</t>
  </si>
  <si>
    <t>objective &gt; maximum profit</t>
  </si>
  <si>
    <t>s+l≤1000</t>
  </si>
  <si>
    <t>s&gt;=0.30(s+l)</t>
  </si>
  <si>
    <t>l&gt;=400</t>
  </si>
  <si>
    <t>0.10S+0.05l</t>
  </si>
  <si>
    <t>objective &gt; minimum cost</t>
  </si>
  <si>
    <t>8s+4P</t>
  </si>
  <si>
    <t>max utilization</t>
  </si>
  <si>
    <t>equations</t>
  </si>
  <si>
    <t>objective&gt; maximum</t>
  </si>
  <si>
    <t>Decision Varaibles</t>
  </si>
  <si>
    <t>Decision variables</t>
  </si>
  <si>
    <t>Collagiate</t>
  </si>
  <si>
    <t>Mini</t>
  </si>
  <si>
    <t xml:space="preserve">Objective function </t>
  </si>
  <si>
    <t>Resources</t>
  </si>
  <si>
    <t>Nylon</t>
  </si>
  <si>
    <t>Max resources utilization</t>
  </si>
  <si>
    <t>labor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</si>
</sst>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0"/>
  </numFmts>
  <fonts count="9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indexed="18"/>
      <name val="Aptos Narrow"/>
      <family val="2"/>
      <scheme val="minor"/>
    </font>
    <font>
      <sz val="11"/>
      <color theme="1"/>
      <name val="Calibri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rgb="FF333333"/>
      <name val="Arial"/>
      <family val="2"/>
    </font>
    <font>
      <sz val="12"/>
      <color rgb="FF333333"/>
      <name val="Arial"/>
      <family val="2"/>
    </font>
    <font>
      <sz val="11"/>
      <color theme="1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49992370372631"/>
        <bgColor indexed="64"/>
      </patternFill>
    </fill>
  </fills>
  <borders count="15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8" fillId="0" borderId="0" applyFont="0" applyFill="0" applyBorder="0" applyAlignment="0" applyProtection="0"/>
  </cellStyleXfs>
  <cellXfs count="46">
    <xf numFmtId="0" fontId="0" fillId="0" borderId="0" xfId="0"/>
    <xf numFmtId="0" fontId="0" fillId="2" borderId="0" xfId="0" applyFill="1"/>
    <xf numFmtId="0" fontId="1" fillId="0" borderId="0" xfId="0" applyFont="1"/>
    <xf numFmtId="0" fontId="0" fillId="0" borderId="3" xfId="0" applyBorder="1"/>
    <xf numFmtId="0" fontId="0" fillId="0" borderId="4" xfId="0" applyBorder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3" borderId="0" xfId="0" applyFill="1"/>
    <xf numFmtId="0" fontId="3" fillId="0" borderId="5" xfId="0" applyFont="1" applyBorder="1" applyAlignment="1">
      <alignment vertical="top" wrapText="1"/>
    </xf>
    <xf numFmtId="0" fontId="4" fillId="0" borderId="5" xfId="0" applyFont="1" applyBorder="1" applyAlignment="1">
      <alignment vertical="center" wrapText="1"/>
    </xf>
    <xf numFmtId="0" fontId="4" fillId="0" borderId="5" xfId="0" applyFont="1" applyBorder="1" applyAlignment="1">
      <alignment horizontal="center" vertical="center" wrapText="1"/>
    </xf>
    <xf numFmtId="0" fontId="5" fillId="0" borderId="5" xfId="0" applyFont="1" applyBorder="1" applyAlignment="1">
      <alignment vertical="center" wrapText="1"/>
    </xf>
    <xf numFmtId="0" fontId="5" fillId="0" borderId="5" xfId="0" applyFont="1" applyBorder="1" applyAlignment="1">
      <alignment horizontal="center" vertical="center" wrapText="1"/>
    </xf>
    <xf numFmtId="0" fontId="3" fillId="0" borderId="0" xfId="0" applyFont="1" applyAlignment="1">
      <alignment vertical="top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0" fillId="4" borderId="0" xfId="0" applyFill="1"/>
    <xf numFmtId="0" fontId="5" fillId="5" borderId="0" xfId="0" applyFont="1" applyFill="1" applyAlignment="1">
      <alignment horizontal="center" vertical="center" wrapText="1"/>
    </xf>
    <xf numFmtId="0" fontId="0" fillId="5" borderId="0" xfId="0" applyFill="1"/>
    <xf numFmtId="0" fontId="3" fillId="0" borderId="0" xfId="0" applyFont="1" applyAlignment="1">
      <alignment vertical="center" wrapText="1"/>
    </xf>
    <xf numFmtId="0" fontId="6" fillId="0" borderId="5" xfId="0" applyFont="1" applyBorder="1" applyAlignment="1">
      <alignment vertical="center" wrapText="1"/>
    </xf>
    <xf numFmtId="0" fontId="6" fillId="0" borderId="5" xfId="0" applyFont="1" applyBorder="1" applyAlignment="1">
      <alignment horizontal="right" vertical="center" wrapText="1"/>
    </xf>
    <xf numFmtId="0" fontId="6" fillId="0" borderId="5" xfId="0" applyFont="1" applyBorder="1" applyAlignment="1">
      <alignment horizontal="center" vertical="center" wrapText="1"/>
    </xf>
    <xf numFmtId="0" fontId="7" fillId="0" borderId="5" xfId="0" applyFont="1" applyBorder="1" applyAlignment="1">
      <alignment vertical="center" wrapText="1"/>
    </xf>
    <xf numFmtId="0" fontId="7" fillId="0" borderId="5" xfId="0" applyFont="1" applyBorder="1" applyAlignment="1">
      <alignment horizontal="right" vertical="center" wrapText="1"/>
    </xf>
    <xf numFmtId="0" fontId="7" fillId="0" borderId="5" xfId="0" applyFont="1" applyBorder="1" applyAlignment="1">
      <alignment horizontal="center" vertical="center" wrapText="1"/>
    </xf>
    <xf numFmtId="6" fontId="7" fillId="0" borderId="5" xfId="0" applyNumberFormat="1" applyFont="1" applyBorder="1" applyAlignment="1">
      <alignment horizontal="right" vertical="center" wrapText="1"/>
    </xf>
    <xf numFmtId="6" fontId="0" fillId="2" borderId="0" xfId="0" applyNumberFormat="1" applyFill="1"/>
    <xf numFmtId="0" fontId="0" fillId="6" borderId="0" xfId="0" applyFill="1"/>
    <xf numFmtId="0" fontId="5" fillId="0" borderId="14" xfId="0" applyFont="1" applyBorder="1" applyAlignment="1">
      <alignment vertical="center" wrapText="1"/>
    </xf>
    <xf numFmtId="0" fontId="5" fillId="0" borderId="14" xfId="0" applyFont="1" applyBorder="1" applyAlignment="1">
      <alignment horizontal="center" vertical="center" wrapText="1"/>
    </xf>
    <xf numFmtId="9" fontId="0" fillId="0" borderId="0" xfId="0" applyNumberFormat="1"/>
    <xf numFmtId="44" fontId="0" fillId="0" borderId="0" xfId="1" applyFont="1"/>
    <xf numFmtId="0" fontId="0" fillId="0" borderId="0" xfId="1" applyNumberFormat="1" applyFont="1"/>
    <xf numFmtId="164" fontId="0" fillId="0" borderId="0" xfId="0" applyNumberFormat="1"/>
    <xf numFmtId="0" fontId="0" fillId="7" borderId="0" xfId="0" applyFill="1"/>
    <xf numFmtId="0" fontId="0" fillId="8" borderId="0" xfId="0" applyFill="1"/>
    <xf numFmtId="0" fontId="4" fillId="0" borderId="6" xfId="0" applyFont="1" applyBorder="1" applyAlignment="1">
      <alignment vertical="center" wrapText="1"/>
    </xf>
    <xf numFmtId="0" fontId="4" fillId="0" borderId="7" xfId="0" applyFont="1" applyBorder="1" applyAlignment="1">
      <alignment vertical="center" wrapText="1"/>
    </xf>
    <xf numFmtId="0" fontId="0" fillId="0" borderId="8" xfId="0" applyBorder="1" applyAlignment="1">
      <alignment horizontal="right" vertical="center" wrapText="1"/>
    </xf>
    <xf numFmtId="0" fontId="0" fillId="0" borderId="9" xfId="0" applyBorder="1" applyAlignment="1">
      <alignment horizontal="right" vertical="center" wrapText="1"/>
    </xf>
    <xf numFmtId="0" fontId="6" fillId="0" borderId="10" xfId="0" applyFont="1" applyBorder="1" applyAlignment="1">
      <alignment horizontal="right" vertical="center" wrapText="1"/>
    </xf>
    <xf numFmtId="0" fontId="6" fillId="0" borderId="11" xfId="0" applyFont="1" applyBorder="1" applyAlignment="1">
      <alignment horizontal="right" vertical="center" wrapText="1"/>
    </xf>
    <xf numFmtId="0" fontId="3" fillId="0" borderId="12" xfId="0" applyFont="1" applyBorder="1" applyAlignment="1">
      <alignment vertical="top" wrapText="1"/>
    </xf>
    <xf numFmtId="0" fontId="3" fillId="0" borderId="13" xfId="0" applyFont="1" applyBorder="1" applyAlignment="1">
      <alignment vertical="top" wrapText="1"/>
    </xf>
    <xf numFmtId="8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5</xdr:col>
      <xdr:colOff>323215</xdr:colOff>
      <xdr:row>11</xdr:row>
      <xdr:rowOff>100965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388AF7F-468D-3C40-0588-A649A88457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552450"/>
          <a:ext cx="2761615" cy="15741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0159D3-A211-4339-98CF-BB9E2F29C616}">
  <dimension ref="A1:H18"/>
  <sheetViews>
    <sheetView showGridLines="0" workbookViewId="0">
      <selection activeCell="B1" sqref="B1"/>
    </sheetView>
  </sheetViews>
  <sheetFormatPr defaultRowHeight="14.5" x14ac:dyDescent="0.35"/>
  <cols>
    <col min="1" max="1" width="2.1796875" customWidth="1"/>
    <col min="2" max="2" width="5.81640625" bestFit="1" customWidth="1"/>
    <col min="3" max="3" width="5.7265625" bestFit="1" customWidth="1"/>
    <col min="4" max="4" width="5.54296875" bestFit="1" customWidth="1"/>
    <col min="5" max="5" width="8.26953125" bestFit="1" customWidth="1"/>
    <col min="6" max="6" width="10.1796875" bestFit="1" customWidth="1"/>
    <col min="7" max="8" width="11.81640625" bestFit="1" customWidth="1"/>
  </cols>
  <sheetData>
    <row r="1" spans="1:8" x14ac:dyDescent="0.35">
      <c r="A1" s="2" t="s">
        <v>4</v>
      </c>
    </row>
    <row r="2" spans="1:8" x14ac:dyDescent="0.35">
      <c r="A2" s="2" t="s">
        <v>5</v>
      </c>
    </row>
    <row r="3" spans="1:8" x14ac:dyDescent="0.35">
      <c r="A3" s="2" t="s">
        <v>6</v>
      </c>
    </row>
    <row r="6" spans="1:8" ht="15" thickBot="1" x14ac:dyDescent="0.4">
      <c r="A6" t="s">
        <v>7</v>
      </c>
    </row>
    <row r="7" spans="1:8" x14ac:dyDescent="0.35">
      <c r="B7" s="5"/>
      <c r="C7" s="5"/>
      <c r="D7" s="5" t="s">
        <v>10</v>
      </c>
      <c r="E7" s="5" t="s">
        <v>12</v>
      </c>
      <c r="F7" s="5" t="s">
        <v>14</v>
      </c>
      <c r="G7" s="5" t="s">
        <v>16</v>
      </c>
      <c r="H7" s="5" t="s">
        <v>16</v>
      </c>
    </row>
    <row r="8" spans="1:8" ht="15" thickBot="1" x14ac:dyDescent="0.4">
      <c r="B8" s="6" t="s">
        <v>8</v>
      </c>
      <c r="C8" s="6" t="s">
        <v>9</v>
      </c>
      <c r="D8" s="6" t="s">
        <v>11</v>
      </c>
      <c r="E8" s="6" t="s">
        <v>13</v>
      </c>
      <c r="F8" s="6" t="s">
        <v>15</v>
      </c>
      <c r="G8" s="6" t="s">
        <v>17</v>
      </c>
      <c r="H8" s="6" t="s">
        <v>18</v>
      </c>
    </row>
    <row r="9" spans="1:8" x14ac:dyDescent="0.35">
      <c r="B9" s="3" t="s">
        <v>24</v>
      </c>
      <c r="C9" s="3" t="s">
        <v>0</v>
      </c>
      <c r="D9" s="3">
        <v>13</v>
      </c>
      <c r="E9" s="3">
        <v>0</v>
      </c>
      <c r="F9" s="3">
        <v>2</v>
      </c>
      <c r="G9" s="3">
        <v>1.0000000000000002</v>
      </c>
      <c r="H9" s="3">
        <v>1.0000000000000002</v>
      </c>
    </row>
    <row r="10" spans="1:8" ht="15" thickBot="1" x14ac:dyDescent="0.4">
      <c r="B10" s="4" t="s">
        <v>25</v>
      </c>
      <c r="C10" s="4" t="s">
        <v>1</v>
      </c>
      <c r="D10" s="4">
        <v>5</v>
      </c>
      <c r="E10" s="4">
        <v>0</v>
      </c>
      <c r="F10" s="4">
        <v>1</v>
      </c>
      <c r="G10" s="4">
        <v>1.0000000000000002</v>
      </c>
      <c r="H10" s="4">
        <v>0.33333333333333337</v>
      </c>
    </row>
    <row r="12" spans="1:8" ht="15" thickBot="1" x14ac:dyDescent="0.4">
      <c r="A12" t="s">
        <v>19</v>
      </c>
    </row>
    <row r="13" spans="1:8" x14ac:dyDescent="0.35">
      <c r="B13" s="5"/>
      <c r="C13" s="5"/>
      <c r="D13" s="5" t="s">
        <v>10</v>
      </c>
      <c r="E13" s="5" t="s">
        <v>20</v>
      </c>
      <c r="F13" s="5" t="s">
        <v>22</v>
      </c>
      <c r="G13" s="5" t="s">
        <v>16</v>
      </c>
      <c r="H13" s="5" t="s">
        <v>16</v>
      </c>
    </row>
    <row r="14" spans="1:8" ht="15" thickBot="1" x14ac:dyDescent="0.4">
      <c r="B14" s="6" t="s">
        <v>8</v>
      </c>
      <c r="C14" s="6" t="s">
        <v>9</v>
      </c>
      <c r="D14" s="6" t="s">
        <v>11</v>
      </c>
      <c r="E14" s="6" t="s">
        <v>21</v>
      </c>
      <c r="F14" s="6" t="s">
        <v>23</v>
      </c>
      <c r="G14" s="6" t="s">
        <v>17</v>
      </c>
      <c r="H14" s="6" t="s">
        <v>18</v>
      </c>
    </row>
    <row r="15" spans="1:8" x14ac:dyDescent="0.35">
      <c r="B15" s="3" t="s">
        <v>26</v>
      </c>
      <c r="C15" s="3" t="s">
        <v>1</v>
      </c>
      <c r="D15" s="3">
        <v>51</v>
      </c>
      <c r="E15" s="3">
        <v>0</v>
      </c>
      <c r="F15" s="3">
        <v>60</v>
      </c>
      <c r="G15" s="3">
        <v>1E+30</v>
      </c>
      <c r="H15" s="3">
        <v>9.0000000000000036</v>
      </c>
    </row>
    <row r="16" spans="1:8" x14ac:dyDescent="0.35">
      <c r="B16" s="3" t="s">
        <v>27</v>
      </c>
      <c r="C16" s="3" t="s">
        <v>1</v>
      </c>
      <c r="D16" s="3">
        <v>18</v>
      </c>
      <c r="E16" s="3">
        <v>0.5</v>
      </c>
      <c r="F16" s="3">
        <v>18</v>
      </c>
      <c r="G16" s="3">
        <v>1.3846153846153855</v>
      </c>
      <c r="H16" s="3">
        <v>3.3333333333333339</v>
      </c>
    </row>
    <row r="17" spans="2:8" x14ac:dyDescent="0.35">
      <c r="B17" s="3" t="s">
        <v>28</v>
      </c>
      <c r="C17" s="3" t="s">
        <v>1</v>
      </c>
      <c r="D17" s="3">
        <v>44</v>
      </c>
      <c r="E17" s="3">
        <v>0.5</v>
      </c>
      <c r="F17" s="3">
        <v>44</v>
      </c>
      <c r="G17" s="3">
        <v>10.000000000000002</v>
      </c>
      <c r="H17" s="3">
        <v>6.0000000000000044</v>
      </c>
    </row>
    <row r="18" spans="2:8" ht="15" thickBot="1" x14ac:dyDescent="0.4">
      <c r="B18" s="4" t="s">
        <v>29</v>
      </c>
      <c r="C18" s="4" t="s">
        <v>1</v>
      </c>
      <c r="D18" s="4">
        <v>5</v>
      </c>
      <c r="E18" s="4">
        <v>0</v>
      </c>
      <c r="F18" s="4">
        <v>10</v>
      </c>
      <c r="G18" s="4">
        <v>1E+30</v>
      </c>
      <c r="H18" s="4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61B14-71B6-4E7A-9818-FAA1E68EC9BE}">
  <dimension ref="G3:M12"/>
  <sheetViews>
    <sheetView workbookViewId="0">
      <selection activeCell="L4" sqref="L4"/>
    </sheetView>
  </sheetViews>
  <sheetFormatPr defaultRowHeight="14.5" x14ac:dyDescent="0.35"/>
  <cols>
    <col min="7" max="7" width="16" bestFit="1" customWidth="1"/>
    <col min="9" max="9" width="15.6328125" bestFit="1" customWidth="1"/>
    <col min="11" max="11" width="17.81640625" bestFit="1" customWidth="1"/>
    <col min="12" max="12" width="17.6328125" bestFit="1" customWidth="1"/>
    <col min="13" max="13" width="15.26953125" bestFit="1" customWidth="1"/>
  </cols>
  <sheetData>
    <row r="3" spans="7:13" x14ac:dyDescent="0.35">
      <c r="G3" t="s">
        <v>2</v>
      </c>
      <c r="L3" t="s">
        <v>100</v>
      </c>
      <c r="M3" t="s">
        <v>36</v>
      </c>
    </row>
    <row r="4" spans="7:13" x14ac:dyDescent="0.35">
      <c r="H4" t="s">
        <v>0</v>
      </c>
      <c r="I4" t="s">
        <v>1</v>
      </c>
    </row>
    <row r="5" spans="7:13" x14ac:dyDescent="0.35">
      <c r="H5" s="7">
        <v>13</v>
      </c>
      <c r="I5" s="7">
        <v>5</v>
      </c>
      <c r="L5" s="1">
        <f>2*H5+I5</f>
        <v>31</v>
      </c>
      <c r="M5" t="s">
        <v>30</v>
      </c>
    </row>
    <row r="8" spans="7:13" x14ac:dyDescent="0.35">
      <c r="J8" t="s">
        <v>38</v>
      </c>
      <c r="L8" t="s">
        <v>37</v>
      </c>
      <c r="M8" t="s">
        <v>35</v>
      </c>
    </row>
    <row r="9" spans="7:13" x14ac:dyDescent="0.35">
      <c r="J9" s="7">
        <f>2*H5+5*I5</f>
        <v>51</v>
      </c>
      <c r="K9" t="s">
        <v>3</v>
      </c>
      <c r="L9">
        <v>60</v>
      </c>
      <c r="M9" t="s">
        <v>34</v>
      </c>
    </row>
    <row r="10" spans="7:13" x14ac:dyDescent="0.35">
      <c r="J10" s="7">
        <f>H5+I5</f>
        <v>18</v>
      </c>
      <c r="K10" t="s">
        <v>3</v>
      </c>
      <c r="L10">
        <v>18</v>
      </c>
      <c r="M10" t="s">
        <v>33</v>
      </c>
    </row>
    <row r="11" spans="7:13" x14ac:dyDescent="0.35">
      <c r="J11" s="7">
        <f>3*H5+I5</f>
        <v>44</v>
      </c>
      <c r="K11" t="s">
        <v>3</v>
      </c>
      <c r="L11">
        <v>44</v>
      </c>
      <c r="M11" t="s">
        <v>32</v>
      </c>
    </row>
    <row r="12" spans="7:13" x14ac:dyDescent="0.35">
      <c r="J12" s="7">
        <f>I5</f>
        <v>5</v>
      </c>
      <c r="K12" t="s">
        <v>3</v>
      </c>
      <c r="L12">
        <v>10</v>
      </c>
      <c r="M12" t="s">
        <v>31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3DD69-9A00-40AE-AA5C-8E1ECB03DDDE}">
  <dimension ref="A1:H17"/>
  <sheetViews>
    <sheetView showGridLines="0" workbookViewId="0"/>
  </sheetViews>
  <sheetFormatPr defaultRowHeight="14.5" x14ac:dyDescent="0.35"/>
  <cols>
    <col min="1" max="1" width="2.1796875" customWidth="1"/>
    <col min="2" max="2" width="5.26953125" bestFit="1" customWidth="1"/>
    <col min="3" max="3" width="12.6328125" bestFit="1" customWidth="1"/>
    <col min="4" max="4" width="5.54296875" bestFit="1" customWidth="1"/>
    <col min="5" max="5" width="8.26953125" bestFit="1" customWidth="1"/>
    <col min="6" max="6" width="10.1796875" bestFit="1" customWidth="1"/>
    <col min="7" max="8" width="11.81640625" bestFit="1" customWidth="1"/>
  </cols>
  <sheetData>
    <row r="1" spans="1:8" x14ac:dyDescent="0.35">
      <c r="A1" s="2" t="s">
        <v>4</v>
      </c>
    </row>
    <row r="2" spans="1:8" x14ac:dyDescent="0.35">
      <c r="A2" s="2" t="s">
        <v>50</v>
      </c>
    </row>
    <row r="3" spans="1:8" x14ac:dyDescent="0.35">
      <c r="A3" s="2" t="s">
        <v>51</v>
      </c>
    </row>
    <row r="6" spans="1:8" ht="15" thickBot="1" x14ac:dyDescent="0.4">
      <c r="A6" t="s">
        <v>7</v>
      </c>
    </row>
    <row r="7" spans="1:8" x14ac:dyDescent="0.35">
      <c r="B7" s="5"/>
      <c r="C7" s="5"/>
      <c r="D7" s="5" t="s">
        <v>10</v>
      </c>
      <c r="E7" s="5" t="s">
        <v>12</v>
      </c>
      <c r="F7" s="5" t="s">
        <v>14</v>
      </c>
      <c r="G7" s="5" t="s">
        <v>16</v>
      </c>
      <c r="H7" s="5" t="s">
        <v>16</v>
      </c>
    </row>
    <row r="8" spans="1:8" ht="15" thickBot="1" x14ac:dyDescent="0.4">
      <c r="B8" s="6" t="s">
        <v>8</v>
      </c>
      <c r="C8" s="6" t="s">
        <v>9</v>
      </c>
      <c r="D8" s="6" t="s">
        <v>11</v>
      </c>
      <c r="E8" s="6" t="s">
        <v>13</v>
      </c>
      <c r="F8" s="6" t="s">
        <v>15</v>
      </c>
      <c r="G8" s="6" t="s">
        <v>17</v>
      </c>
      <c r="H8" s="6" t="s">
        <v>18</v>
      </c>
    </row>
    <row r="9" spans="1:8" x14ac:dyDescent="0.35">
      <c r="B9" s="3" t="s">
        <v>52</v>
      </c>
      <c r="C9" s="3" t="s">
        <v>47</v>
      </c>
      <c r="D9" s="3">
        <v>600</v>
      </c>
      <c r="E9" s="3">
        <v>0</v>
      </c>
      <c r="F9" s="3">
        <v>5</v>
      </c>
      <c r="G9" s="3">
        <v>1E+30</v>
      </c>
      <c r="H9" s="3">
        <v>2</v>
      </c>
    </row>
    <row r="10" spans="1:8" ht="15" thickBot="1" x14ac:dyDescent="0.4">
      <c r="B10" s="4" t="s">
        <v>53</v>
      </c>
      <c r="C10" s="4" t="s">
        <v>48</v>
      </c>
      <c r="D10" s="4">
        <v>300</v>
      </c>
      <c r="E10" s="4">
        <v>0</v>
      </c>
      <c r="F10" s="4">
        <v>2</v>
      </c>
      <c r="G10" s="4">
        <v>1.3333333333333333</v>
      </c>
      <c r="H10" s="4">
        <v>2</v>
      </c>
    </row>
    <row r="12" spans="1:8" ht="15" thickBot="1" x14ac:dyDescent="0.4">
      <c r="A12" t="s">
        <v>19</v>
      </c>
    </row>
    <row r="13" spans="1:8" x14ac:dyDescent="0.35">
      <c r="B13" s="5"/>
      <c r="C13" s="5"/>
      <c r="D13" s="5" t="s">
        <v>10</v>
      </c>
      <c r="E13" s="5" t="s">
        <v>20</v>
      </c>
      <c r="F13" s="5" t="s">
        <v>22</v>
      </c>
      <c r="G13" s="5" t="s">
        <v>16</v>
      </c>
      <c r="H13" s="5" t="s">
        <v>16</v>
      </c>
    </row>
    <row r="14" spans="1:8" ht="15" thickBot="1" x14ac:dyDescent="0.4">
      <c r="B14" s="6" t="s">
        <v>8</v>
      </c>
      <c r="C14" s="6" t="s">
        <v>9</v>
      </c>
      <c r="D14" s="6" t="s">
        <v>11</v>
      </c>
      <c r="E14" s="6" t="s">
        <v>21</v>
      </c>
      <c r="F14" s="6" t="s">
        <v>23</v>
      </c>
      <c r="G14" s="6" t="s">
        <v>17</v>
      </c>
      <c r="H14" s="6" t="s">
        <v>18</v>
      </c>
    </row>
    <row r="15" spans="1:8" x14ac:dyDescent="0.35">
      <c r="B15" s="3" t="s">
        <v>54</v>
      </c>
      <c r="C15" s="3" t="s">
        <v>44</v>
      </c>
      <c r="D15" s="3">
        <v>2400</v>
      </c>
      <c r="E15" s="3">
        <v>1</v>
      </c>
      <c r="F15" s="3">
        <v>2400</v>
      </c>
      <c r="G15" s="3">
        <v>1000</v>
      </c>
      <c r="H15" s="3">
        <v>600</v>
      </c>
    </row>
    <row r="16" spans="1:8" x14ac:dyDescent="0.35">
      <c r="B16" s="3" t="s">
        <v>55</v>
      </c>
      <c r="C16" s="3" t="s">
        <v>45</v>
      </c>
      <c r="D16" s="3">
        <v>300</v>
      </c>
      <c r="E16" s="3">
        <v>0</v>
      </c>
      <c r="F16" s="3">
        <v>800</v>
      </c>
      <c r="G16" s="3">
        <v>1E+30</v>
      </c>
      <c r="H16" s="3">
        <v>500</v>
      </c>
    </row>
    <row r="17" spans="2:8" ht="15" thickBot="1" x14ac:dyDescent="0.4">
      <c r="B17" s="4" t="s">
        <v>56</v>
      </c>
      <c r="C17" s="4" t="s">
        <v>46</v>
      </c>
      <c r="D17" s="4">
        <v>1200</v>
      </c>
      <c r="E17" s="4">
        <v>1</v>
      </c>
      <c r="F17" s="4">
        <v>1200</v>
      </c>
      <c r="G17" s="4">
        <v>400</v>
      </c>
      <c r="H17" s="4">
        <v>666.66666666666663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3E63F-529E-423E-A0EE-143CAFF3B88E}">
  <dimension ref="F2:M17"/>
  <sheetViews>
    <sheetView topLeftCell="B1" workbookViewId="0">
      <selection activeCell="F3" sqref="F3"/>
    </sheetView>
  </sheetViews>
  <sheetFormatPr defaultRowHeight="14.5" x14ac:dyDescent="0.35"/>
  <cols>
    <col min="6" max="10" width="15.453125" customWidth="1"/>
    <col min="12" max="12" width="16.1796875" customWidth="1"/>
  </cols>
  <sheetData>
    <row r="2" spans="6:13" x14ac:dyDescent="0.35">
      <c r="F2" t="s">
        <v>101</v>
      </c>
    </row>
    <row r="3" spans="6:13" x14ac:dyDescent="0.35">
      <c r="G3" t="s">
        <v>47</v>
      </c>
      <c r="H3" t="s">
        <v>48</v>
      </c>
      <c r="L3" t="s">
        <v>14</v>
      </c>
    </row>
    <row r="4" spans="6:13" x14ac:dyDescent="0.35">
      <c r="G4" s="7">
        <v>600</v>
      </c>
      <c r="H4" s="7">
        <v>300</v>
      </c>
      <c r="I4" s="16"/>
      <c r="J4" s="16"/>
      <c r="L4" s="1">
        <f>G17*G4+H17*H4</f>
        <v>3600</v>
      </c>
      <c r="M4" t="s">
        <v>60</v>
      </c>
    </row>
    <row r="11" spans="6:13" ht="15" thickBot="1" x14ac:dyDescent="0.4"/>
    <row r="12" spans="6:13" ht="31" customHeight="1" thickBot="1" x14ac:dyDescent="0.4">
      <c r="F12" s="37" t="s">
        <v>39</v>
      </c>
      <c r="G12" s="38"/>
      <c r="H12" s="8"/>
      <c r="I12" s="13"/>
      <c r="J12" s="13"/>
    </row>
    <row r="13" spans="6:13" ht="31.5" thickBot="1" x14ac:dyDescent="0.4">
      <c r="F13" s="9" t="s">
        <v>40</v>
      </c>
      <c r="G13" s="10" t="s">
        <v>41</v>
      </c>
      <c r="H13" s="10" t="s">
        <v>42</v>
      </c>
      <c r="I13" s="14"/>
      <c r="J13" s="14"/>
      <c r="L13" s="10" t="s">
        <v>43</v>
      </c>
    </row>
    <row r="14" spans="6:13" ht="16" thickBot="1" x14ac:dyDescent="0.4">
      <c r="F14" s="11" t="s">
        <v>44</v>
      </c>
      <c r="G14" s="12">
        <v>3</v>
      </c>
      <c r="H14" s="12">
        <v>2</v>
      </c>
      <c r="I14" s="17">
        <f>G14*G4+H14*H4</f>
        <v>2400</v>
      </c>
      <c r="J14" s="15" t="s">
        <v>3</v>
      </c>
      <c r="L14" s="12">
        <v>2400</v>
      </c>
      <c r="M14" t="s">
        <v>57</v>
      </c>
    </row>
    <row r="15" spans="6:13" ht="16" thickBot="1" x14ac:dyDescent="0.4">
      <c r="F15" s="11" t="s">
        <v>45</v>
      </c>
      <c r="G15" s="12">
        <v>0</v>
      </c>
      <c r="H15" s="12">
        <v>1</v>
      </c>
      <c r="I15" s="17">
        <f>H4</f>
        <v>300</v>
      </c>
      <c r="J15" s="15" t="s">
        <v>3</v>
      </c>
      <c r="L15" s="12">
        <v>800</v>
      </c>
      <c r="M15" t="s">
        <v>58</v>
      </c>
    </row>
    <row r="16" spans="6:13" ht="16" thickBot="1" x14ac:dyDescent="0.4">
      <c r="F16" s="11" t="s">
        <v>46</v>
      </c>
      <c r="G16" s="12">
        <v>2</v>
      </c>
      <c r="H16" s="12">
        <v>0</v>
      </c>
      <c r="I16" s="17">
        <f>2*G4</f>
        <v>1200</v>
      </c>
      <c r="J16" s="15" t="s">
        <v>3</v>
      </c>
      <c r="L16" s="12">
        <v>1200</v>
      </c>
      <c r="M16" t="s">
        <v>59</v>
      </c>
    </row>
    <row r="17" spans="6:8" ht="15.5" x14ac:dyDescent="0.35">
      <c r="F17" s="29" t="s">
        <v>49</v>
      </c>
      <c r="G17" s="30">
        <v>5</v>
      </c>
      <c r="H17" s="30">
        <v>2</v>
      </c>
    </row>
  </sheetData>
  <mergeCells count="1">
    <mergeCell ref="F12:G1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4A6A2-8995-4834-B5CC-C49DBF1E9B3D}">
  <dimension ref="A1:E17"/>
  <sheetViews>
    <sheetView showGridLines="0" workbookViewId="0"/>
  </sheetViews>
  <sheetFormatPr defaultRowHeight="14.5" x14ac:dyDescent="0.35"/>
  <cols>
    <col min="1" max="1" width="2.1796875" customWidth="1"/>
    <col min="2" max="2" width="5.26953125" bestFit="1" customWidth="1"/>
    <col min="3" max="3" width="12.7265625" bestFit="1" customWidth="1"/>
    <col min="4" max="5" width="11.81640625" bestFit="1" customWidth="1"/>
  </cols>
  <sheetData>
    <row r="1" spans="1:5" x14ac:dyDescent="0.35">
      <c r="A1" s="2" t="s">
        <v>4</v>
      </c>
    </row>
    <row r="2" spans="1:5" x14ac:dyDescent="0.35">
      <c r="A2" s="2" t="s">
        <v>72</v>
      </c>
    </row>
    <row r="3" spans="1:5" x14ac:dyDescent="0.35">
      <c r="A3" s="2" t="s">
        <v>73</v>
      </c>
    </row>
    <row r="6" spans="1:5" ht="15" thickBot="1" x14ac:dyDescent="0.4">
      <c r="A6" t="s">
        <v>7</v>
      </c>
    </row>
    <row r="7" spans="1:5" x14ac:dyDescent="0.35">
      <c r="B7" s="5"/>
      <c r="C7" s="5"/>
      <c r="D7" s="5" t="s">
        <v>10</v>
      </c>
      <c r="E7" s="5" t="s">
        <v>12</v>
      </c>
    </row>
    <row r="8" spans="1:5" ht="15" thickBot="1" x14ac:dyDescent="0.4">
      <c r="B8" s="6" t="s">
        <v>8</v>
      </c>
      <c r="C8" s="6" t="s">
        <v>9</v>
      </c>
      <c r="D8" s="6" t="s">
        <v>11</v>
      </c>
      <c r="E8" s="6" t="s">
        <v>74</v>
      </c>
    </row>
    <row r="9" spans="1:5" x14ac:dyDescent="0.35">
      <c r="B9" s="3" t="s">
        <v>77</v>
      </c>
      <c r="C9" s="3" t="s">
        <v>47</v>
      </c>
      <c r="D9" s="3">
        <v>1.2727272727272725</v>
      </c>
      <c r="E9" s="3">
        <v>0</v>
      </c>
    </row>
    <row r="10" spans="1:5" ht="15" thickBot="1" x14ac:dyDescent="0.4">
      <c r="B10" s="4" t="s">
        <v>78</v>
      </c>
      <c r="C10" s="4" t="s">
        <v>70</v>
      </c>
      <c r="D10" s="4">
        <v>2.9090909090909092</v>
      </c>
      <c r="E10" s="4">
        <v>0</v>
      </c>
    </row>
    <row r="12" spans="1:5" ht="15" thickBot="1" x14ac:dyDescent="0.4">
      <c r="A12" t="s">
        <v>19</v>
      </c>
    </row>
    <row r="13" spans="1:5" x14ac:dyDescent="0.35">
      <c r="B13" s="5"/>
      <c r="C13" s="5"/>
      <c r="D13" s="5" t="s">
        <v>10</v>
      </c>
      <c r="E13" s="5" t="s">
        <v>75</v>
      </c>
    </row>
    <row r="14" spans="1:5" ht="15" thickBot="1" x14ac:dyDescent="0.4">
      <c r="B14" s="6" t="s">
        <v>8</v>
      </c>
      <c r="C14" s="6" t="s">
        <v>9</v>
      </c>
      <c r="D14" s="6" t="s">
        <v>11</v>
      </c>
      <c r="E14" s="6" t="s">
        <v>76</v>
      </c>
    </row>
    <row r="15" spans="1:5" x14ac:dyDescent="0.35">
      <c r="B15" s="3" t="s">
        <v>54</v>
      </c>
      <c r="C15" s="3" t="s">
        <v>66</v>
      </c>
      <c r="D15" s="3">
        <v>50</v>
      </c>
      <c r="E15" s="3">
        <v>0.14545454545454545</v>
      </c>
    </row>
    <row r="16" spans="1:5" x14ac:dyDescent="0.35">
      <c r="B16" s="3" t="s">
        <v>55</v>
      </c>
      <c r="C16" s="3" t="s">
        <v>67</v>
      </c>
      <c r="D16" s="3">
        <v>40</v>
      </c>
      <c r="E16" s="3">
        <v>0.36363636363636365</v>
      </c>
    </row>
    <row r="17" spans="2:5" ht="15" thickBot="1" x14ac:dyDescent="0.4">
      <c r="B17" s="4" t="s">
        <v>56</v>
      </c>
      <c r="C17" s="4" t="s">
        <v>68</v>
      </c>
      <c r="D17" s="4">
        <v>24.909090909090907</v>
      </c>
      <c r="E17" s="4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658596-0B11-4E1C-B344-3BD000FE65E0}">
  <dimension ref="E2:L17"/>
  <sheetViews>
    <sheetView workbookViewId="0">
      <selection activeCell="E2" sqref="E2"/>
    </sheetView>
  </sheetViews>
  <sheetFormatPr defaultRowHeight="14.5" x14ac:dyDescent="0.35"/>
  <cols>
    <col min="5" max="5" width="15.6328125" bestFit="1" customWidth="1"/>
    <col min="9" max="9" width="23.6328125" bestFit="1" customWidth="1"/>
    <col min="11" max="11" width="21.6328125" bestFit="1" customWidth="1"/>
    <col min="12" max="12" width="8.54296875" bestFit="1" customWidth="1"/>
  </cols>
  <sheetData>
    <row r="2" spans="5:12" x14ac:dyDescent="0.35">
      <c r="E2" s="36" t="s">
        <v>102</v>
      </c>
      <c r="G2" t="s">
        <v>47</v>
      </c>
      <c r="H2" t="s">
        <v>70</v>
      </c>
      <c r="K2" s="36" t="s">
        <v>96</v>
      </c>
      <c r="L2" s="36" t="s">
        <v>35</v>
      </c>
    </row>
    <row r="3" spans="5:12" x14ac:dyDescent="0.35">
      <c r="G3" s="18">
        <v>1.2727272727272725</v>
      </c>
      <c r="H3" s="18">
        <v>2.9090909090909092</v>
      </c>
      <c r="K3" s="27">
        <f>G17*G3+H17*H3</f>
        <v>21.818181818181817</v>
      </c>
      <c r="L3" t="s">
        <v>97</v>
      </c>
    </row>
    <row r="10" spans="5:12" ht="15" thickBot="1" x14ac:dyDescent="0.4">
      <c r="F10" s="19"/>
    </row>
    <row r="11" spans="5:12" x14ac:dyDescent="0.35">
      <c r="F11" s="39"/>
      <c r="G11" s="40"/>
      <c r="H11" s="43"/>
    </row>
    <row r="12" spans="5:12" ht="46.5" customHeight="1" thickBot="1" x14ac:dyDescent="0.4">
      <c r="F12" s="41" t="s">
        <v>61</v>
      </c>
      <c r="G12" s="42"/>
      <c r="H12" s="44"/>
      <c r="I12" t="s">
        <v>79</v>
      </c>
    </row>
    <row r="13" spans="5:12" ht="78" thickBot="1" x14ac:dyDescent="0.4">
      <c r="F13" s="20" t="s">
        <v>62</v>
      </c>
      <c r="G13" s="21" t="s">
        <v>63</v>
      </c>
      <c r="H13" s="21" t="s">
        <v>64</v>
      </c>
      <c r="K13" s="22" t="s">
        <v>65</v>
      </c>
    </row>
    <row r="14" spans="5:12" ht="31.5" thickBot="1" x14ac:dyDescent="0.4">
      <c r="F14" s="23" t="s">
        <v>66</v>
      </c>
      <c r="G14" s="24">
        <v>5</v>
      </c>
      <c r="H14" s="24">
        <v>15</v>
      </c>
      <c r="I14" s="28">
        <f>G14*G3+H14*H3</f>
        <v>50</v>
      </c>
      <c r="J14" t="s">
        <v>71</v>
      </c>
      <c r="K14" s="25">
        <v>50</v>
      </c>
      <c r="L14" t="s">
        <v>80</v>
      </c>
    </row>
    <row r="15" spans="5:12" ht="16" thickBot="1" x14ac:dyDescent="0.4">
      <c r="F15" s="23" t="s">
        <v>67</v>
      </c>
      <c r="G15" s="24">
        <v>20</v>
      </c>
      <c r="H15" s="24">
        <v>5</v>
      </c>
      <c r="I15" s="28">
        <f>G15*G3+H15*H3</f>
        <v>40</v>
      </c>
      <c r="J15" t="s">
        <v>71</v>
      </c>
      <c r="K15" s="25">
        <v>40</v>
      </c>
      <c r="L15" t="s">
        <v>81</v>
      </c>
    </row>
    <row r="16" spans="5:12" ht="16" thickBot="1" x14ac:dyDescent="0.4">
      <c r="F16" s="23" t="s">
        <v>68</v>
      </c>
      <c r="G16" s="24">
        <v>15</v>
      </c>
      <c r="H16" s="24">
        <v>2</v>
      </c>
      <c r="I16" s="28">
        <f>G16*G3+H16*H3</f>
        <v>24.909090909090907</v>
      </c>
      <c r="J16" t="s">
        <v>3</v>
      </c>
      <c r="K16" s="25">
        <v>60</v>
      </c>
      <c r="L16" t="s">
        <v>82</v>
      </c>
    </row>
    <row r="17" spans="6:8" ht="47" thickBot="1" x14ac:dyDescent="0.4">
      <c r="F17" s="23" t="s">
        <v>69</v>
      </c>
      <c r="G17" s="26">
        <v>8</v>
      </c>
      <c r="H17" s="26">
        <v>4</v>
      </c>
    </row>
  </sheetData>
  <mergeCells count="3">
    <mergeCell ref="F11:G11"/>
    <mergeCell ref="F12:G12"/>
    <mergeCell ref="H11:H1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2D0C2-0071-4B0A-9DB7-84B0503475F1}">
  <dimension ref="D5:I23"/>
  <sheetViews>
    <sheetView tabSelected="1" workbookViewId="0">
      <selection activeCell="G22" sqref="G22"/>
    </sheetView>
  </sheetViews>
  <sheetFormatPr defaultRowHeight="14.5" x14ac:dyDescent="0.35"/>
  <cols>
    <col min="4" max="4" width="15.6328125" bestFit="1" customWidth="1"/>
    <col min="7" max="7" width="21.08984375" bestFit="1" customWidth="1"/>
    <col min="9" max="9" width="16" bestFit="1" customWidth="1"/>
  </cols>
  <sheetData>
    <row r="5" spans="4:9" x14ac:dyDescent="0.35">
      <c r="D5" t="s">
        <v>102</v>
      </c>
      <c r="I5" t="s">
        <v>105</v>
      </c>
    </row>
    <row r="6" spans="4:9" x14ac:dyDescent="0.35">
      <c r="E6" t="s">
        <v>103</v>
      </c>
      <c r="F6" t="s">
        <v>104</v>
      </c>
    </row>
    <row r="7" spans="4:9" x14ac:dyDescent="0.35">
      <c r="E7" s="18">
        <v>833.33333333333326</v>
      </c>
      <c r="F7" s="18">
        <v>0</v>
      </c>
      <c r="I7" s="34">
        <f>E21*E7+F21*F7</f>
        <v>13333.333333333332</v>
      </c>
    </row>
    <row r="17" spans="4:9" x14ac:dyDescent="0.35">
      <c r="G17" t="s">
        <v>108</v>
      </c>
      <c r="I17" t="s">
        <v>106</v>
      </c>
    </row>
    <row r="19" spans="4:9" x14ac:dyDescent="0.35">
      <c r="D19" t="s">
        <v>107</v>
      </c>
      <c r="E19">
        <v>6</v>
      </c>
      <c r="F19">
        <v>8</v>
      </c>
      <c r="G19">
        <f>E19*E7+F19*F7</f>
        <v>5000</v>
      </c>
      <c r="H19" t="s">
        <v>3</v>
      </c>
      <c r="I19">
        <v>5000</v>
      </c>
    </row>
    <row r="20" spans="4:9" x14ac:dyDescent="0.35">
      <c r="D20" t="s">
        <v>109</v>
      </c>
      <c r="E20">
        <v>45</v>
      </c>
      <c r="F20">
        <v>40</v>
      </c>
      <c r="G20">
        <f>E20*E7+F20*F7</f>
        <v>37500</v>
      </c>
      <c r="H20" t="s">
        <v>3</v>
      </c>
      <c r="I20">
        <f>35*40*60</f>
        <v>84000</v>
      </c>
    </row>
    <row r="21" spans="4:9" x14ac:dyDescent="0.35">
      <c r="D21" t="s">
        <v>49</v>
      </c>
      <c r="E21" s="34">
        <v>16</v>
      </c>
      <c r="F21" s="45">
        <v>12</v>
      </c>
    </row>
    <row r="22" spans="4:9" x14ac:dyDescent="0.35">
      <c r="G22">
        <f>E7</f>
        <v>833.33333333333326</v>
      </c>
      <c r="H22" t="s">
        <v>71</v>
      </c>
      <c r="I22">
        <v>500</v>
      </c>
    </row>
    <row r="23" spans="4:9" x14ac:dyDescent="0.35">
      <c r="G23">
        <f>F7</f>
        <v>0</v>
      </c>
      <c r="H23" t="s">
        <v>3</v>
      </c>
      <c r="I23">
        <v>500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23859-AD57-48C2-8456-BE0023426BFD}">
  <dimension ref="A1:H17"/>
  <sheetViews>
    <sheetView showGridLines="0" workbookViewId="0"/>
  </sheetViews>
  <sheetFormatPr defaultRowHeight="14.5" x14ac:dyDescent="0.35"/>
  <cols>
    <col min="1" max="1" width="2.1796875" customWidth="1"/>
    <col min="2" max="2" width="5.81640625" bestFit="1" customWidth="1"/>
    <col min="3" max="3" width="5.7265625" bestFit="1" customWidth="1"/>
    <col min="4" max="4" width="5.54296875" bestFit="1" customWidth="1"/>
    <col min="5" max="5" width="8.26953125" bestFit="1" customWidth="1"/>
    <col min="6" max="6" width="10.1796875" bestFit="1" customWidth="1"/>
    <col min="7" max="7" width="9" bestFit="1" customWidth="1"/>
    <col min="8" max="8" width="11.81640625" bestFit="1" customWidth="1"/>
  </cols>
  <sheetData>
    <row r="1" spans="1:8" x14ac:dyDescent="0.35">
      <c r="A1" s="2" t="s">
        <v>4</v>
      </c>
    </row>
    <row r="2" spans="1:8" x14ac:dyDescent="0.35">
      <c r="A2" s="2" t="s">
        <v>85</v>
      </c>
    </row>
    <row r="3" spans="1:8" x14ac:dyDescent="0.35">
      <c r="A3" s="2" t="s">
        <v>90</v>
      </c>
    </row>
    <row r="6" spans="1:8" ht="15" thickBot="1" x14ac:dyDescent="0.4">
      <c r="A6" t="s">
        <v>7</v>
      </c>
    </row>
    <row r="7" spans="1:8" x14ac:dyDescent="0.35">
      <c r="B7" s="5"/>
      <c r="C7" s="5"/>
      <c r="D7" s="5" t="s">
        <v>10</v>
      </c>
      <c r="E7" s="5" t="s">
        <v>12</v>
      </c>
      <c r="F7" s="5" t="s">
        <v>14</v>
      </c>
      <c r="G7" s="5" t="s">
        <v>16</v>
      </c>
      <c r="H7" s="5" t="s">
        <v>16</v>
      </c>
    </row>
    <row r="8" spans="1:8" ht="15" thickBot="1" x14ac:dyDescent="0.4">
      <c r="B8" s="6" t="s">
        <v>8</v>
      </c>
      <c r="C8" s="6" t="s">
        <v>9</v>
      </c>
      <c r="D8" s="6" t="s">
        <v>11</v>
      </c>
      <c r="E8" s="6" t="s">
        <v>13</v>
      </c>
      <c r="F8" s="6" t="s">
        <v>15</v>
      </c>
      <c r="G8" s="6" t="s">
        <v>17</v>
      </c>
      <c r="H8" s="6" t="s">
        <v>18</v>
      </c>
    </row>
    <row r="9" spans="1:8" x14ac:dyDescent="0.35">
      <c r="B9" s="3" t="s">
        <v>86</v>
      </c>
      <c r="C9" s="3" t="s">
        <v>83</v>
      </c>
      <c r="D9" s="3">
        <v>600</v>
      </c>
      <c r="E9" s="3">
        <v>0</v>
      </c>
      <c r="F9" s="3">
        <v>0.1</v>
      </c>
      <c r="G9" s="3">
        <v>1E+30</v>
      </c>
      <c r="H9" s="3">
        <v>4.9999999999999996E-2</v>
      </c>
    </row>
    <row r="10" spans="1:8" ht="15" thickBot="1" x14ac:dyDescent="0.4">
      <c r="B10" s="4" t="s">
        <v>87</v>
      </c>
      <c r="C10" s="4" t="s">
        <v>84</v>
      </c>
      <c r="D10" s="4">
        <v>400</v>
      </c>
      <c r="E10" s="4">
        <v>0</v>
      </c>
      <c r="F10" s="4">
        <v>5.0000000000000017E-2</v>
      </c>
      <c r="G10" s="4">
        <v>4.9999999999999989E-2</v>
      </c>
      <c r="H10" s="4">
        <v>1E+30</v>
      </c>
    </row>
    <row r="12" spans="1:8" ht="15" thickBot="1" x14ac:dyDescent="0.4">
      <c r="A12" t="s">
        <v>19</v>
      </c>
    </row>
    <row r="13" spans="1:8" x14ac:dyDescent="0.35">
      <c r="B13" s="5"/>
      <c r="C13" s="5"/>
      <c r="D13" s="5" t="s">
        <v>10</v>
      </c>
      <c r="E13" s="5" t="s">
        <v>20</v>
      </c>
      <c r="F13" s="5" t="s">
        <v>22</v>
      </c>
      <c r="G13" s="5" t="s">
        <v>16</v>
      </c>
      <c r="H13" s="5" t="s">
        <v>16</v>
      </c>
    </row>
    <row r="14" spans="1:8" ht="15" thickBot="1" x14ac:dyDescent="0.4">
      <c r="B14" s="6" t="s">
        <v>8</v>
      </c>
      <c r="C14" s="6" t="s">
        <v>9</v>
      </c>
      <c r="D14" s="6" t="s">
        <v>11</v>
      </c>
      <c r="E14" s="6" t="s">
        <v>21</v>
      </c>
      <c r="F14" s="6" t="s">
        <v>23</v>
      </c>
      <c r="G14" s="6" t="s">
        <v>17</v>
      </c>
      <c r="H14" s="6" t="s">
        <v>18</v>
      </c>
    </row>
    <row r="15" spans="1:8" x14ac:dyDescent="0.35">
      <c r="B15" s="3" t="s">
        <v>27</v>
      </c>
      <c r="C15" s="3"/>
      <c r="D15" s="3">
        <v>1000</v>
      </c>
      <c r="E15" s="3">
        <v>0.1</v>
      </c>
      <c r="F15" s="3">
        <v>1000</v>
      </c>
      <c r="G15" s="3">
        <v>1E+30</v>
      </c>
      <c r="H15" s="3">
        <v>428.57142857142861</v>
      </c>
    </row>
    <row r="16" spans="1:8" x14ac:dyDescent="0.35">
      <c r="B16" s="3" t="s">
        <v>28</v>
      </c>
      <c r="C16" s="3"/>
      <c r="D16" s="3">
        <v>600</v>
      </c>
      <c r="E16" s="3">
        <v>0</v>
      </c>
      <c r="F16" s="3">
        <v>0</v>
      </c>
      <c r="G16" s="3">
        <v>300</v>
      </c>
      <c r="H16" s="3">
        <v>1E+30</v>
      </c>
    </row>
    <row r="17" spans="2:8" ht="15" thickBot="1" x14ac:dyDescent="0.4">
      <c r="B17" s="4" t="s">
        <v>29</v>
      </c>
      <c r="C17" s="4"/>
      <c r="D17" s="4">
        <v>400</v>
      </c>
      <c r="E17" s="4">
        <v>-4.9999999999999989E-2</v>
      </c>
      <c r="F17" s="4">
        <v>400</v>
      </c>
      <c r="G17" s="4">
        <v>300.00000000000006</v>
      </c>
      <c r="H17" s="4">
        <v>400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31DD2-4D42-40AF-A18A-722C1A1E8CD7}">
  <dimension ref="C3:I14"/>
  <sheetViews>
    <sheetView workbookViewId="0">
      <selection activeCell="E18" sqref="E18"/>
    </sheetView>
  </sheetViews>
  <sheetFormatPr defaultRowHeight="14.5" x14ac:dyDescent="0.35"/>
  <cols>
    <col min="3" max="3" width="15.6328125" bestFit="1" customWidth="1"/>
    <col min="6" max="6" width="12.453125" bestFit="1" customWidth="1"/>
    <col min="8" max="8" width="22.7265625" bestFit="1" customWidth="1"/>
    <col min="9" max="9" width="10.90625" bestFit="1" customWidth="1"/>
  </cols>
  <sheetData>
    <row r="3" spans="3:9" x14ac:dyDescent="0.35">
      <c r="C3" s="36" t="s">
        <v>102</v>
      </c>
    </row>
    <row r="4" spans="3:9" x14ac:dyDescent="0.35">
      <c r="D4" s="35" t="s">
        <v>88</v>
      </c>
      <c r="E4" s="35" t="s">
        <v>89</v>
      </c>
      <c r="H4" s="35" t="s">
        <v>91</v>
      </c>
      <c r="I4" s="35" t="s">
        <v>99</v>
      </c>
    </row>
    <row r="5" spans="3:9" x14ac:dyDescent="0.35">
      <c r="D5" t="s">
        <v>83</v>
      </c>
      <c r="E5" t="s">
        <v>84</v>
      </c>
      <c r="H5" s="1">
        <f>0.1*D6+0.05*E6</f>
        <v>80</v>
      </c>
      <c r="I5" t="s">
        <v>95</v>
      </c>
    </row>
    <row r="6" spans="3:9" x14ac:dyDescent="0.35">
      <c r="D6" s="18">
        <v>600</v>
      </c>
      <c r="E6" s="18">
        <v>400</v>
      </c>
    </row>
    <row r="8" spans="3:9" x14ac:dyDescent="0.35">
      <c r="F8" s="35" t="s">
        <v>19</v>
      </c>
    </row>
    <row r="9" spans="3:9" x14ac:dyDescent="0.35">
      <c r="F9" t="s">
        <v>98</v>
      </c>
    </row>
    <row r="10" spans="3:9" x14ac:dyDescent="0.35">
      <c r="F10" s="18">
        <f>D6+E6</f>
        <v>1000</v>
      </c>
      <c r="G10" t="s">
        <v>3</v>
      </c>
      <c r="H10" s="34">
        <v>1000</v>
      </c>
      <c r="I10" t="s">
        <v>92</v>
      </c>
    </row>
    <row r="11" spans="3:9" x14ac:dyDescent="0.35">
      <c r="F11" s="18">
        <f>D6</f>
        <v>600</v>
      </c>
      <c r="G11" t="s">
        <v>71</v>
      </c>
      <c r="H11" s="33">
        <f>0.3*(F10)</f>
        <v>300</v>
      </c>
      <c r="I11" t="s">
        <v>93</v>
      </c>
    </row>
    <row r="12" spans="3:9" x14ac:dyDescent="0.35">
      <c r="F12" s="18">
        <f>E6</f>
        <v>400</v>
      </c>
      <c r="G12" t="s">
        <v>71</v>
      </c>
      <c r="H12" s="32">
        <v>400</v>
      </c>
      <c r="I12" t="s">
        <v>94</v>
      </c>
    </row>
    <row r="13" spans="3:9" x14ac:dyDescent="0.35">
      <c r="H13" s="31"/>
    </row>
    <row r="14" spans="3:9" x14ac:dyDescent="0.35">
      <c r="D14" s="31"/>
      <c r="E14" s="31"/>
      <c r="H14" s="3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Sensitivity Report_Problem_1</vt:lpstr>
      <vt:lpstr>Problem_1</vt:lpstr>
      <vt:lpstr>Sensitivity Report_2</vt:lpstr>
      <vt:lpstr>Problem_2</vt:lpstr>
      <vt:lpstr>Sensitivity Report_Problem_3</vt:lpstr>
      <vt:lpstr>Problem_3</vt:lpstr>
      <vt:lpstr>Sheet1</vt:lpstr>
      <vt:lpstr>Sensitivity Report_problem_4</vt:lpstr>
      <vt:lpstr>Problem_4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Hema Ravi Teja Bollam</dc:creator>
  <cp:lastModifiedBy>Hema Ravi Teja Bollam</cp:lastModifiedBy>
  <dcterms:created xsi:type="dcterms:W3CDTF">2024-02-08T18:10:39Z</dcterms:created>
  <dcterms:modified xsi:type="dcterms:W3CDTF">2024-02-12T23:05:30Z</dcterms:modified>
</cp:coreProperties>
</file>