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vi\University\Sem_4_Spring_2024\info582\week12\"/>
    </mc:Choice>
  </mc:AlternateContent>
  <xr:revisionPtr revIDLastSave="0" documentId="13_ncr:1_{47A57F81-E868-4AE9-92AD-888FF9AADD03}" xr6:coauthVersionLast="47" xr6:coauthVersionMax="47" xr10:uidLastSave="{00000000-0000-0000-0000-000000000000}"/>
  <bookViews>
    <workbookView xWindow="-110" yWindow="-110" windowWidth="25820" windowHeight="15500" firstSheet="2" activeTab="10" xr2:uid="{790F49F3-41E2-453E-BA84-5B2E4DD1313B}"/>
  </bookViews>
  <sheets>
    <sheet name="LP vs IP -LP Soln" sheetId="1" r:id="rId1"/>
    <sheet name="LP vs IP -IP Soln" sheetId="2" r:id="rId2"/>
    <sheet name="Example 1" sheetId="6" r:id="rId3"/>
    <sheet name="Example 2" sheetId="3" r:id="rId4"/>
    <sheet name="Example 3" sheetId="4" r:id="rId5"/>
    <sheet name="Example 4" sheetId="5" r:id="rId6"/>
    <sheet name="Example_4_1" sheetId="7" r:id="rId7"/>
    <sheet name="Module_5_1" sheetId="8" r:id="rId8"/>
    <sheet name="Module5_3" sheetId="9" r:id="rId9"/>
    <sheet name="Module5_2" sheetId="10" r:id="rId10"/>
    <sheet name="Sheet2" sheetId="11" r:id="rId11"/>
  </sheets>
  <definedNames>
    <definedName name="solver_adj" localSheetId="2" hidden="1">'Example 1'!$C$4:$F$4</definedName>
    <definedName name="solver_adj" localSheetId="3" hidden="1">'Example 2'!$B$11:$F$11</definedName>
    <definedName name="solver_adj" localSheetId="4" hidden="1">'Example 3'!$B$3:$G$3</definedName>
    <definedName name="solver_adj" localSheetId="5" hidden="1">'Example 4'!$B$8:$E$9</definedName>
    <definedName name="solver_adj" localSheetId="6" hidden="1">Example_4_1!$D$4:$G$4,Example_4_1!$D$6:$G$6</definedName>
    <definedName name="solver_adj" localSheetId="1" hidden="1">'LP vs IP -IP Soln'!$C$6:$D$6</definedName>
    <definedName name="solver_adj" localSheetId="0" hidden="1">'LP vs IP -LP Soln'!$C$6:$D$6</definedName>
    <definedName name="solver_adj" localSheetId="7" hidden="1">Module_5_1!$C$10:$G$10</definedName>
    <definedName name="solver_adj" localSheetId="9" hidden="1">Module5_2!$C$4:$I$4</definedName>
    <definedName name="solver_adj" localSheetId="8" hidden="1">Module5_3!$I$6:$N$6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1" hidden="1">0.0001</definedName>
    <definedName name="solver_cvg" localSheetId="0" hidden="1">0.0001</definedName>
    <definedName name="solver_cvg" localSheetId="7" hidden="1">0.0001</definedName>
    <definedName name="solver_cvg" localSheetId="9" hidden="1">0.0001</definedName>
    <definedName name="solver_cvg" localSheetId="8" hidden="1">0.0001</definedName>
    <definedName name="solver_drv" localSheetId="2" hidden="1">1</definedName>
    <definedName name="solver_drv" localSheetId="3" hidden="1">2</definedName>
    <definedName name="solver_drv" localSheetId="4" hidden="1">2</definedName>
    <definedName name="solver_drv" localSheetId="5" hidden="1">2</definedName>
    <definedName name="solver_drv" localSheetId="6" hidden="1">1</definedName>
    <definedName name="solver_drv" localSheetId="1" hidden="1">2</definedName>
    <definedName name="solver_drv" localSheetId="0" hidden="1">1</definedName>
    <definedName name="solver_drv" localSheetId="7" hidden="1">1</definedName>
    <definedName name="solver_drv" localSheetId="9" hidden="1">1</definedName>
    <definedName name="solver_drv" localSheetId="8" hidden="1">1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1" hidden="1">2</definedName>
    <definedName name="solver_eng" localSheetId="0" hidden="1">1</definedName>
    <definedName name="solver_eng" localSheetId="7" hidden="1">3</definedName>
    <definedName name="solver_eng" localSheetId="9" hidden="1">2</definedName>
    <definedName name="solver_eng" localSheetId="8" hidden="1">2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1" hidden="1">1</definedName>
    <definedName name="solver_est" localSheetId="0" hidden="1">1</definedName>
    <definedName name="solver_est" localSheetId="7" hidden="1">1</definedName>
    <definedName name="solver_est" localSheetId="9" hidden="1">1</definedName>
    <definedName name="solver_est" localSheetId="8" hidden="1">1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1" hidden="1">2147483647</definedName>
    <definedName name="solver_itr" localSheetId="0" hidden="1">2147483647</definedName>
    <definedName name="solver_itr" localSheetId="7" hidden="1">2147483647</definedName>
    <definedName name="solver_itr" localSheetId="9" hidden="1">2147483647</definedName>
    <definedName name="solver_itr" localSheetId="8" hidden="1">2147483647</definedName>
    <definedName name="solver_lhs1" localSheetId="2" hidden="1">'Example 1'!$C$4</definedName>
    <definedName name="solver_lhs1" localSheetId="3" hidden="1">'Example 2'!$B$11:$F$11</definedName>
    <definedName name="solver_lhs1" localSheetId="4" hidden="1">'Example 3'!$B$3:$G$3</definedName>
    <definedName name="solver_lhs1" localSheetId="5" hidden="1">'Example 4'!$B$8:$E$8</definedName>
    <definedName name="solver_lhs1" localSheetId="6" hidden="1">Example_4_1!$D$6:$G$6</definedName>
    <definedName name="solver_lhs1" localSheetId="1" hidden="1">'LP vs IP -IP Soln'!$E$9:$E$10</definedName>
    <definedName name="solver_lhs1" localSheetId="0" hidden="1">'LP vs IP -LP Soln'!$C$6:$D$6</definedName>
    <definedName name="solver_lhs1" localSheetId="7" hidden="1">Module_5_1!$H$12:$H$15</definedName>
    <definedName name="solver_lhs1" localSheetId="9" hidden="1">Module5_2!$C$4:$I$4</definedName>
    <definedName name="solver_lhs1" localSheetId="8" hidden="1">Module5_3!$I$14:$I$22</definedName>
    <definedName name="solver_lhs2" localSheetId="2" hidden="1">'Example 1'!$C$4:$F$4</definedName>
    <definedName name="solver_lhs2" localSheetId="3" hidden="1">'Example 2'!$G$7</definedName>
    <definedName name="solver_lhs2" localSheetId="4" hidden="1">'Example 3'!$H$10</definedName>
    <definedName name="solver_lhs2" localSheetId="5" hidden="1">'Example 4'!$B$9:$E$9</definedName>
    <definedName name="solver_lhs2" localSheetId="6" hidden="1">Example_4_1!$H$14:$H$19</definedName>
    <definedName name="solver_lhs2" localSheetId="1" hidden="1">'LP vs IP -IP Soln'!$E$9:$E$10</definedName>
    <definedName name="solver_lhs2" localSheetId="0" hidden="1">'LP vs IP -LP Soln'!$E$9:$E$10</definedName>
    <definedName name="solver_lhs2" localSheetId="9" hidden="1">Module5_2!$J$19:$J$25</definedName>
    <definedName name="solver_lhs2" localSheetId="8" hidden="1">Module5_3!$I$6:$N$6</definedName>
    <definedName name="solver_lhs3" localSheetId="2" hidden="1">'Example 1'!$D$4:$F$4</definedName>
    <definedName name="solver_lhs3" localSheetId="4" hidden="1">'Example 3'!$H$13:$H$14</definedName>
    <definedName name="solver_lhs3" localSheetId="5" hidden="1">'Example 4'!$F$11</definedName>
    <definedName name="solver_lhs4" localSheetId="2" hidden="1">'Example 1'!$D$4:$F$4</definedName>
    <definedName name="solver_lhs4" localSheetId="5" hidden="1">'Example 4'!$F$8</definedName>
    <definedName name="solver_lhs5" localSheetId="2" hidden="1">'Example 1'!$G$10</definedName>
    <definedName name="solver_lhs5" localSheetId="5" hidden="1">'Example 4'!$F$8</definedName>
    <definedName name="solver_lhs6" localSheetId="2" hidden="1">'Example 1'!$G$9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1" hidden="1">2147483647</definedName>
    <definedName name="solver_mip" localSheetId="0" hidden="1">2147483647</definedName>
    <definedName name="solver_mip" localSheetId="7" hidden="1">2147483647</definedName>
    <definedName name="solver_mip" localSheetId="9" hidden="1">2147483647</definedName>
    <definedName name="solver_mip" localSheetId="8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1" hidden="1">30</definedName>
    <definedName name="solver_mni" localSheetId="0" hidden="1">30</definedName>
    <definedName name="solver_mni" localSheetId="7" hidden="1">30</definedName>
    <definedName name="solver_mni" localSheetId="9" hidden="1">30</definedName>
    <definedName name="solver_mni" localSheetId="8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1" hidden="1">0.075</definedName>
    <definedName name="solver_mrt" localSheetId="0" hidden="1">0.075</definedName>
    <definedName name="solver_mrt" localSheetId="7" hidden="1">0.075</definedName>
    <definedName name="solver_mrt" localSheetId="9" hidden="1">0.075</definedName>
    <definedName name="solver_mrt" localSheetId="8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1" hidden="1">2</definedName>
    <definedName name="solver_msl" localSheetId="0" hidden="1">2</definedName>
    <definedName name="solver_msl" localSheetId="7" hidden="1">2</definedName>
    <definedName name="solver_msl" localSheetId="9" hidden="1">2</definedName>
    <definedName name="solver_msl" localSheetId="8" hidden="1">2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1" hidden="1">1</definedName>
    <definedName name="solver_neg" localSheetId="0" hidden="1">1</definedName>
    <definedName name="solver_neg" localSheetId="7" hidden="1">1</definedName>
    <definedName name="solver_neg" localSheetId="9" hidden="1">1</definedName>
    <definedName name="solver_neg" localSheetId="8" hidden="1">1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1" hidden="1">2147483647</definedName>
    <definedName name="solver_nod" localSheetId="0" hidden="1">2147483647</definedName>
    <definedName name="solver_nod" localSheetId="7" hidden="1">2147483647</definedName>
    <definedName name="solver_nod" localSheetId="9" hidden="1">2147483647</definedName>
    <definedName name="solver_nod" localSheetId="8" hidden="1">2147483647</definedName>
    <definedName name="solver_num" localSheetId="2" hidden="1">6</definedName>
    <definedName name="solver_num" localSheetId="3" hidden="1">2</definedName>
    <definedName name="solver_num" localSheetId="4" hidden="1">3</definedName>
    <definedName name="solver_num" localSheetId="5" hidden="1">4</definedName>
    <definedName name="solver_num" localSheetId="6" hidden="1">2</definedName>
    <definedName name="solver_num" localSheetId="1" hidden="1">1</definedName>
    <definedName name="solver_num" localSheetId="0" hidden="1">2</definedName>
    <definedName name="solver_num" localSheetId="7" hidden="1">1</definedName>
    <definedName name="solver_num" localSheetId="9" hidden="1">2</definedName>
    <definedName name="solver_num" localSheetId="8" hidden="1">2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1" hidden="1">1</definedName>
    <definedName name="solver_nwt" localSheetId="0" hidden="1">1</definedName>
    <definedName name="solver_nwt" localSheetId="7" hidden="1">1</definedName>
    <definedName name="solver_nwt" localSheetId="9" hidden="1">1</definedName>
    <definedName name="solver_nwt" localSheetId="8" hidden="1">1</definedName>
    <definedName name="solver_opt" localSheetId="2" hidden="1">'Example 1'!$I$4</definedName>
    <definedName name="solver_opt" localSheetId="3" hidden="1">'Example 2'!$I$11</definedName>
    <definedName name="solver_opt" localSheetId="4" hidden="1">'Example 3'!$J$3</definedName>
    <definedName name="solver_opt" localSheetId="5" hidden="1">'Example 4'!$I$4</definedName>
    <definedName name="solver_opt" localSheetId="6" hidden="1">Example_4_1!$J$3</definedName>
    <definedName name="solver_opt" localSheetId="1" hidden="1">'LP vs IP -IP Soln'!$G$6</definedName>
    <definedName name="solver_opt" localSheetId="0" hidden="1">'LP vs IP -LP Soln'!$G$6</definedName>
    <definedName name="solver_opt" localSheetId="7" hidden="1">Module_5_1!$K$3</definedName>
    <definedName name="solver_opt" localSheetId="9" hidden="1">Module5_2!$N$4</definedName>
    <definedName name="solver_opt" localSheetId="8" hidden="1">Module5_3!$I$10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1" hidden="1">0.000001</definedName>
    <definedName name="solver_pre" localSheetId="0" hidden="1">0.000001</definedName>
    <definedName name="solver_pre" localSheetId="7" hidden="1">0.000001</definedName>
    <definedName name="solver_pre" localSheetId="9" hidden="1">0.000001</definedName>
    <definedName name="solver_pre" localSheetId="8" hidden="1">0.000001</definedName>
    <definedName name="solver_rbv" localSheetId="2" hidden="1">1</definedName>
    <definedName name="solver_rbv" localSheetId="3" hidden="1">2</definedName>
    <definedName name="solver_rbv" localSheetId="4" hidden="1">2</definedName>
    <definedName name="solver_rbv" localSheetId="5" hidden="1">2</definedName>
    <definedName name="solver_rbv" localSheetId="6" hidden="1">1</definedName>
    <definedName name="solver_rbv" localSheetId="1" hidden="1">2</definedName>
    <definedName name="solver_rbv" localSheetId="0" hidden="1">1</definedName>
    <definedName name="solver_rbv" localSheetId="7" hidden="1">1</definedName>
    <definedName name="solver_rbv" localSheetId="9" hidden="1">1</definedName>
    <definedName name="solver_rbv" localSheetId="8" hidden="1">1</definedName>
    <definedName name="solver_rel1" localSheetId="2" hidden="1">3</definedName>
    <definedName name="solver_rel1" localSheetId="3" hidden="1">5</definedName>
    <definedName name="solver_rel1" localSheetId="4" hidden="1">5</definedName>
    <definedName name="solver_rel1" localSheetId="5" hidden="1">5</definedName>
    <definedName name="solver_rel1" localSheetId="6" hidden="1">5</definedName>
    <definedName name="solver_rel1" localSheetId="1" hidden="1">1</definedName>
    <definedName name="solver_rel1" localSheetId="0" hidden="1">4</definedName>
    <definedName name="solver_rel1" localSheetId="7" hidden="1">1</definedName>
    <definedName name="solver_rel1" localSheetId="9" hidden="1">5</definedName>
    <definedName name="solver_rel1" localSheetId="8" hidden="1">3</definedName>
    <definedName name="solver_rel2" localSheetId="2" hidden="1">4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el2" localSheetId="6" hidden="1">1</definedName>
    <definedName name="solver_rel2" localSheetId="1" hidden="1">1</definedName>
    <definedName name="solver_rel2" localSheetId="0" hidden="1">1</definedName>
    <definedName name="solver_rel2" localSheetId="9" hidden="1">3</definedName>
    <definedName name="solver_rel2" localSheetId="8" hidden="1">4</definedName>
    <definedName name="solver_rel3" localSheetId="2" hidden="1">1</definedName>
    <definedName name="solver_rel3" localSheetId="4" hidden="1">1</definedName>
    <definedName name="solver_rel3" localSheetId="5" hidden="1">1</definedName>
    <definedName name="solver_rel4" localSheetId="2" hidden="1">3</definedName>
    <definedName name="solver_rel4" localSheetId="5" hidden="1">1</definedName>
    <definedName name="solver_rel5" localSheetId="2" hidden="1">1</definedName>
    <definedName name="solver_rel5" localSheetId="5" hidden="1">1</definedName>
    <definedName name="solver_rel6" localSheetId="2" hidden="1">1</definedName>
    <definedName name="solver_rhs1" localSheetId="2" hidden="1">'Example 1'!$C$12</definedName>
    <definedName name="solver_rhs1" localSheetId="3" hidden="1">"binary"</definedName>
    <definedName name="solver_rhs1" localSheetId="4" hidden="1">binary</definedName>
    <definedName name="solver_rhs1" localSheetId="5" hidden="1">binary</definedName>
    <definedName name="solver_rhs1" localSheetId="6" hidden="1">"binary"</definedName>
    <definedName name="solver_rhs1" localSheetId="1" hidden="1">'LP vs IP -IP Soln'!$G$9:$G$10</definedName>
    <definedName name="solver_rhs1" localSheetId="0" hidden="1">"integer"</definedName>
    <definedName name="solver_rhs1" localSheetId="7" hidden="1">Module_5_1!$J$12:$J$15</definedName>
    <definedName name="solver_rhs1" localSheetId="9" hidden="1">"binary"</definedName>
    <definedName name="solver_rhs1" localSheetId="8" hidden="1">Module5_3!$K$14:$K$22</definedName>
    <definedName name="solver_rhs2" localSheetId="2" hidden="1">"integer"</definedName>
    <definedName name="solver_rhs2" localSheetId="3" hidden="1">'Example 2'!$I$7</definedName>
    <definedName name="solver_rhs2" localSheetId="4" hidden="1">'Example 3'!$J$10</definedName>
    <definedName name="solver_rhs2" localSheetId="5" hidden="1">'Example 4'!$B$14:$E$14</definedName>
    <definedName name="solver_rhs2" localSheetId="6" hidden="1">Example_4_1!$J$14:$J$19</definedName>
    <definedName name="solver_rhs2" localSheetId="1" hidden="1">'LP vs IP -IP Soln'!$G$9:$G$10</definedName>
    <definedName name="solver_rhs2" localSheetId="0" hidden="1">'LP vs IP -LP Soln'!$G$9:$G$10</definedName>
    <definedName name="solver_rhs2" localSheetId="9" hidden="1">Module5_2!$L$19:$L$25</definedName>
    <definedName name="solver_rhs2" localSheetId="8" hidden="1">"integer"</definedName>
    <definedName name="solver_rhs3" localSheetId="2" hidden="1">'Example 1'!$D$13:$F$13</definedName>
    <definedName name="solver_rhs3" localSheetId="4" hidden="1">'Example 3'!$J$13:$J$14</definedName>
    <definedName name="solver_rhs3" localSheetId="5" hidden="1">'Example 4'!$H$11</definedName>
    <definedName name="solver_rhs4" localSheetId="2" hidden="1">'Example 1'!$D$12:$F$12</definedName>
    <definedName name="solver_rhs4" localSheetId="5" hidden="1">'Example 4'!$H$8</definedName>
    <definedName name="solver_rhs5" localSheetId="2" hidden="1">'Example 1'!$I$10</definedName>
    <definedName name="solver_rhs5" localSheetId="5" hidden="1">'Example 4'!$H$8</definedName>
    <definedName name="solver_rhs6" localSheetId="2" hidden="1">'Example 1'!$I$9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1" hidden="1">2</definedName>
    <definedName name="solver_rlx" localSheetId="0" hidden="1">2</definedName>
    <definedName name="solver_rlx" localSheetId="7" hidden="1">2</definedName>
    <definedName name="solver_rlx" localSheetId="9" hidden="1">2</definedName>
    <definedName name="solver_rlx" localSheetId="8" hidden="1">2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1" hidden="1">0</definedName>
    <definedName name="solver_rsd" localSheetId="0" hidden="1">0</definedName>
    <definedName name="solver_rsd" localSheetId="7" hidden="1">0</definedName>
    <definedName name="solver_rsd" localSheetId="9" hidden="1">0</definedName>
    <definedName name="solver_rsd" localSheetId="8" hidden="1">0</definedName>
    <definedName name="solver_scl" localSheetId="2" hidden="1">1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1</definedName>
    <definedName name="solver_scl" localSheetId="1" hidden="1">2</definedName>
    <definedName name="solver_scl" localSheetId="0" hidden="1">1</definedName>
    <definedName name="solver_scl" localSheetId="7" hidden="1">1</definedName>
    <definedName name="solver_scl" localSheetId="9" hidden="1">1</definedName>
    <definedName name="solver_scl" localSheetId="8" hidden="1">1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1" hidden="1">2</definedName>
    <definedName name="solver_sho" localSheetId="0" hidden="1">2</definedName>
    <definedName name="solver_sho" localSheetId="7" hidden="1">2</definedName>
    <definedName name="solver_sho" localSheetId="9" hidden="1">2</definedName>
    <definedName name="solver_sho" localSheetId="8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1" hidden="1">100</definedName>
    <definedName name="solver_ssz" localSheetId="0" hidden="1">100</definedName>
    <definedName name="solver_ssz" localSheetId="7" hidden="1">100</definedName>
    <definedName name="solver_ssz" localSheetId="9" hidden="1">100</definedName>
    <definedName name="solver_ssz" localSheetId="8" hidden="1">100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1" hidden="1">2147483647</definedName>
    <definedName name="solver_tim" localSheetId="0" hidden="1">2147483647</definedName>
    <definedName name="solver_tim" localSheetId="7" hidden="1">2147483647</definedName>
    <definedName name="solver_tim" localSheetId="9" hidden="1">2147483647</definedName>
    <definedName name="solver_tim" localSheetId="8" hidden="1">2147483647</definedName>
    <definedName name="solver_tol" localSheetId="2" hidden="1">0.0005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1" hidden="1">0.01</definedName>
    <definedName name="solver_tol" localSheetId="0" hidden="1">0.01</definedName>
    <definedName name="solver_tol" localSheetId="7" hidden="1">0.01</definedName>
    <definedName name="solver_tol" localSheetId="9" hidden="1">0.01</definedName>
    <definedName name="solver_tol" localSheetId="8" hidden="1">0.01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1" hidden="1">1</definedName>
    <definedName name="solver_typ" localSheetId="0" hidden="1">1</definedName>
    <definedName name="solver_typ" localSheetId="7" hidden="1">1</definedName>
    <definedName name="solver_typ" localSheetId="9" hidden="1">2</definedName>
    <definedName name="solver_typ" localSheetId="8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1" hidden="1">0</definedName>
    <definedName name="solver_val" localSheetId="0" hidden="1">0</definedName>
    <definedName name="solver_val" localSheetId="7" hidden="1">0</definedName>
    <definedName name="solver_val" localSheetId="9" hidden="1">0</definedName>
    <definedName name="solver_val" localSheetId="8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1" hidden="1">3</definedName>
    <definedName name="solver_ver" localSheetId="0" hidden="1">3</definedName>
    <definedName name="solver_ver" localSheetId="7" hidden="1">3</definedName>
    <definedName name="solver_ver" localSheetId="9" hidden="1">3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10" l="1"/>
  <c r="J21" i="10"/>
  <c r="J22" i="10"/>
  <c r="J23" i="10"/>
  <c r="J24" i="10"/>
  <c r="J25" i="10"/>
  <c r="J19" i="10"/>
  <c r="N4" i="10"/>
  <c r="I18" i="9"/>
  <c r="I19" i="9"/>
  <c r="I20" i="9"/>
  <c r="I21" i="9"/>
  <c r="K15" i="9"/>
  <c r="K16" i="9"/>
  <c r="K17" i="9"/>
  <c r="K18" i="9"/>
  <c r="K19" i="9"/>
  <c r="K20" i="9"/>
  <c r="K21" i="9"/>
  <c r="K22" i="9"/>
  <c r="K14" i="9"/>
  <c r="I22" i="9"/>
  <c r="I17" i="9"/>
  <c r="I16" i="9"/>
  <c r="I15" i="9"/>
  <c r="I14" i="9"/>
  <c r="I10" i="9"/>
  <c r="H15" i="8"/>
  <c r="J14" i="8"/>
  <c r="H14" i="8"/>
  <c r="H13" i="8"/>
  <c r="J13" i="8"/>
  <c r="J12" i="8"/>
  <c r="H12" i="8"/>
  <c r="K3" i="8"/>
  <c r="J19" i="7"/>
  <c r="J18" i="7"/>
  <c r="J17" i="7"/>
  <c r="H19" i="7"/>
  <c r="H18" i="7"/>
  <c r="H17" i="7"/>
  <c r="H16" i="7"/>
  <c r="J16" i="7"/>
  <c r="H15" i="7"/>
  <c r="H14" i="7"/>
  <c r="J3" i="7"/>
  <c r="J3" i="4"/>
  <c r="I4" i="5"/>
  <c r="F8" i="5"/>
  <c r="C14" i="5"/>
  <c r="D14" i="5"/>
  <c r="E14" i="5"/>
  <c r="F11" i="5" l="1"/>
  <c r="B14" i="5"/>
  <c r="G10" i="6"/>
  <c r="G9" i="6"/>
  <c r="I4" i="6"/>
  <c r="H13" i="4"/>
  <c r="H14" i="4"/>
  <c r="H10" i="4"/>
  <c r="G7" i="3"/>
  <c r="I11" i="3"/>
  <c r="E10" i="2"/>
  <c r="E9" i="2"/>
  <c r="G6" i="2"/>
  <c r="E10" i="1"/>
  <c r="E9" i="1"/>
  <c r="G6" i="1"/>
</calcChain>
</file>

<file path=xl/sharedStrings.xml><?xml version="1.0" encoding="utf-8"?>
<sst xmlns="http://schemas.openxmlformats.org/spreadsheetml/2006/main" count="222" uniqueCount="107">
  <si>
    <t>x1</t>
  </si>
  <si>
    <t>x2</t>
  </si>
  <si>
    <t>Constraint 1</t>
  </si>
  <si>
    <t>Constraint 2</t>
  </si>
  <si>
    <t>Variables</t>
  </si>
  <si>
    <t>Objective Coefficients</t>
  </si>
  <si>
    <t>Objective</t>
  </si>
  <si>
    <t>Left handside</t>
  </si>
  <si>
    <t>Right handside</t>
  </si>
  <si>
    <t>&lt;=</t>
  </si>
  <si>
    <t>Solution with LP</t>
  </si>
  <si>
    <t>Project 1</t>
  </si>
  <si>
    <t>Project 2</t>
  </si>
  <si>
    <t>Project 3</t>
  </si>
  <si>
    <t>Project 4</t>
  </si>
  <si>
    <t>Project 5</t>
  </si>
  <si>
    <t>Estimated Profit</t>
  </si>
  <si>
    <t>($million)</t>
  </si>
  <si>
    <t>Capital</t>
  </si>
  <si>
    <t>Capital Required for Project ($million)</t>
  </si>
  <si>
    <t>Undertake?</t>
  </si>
  <si>
    <t>Spent</t>
  </si>
  <si>
    <t>Available</t>
  </si>
  <si>
    <t>Total Profit</t>
  </si>
  <si>
    <t>Investment 1</t>
  </si>
  <si>
    <t>Investment 2</t>
  </si>
  <si>
    <t>Investment 3</t>
  </si>
  <si>
    <t>Investment 4</t>
  </si>
  <si>
    <t>Investment 5</t>
  </si>
  <si>
    <t>Investment 6</t>
  </si>
  <si>
    <t>Mutually Exclusive 1 &amp; 2</t>
  </si>
  <si>
    <t>Mutually Exclusive 3 &amp; 4</t>
  </si>
  <si>
    <t>calculated</t>
  </si>
  <si>
    <t>Solution with IP</t>
  </si>
  <si>
    <t>Single</t>
  </si>
  <si>
    <t>Double</t>
  </si>
  <si>
    <t>ICU</t>
  </si>
  <si>
    <t>CCU</t>
  </si>
  <si>
    <t>Number of rooms for each room type</t>
  </si>
  <si>
    <t>Profit per room per month ($ thousands)</t>
  </si>
  <si>
    <t>Maximum</t>
  </si>
  <si>
    <t>Cost per room to build and furnish ($ thousands)</t>
  </si>
  <si>
    <t>Minimum square feet required</t>
  </si>
  <si>
    <t>Minimum</t>
  </si>
  <si>
    <t xml:space="preserve">Start -up Cost  </t>
  </si>
  <si>
    <t xml:space="preserve">Marginal Revenue  </t>
  </si>
  <si>
    <t xml:space="preserve">M value  </t>
  </si>
  <si>
    <t xml:space="preserve">Undertake-Binary Variables - y  </t>
  </si>
  <si>
    <t xml:space="preserve">Units Produced for each product - Continuous Variables - x  </t>
  </si>
  <si>
    <t xml:space="preserve">Upper limit for production = "variable y" times the "M value"  </t>
  </si>
  <si>
    <t xml:space="preserve">continous variables </t>
  </si>
  <si>
    <t>x3</t>
  </si>
  <si>
    <t>x4</t>
  </si>
  <si>
    <t>binary</t>
  </si>
  <si>
    <t>y1</t>
  </si>
  <si>
    <t>y2</t>
  </si>
  <si>
    <t>y3</t>
  </si>
  <si>
    <t>y4</t>
  </si>
  <si>
    <t xml:space="preserve">objective function </t>
  </si>
  <si>
    <t>Startup</t>
  </si>
  <si>
    <t>Marginal revenue</t>
  </si>
  <si>
    <t>constraints</t>
  </si>
  <si>
    <t>additional</t>
  </si>
  <si>
    <t>M=</t>
  </si>
  <si>
    <t>x1&lt;My1</t>
  </si>
  <si>
    <t>x2&lt;My2</t>
  </si>
  <si>
    <t>x3&lt;My3</t>
  </si>
  <si>
    <t>x4&lt;My4</t>
  </si>
  <si>
    <t>Project1</t>
  </si>
  <si>
    <t>Project3</t>
  </si>
  <si>
    <t>Project4</t>
  </si>
  <si>
    <t>Available resources</t>
  </si>
  <si>
    <t>NPV</t>
  </si>
  <si>
    <t>cash</t>
  </si>
  <si>
    <t>Persons</t>
  </si>
  <si>
    <t>Binary variables</t>
  </si>
  <si>
    <t>y5</t>
  </si>
  <si>
    <t>objective</t>
  </si>
  <si>
    <t>Constraints</t>
  </si>
  <si>
    <t>x1&lt;=x4</t>
  </si>
  <si>
    <t>if project 1 is selected, project 4 is also selected</t>
  </si>
  <si>
    <t>one of projects 1 and 3 can be selected</t>
  </si>
  <si>
    <t>x1+x3&lt;0</t>
  </si>
  <si>
    <t>Hour</t>
  </si>
  <si>
    <t>Minimum Staff Required</t>
  </si>
  <si>
    <t>11-noon</t>
  </si>
  <si>
    <t>noon-1</t>
  </si>
  <si>
    <t>8-9:</t>
  </si>
  <si>
    <t>9-10:</t>
  </si>
  <si>
    <t>10-11:</t>
  </si>
  <si>
    <t>1-2:</t>
  </si>
  <si>
    <t>2-3:</t>
  </si>
  <si>
    <t>3-4:</t>
  </si>
  <si>
    <t>4-5:</t>
  </si>
  <si>
    <t>Varaibles</t>
  </si>
  <si>
    <t>x5</t>
  </si>
  <si>
    <t>x6</t>
  </si>
  <si>
    <t>Constraints:</t>
  </si>
  <si>
    <t>&gt;=</t>
  </si>
  <si>
    <t>From/To</t>
  </si>
  <si>
    <t>variables</t>
  </si>
  <si>
    <t>x7</t>
  </si>
  <si>
    <t>x1+x2+x4+x6+x7</t>
  </si>
  <si>
    <t>x1+x2+x3+x6</t>
  </si>
  <si>
    <t>x2+x3+x4+x5+x7</t>
  </si>
  <si>
    <t>x1+x3+x4+x6+x7</t>
  </si>
  <si>
    <t>x3+x5+x6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</si>
</sst>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3" formatCode="_(* #,##0.00_);_(* \(#,##0.00\);_(* &quot;-&quot;??_);_(@_)"/>
    <numFmt numFmtId="164" formatCode="&quot;$&quot;#,##0"/>
    <numFmt numFmtId="165" formatCode="_(* #,##0_);_(* \(#,##0\);_(* &quot;-&quot;??_);_(@_)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7" borderId="0" xfId="0" applyFill="1"/>
    <xf numFmtId="0" fontId="0" fillId="6" borderId="0" xfId="0" applyFill="1" applyAlignment="1">
      <alignment horizontal="center"/>
    </xf>
    <xf numFmtId="0" fontId="0" fillId="8" borderId="0" xfId="0" applyFill="1"/>
    <xf numFmtId="0" fontId="3" fillId="0" borderId="0" xfId="0" applyFont="1" applyAlignment="1">
      <alignment horizontal="right"/>
    </xf>
    <xf numFmtId="0" fontId="3" fillId="0" borderId="0" xfId="0" applyFont="1"/>
    <xf numFmtId="164" fontId="3" fillId="8" borderId="0" xfId="0" applyNumberFormat="1" applyFont="1" applyFill="1"/>
    <xf numFmtId="6" fontId="0" fillId="0" borderId="1" xfId="0" applyNumberFormat="1" applyBorder="1"/>
    <xf numFmtId="0" fontId="0" fillId="8" borderId="1" xfId="0" applyFill="1" applyBorder="1"/>
    <xf numFmtId="6" fontId="0" fillId="0" borderId="0" xfId="0" applyNumberFormat="1"/>
    <xf numFmtId="0" fontId="0" fillId="0" borderId="1" xfId="0" applyBorder="1"/>
    <xf numFmtId="165" fontId="0" fillId="0" borderId="0" xfId="1" applyNumberFormat="1" applyFont="1"/>
    <xf numFmtId="166" fontId="0" fillId="6" borderId="1" xfId="0" applyNumberFormat="1" applyFill="1" applyBorder="1"/>
    <xf numFmtId="165" fontId="0" fillId="5" borderId="0" xfId="1" applyNumberFormat="1" applyFont="1" applyFill="1" applyAlignment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6" borderId="0" xfId="0" applyFill="1"/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0" borderId="0" xfId="0" applyAlignment="1">
      <alignment horizontal="center"/>
    </xf>
    <xf numFmtId="0" fontId="5" fillId="13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14" borderId="7" xfId="0" applyFont="1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6" fillId="0" borderId="0" xfId="0" applyFont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406401</xdr:colOff>
      <xdr:row>13</xdr:row>
      <xdr:rowOff>126262</xdr:rowOff>
    </xdr:from>
    <xdr:to>
      <xdr:col>3</xdr:col>
      <xdr:colOff>606425</xdr:colOff>
      <xdr:row>22</xdr:row>
      <xdr:rowOff>136524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0946"/>
        <a:stretch/>
      </xdr:blipFill>
      <xdr:spPr>
        <a:xfrm>
          <a:off x="1016001" y="2612287"/>
          <a:ext cx="2209799" cy="1639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11288</xdr:colOff>
      <xdr:row>12</xdr:row>
      <xdr:rowOff>176039</xdr:rowOff>
    </xdr:from>
    <xdr:to>
      <xdr:col>4</xdr:col>
      <xdr:colOff>55276</xdr:colOff>
      <xdr:row>24</xdr:row>
      <xdr:rowOff>173145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121" y="2472622"/>
          <a:ext cx="2668655" cy="21561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1460500</xdr:colOff>
      <xdr:row>16</xdr:row>
      <xdr:rowOff>163700</xdr:rowOff>
    </xdr:from>
    <xdr:to>
      <xdr:col>4</xdr:col>
      <xdr:colOff>880957</xdr:colOff>
      <xdr:row>27</xdr:row>
      <xdr:rowOff>21078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0500" y="3084700"/>
          <a:ext cx="6214957" cy="186556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533400</xdr:colOff>
      <xdr:row>0</xdr:row>
      <xdr:rowOff>38100</xdr:rowOff>
    </xdr:from>
    <xdr:to>
      <xdr:col>21</xdr:col>
      <xdr:colOff>381000</xdr:colOff>
      <xdr:row>6</xdr:row>
      <xdr:rowOff>167005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D9BD63-9E4B-4096-A44B-D25FB41F7B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4756"/>
        <a:stretch/>
      </xdr:blipFill>
      <xdr:spPr bwMode="auto">
        <a:xfrm>
          <a:off x="8197850" y="38100"/>
          <a:ext cx="5943600" cy="123380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A5D3-A5AA-4E11-AF6A-5EA40D285C53}">
  <dimension ref="A1:H13"/>
  <sheetViews>
    <sheetView workbookViewId="0">
      <selection activeCell="D38" sqref="D38"/>
    </sheetView>
  </sheetViews>
  <sheetFormatPr defaultRowHeight="14.5" x14ac:dyDescent="0.35"/>
  <cols>
    <col min="2" max="2" width="20" bestFit="1" customWidth="1"/>
    <col min="5" max="5" width="11.81640625" customWidth="1"/>
    <col min="7" max="7" width="13.6328125" bestFit="1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23.5" x14ac:dyDescent="0.55000000000000004">
      <c r="A2" s="1"/>
      <c r="B2" s="7" t="s">
        <v>10</v>
      </c>
      <c r="F2" s="1"/>
      <c r="G2" s="1"/>
      <c r="H2" s="1"/>
    </row>
    <row r="3" spans="1:8" x14ac:dyDescent="0.35">
      <c r="A3" s="1"/>
      <c r="F3" s="1"/>
      <c r="G3" s="1"/>
      <c r="H3" s="1"/>
    </row>
    <row r="4" spans="1:8" x14ac:dyDescent="0.35">
      <c r="A4" s="1"/>
      <c r="F4" s="1"/>
      <c r="G4" s="1"/>
      <c r="H4" s="1"/>
    </row>
    <row r="5" spans="1:8" x14ac:dyDescent="0.35">
      <c r="A5" s="1"/>
      <c r="C5" s="1" t="s">
        <v>0</v>
      </c>
      <c r="D5" s="1" t="s">
        <v>1</v>
      </c>
      <c r="E5" s="1"/>
      <c r="F5" s="1"/>
      <c r="G5" s="1" t="s">
        <v>6</v>
      </c>
      <c r="H5" s="1"/>
    </row>
    <row r="6" spans="1:8" x14ac:dyDescent="0.35">
      <c r="A6" s="1"/>
      <c r="B6" s="3" t="s">
        <v>4</v>
      </c>
      <c r="C6" s="2">
        <v>0</v>
      </c>
      <c r="D6" s="2">
        <v>2</v>
      </c>
      <c r="F6" s="1"/>
      <c r="G6" s="4">
        <f>SUMPRODUCT(C6:D6, C12:D12)</f>
        <v>10</v>
      </c>
      <c r="H6" s="1"/>
    </row>
    <row r="7" spans="1:8" x14ac:dyDescent="0.35">
      <c r="A7" s="1"/>
      <c r="B7" s="3"/>
      <c r="F7" s="1"/>
      <c r="G7" s="1"/>
      <c r="H7" s="1"/>
    </row>
    <row r="8" spans="1:8" ht="16" customHeight="1" x14ac:dyDescent="0.35">
      <c r="A8" s="1"/>
      <c r="B8" s="3"/>
      <c r="E8" t="s">
        <v>7</v>
      </c>
      <c r="F8" s="1"/>
      <c r="G8" s="1" t="s">
        <v>8</v>
      </c>
      <c r="H8" s="1"/>
    </row>
    <row r="9" spans="1:8" x14ac:dyDescent="0.35">
      <c r="A9" s="1"/>
      <c r="B9" s="3" t="s">
        <v>2</v>
      </c>
      <c r="C9" s="6">
        <v>1</v>
      </c>
      <c r="D9" s="6">
        <v>10</v>
      </c>
      <c r="E9" s="1">
        <f>C9*C6+D9*D6</f>
        <v>20</v>
      </c>
      <c r="F9" s="1" t="s">
        <v>9</v>
      </c>
      <c r="G9" s="5">
        <v>20</v>
      </c>
      <c r="H9" s="1"/>
    </row>
    <row r="10" spans="1:8" x14ac:dyDescent="0.35">
      <c r="B10" s="3" t="s">
        <v>3</v>
      </c>
      <c r="C10" s="6">
        <v>1</v>
      </c>
      <c r="D10" s="6">
        <v>0</v>
      </c>
      <c r="E10" s="1">
        <f>C10*C6+D10*D6</f>
        <v>0</v>
      </c>
      <c r="F10" s="1" t="s">
        <v>9</v>
      </c>
      <c r="G10" s="5">
        <v>2</v>
      </c>
    </row>
    <row r="11" spans="1:8" x14ac:dyDescent="0.35">
      <c r="B11" s="3"/>
      <c r="C11" s="1"/>
      <c r="D11" s="1"/>
      <c r="E11" s="1"/>
      <c r="G11" s="5"/>
    </row>
    <row r="12" spans="1:8" x14ac:dyDescent="0.35">
      <c r="B12" s="3" t="s">
        <v>5</v>
      </c>
      <c r="C12" s="6">
        <v>1</v>
      </c>
      <c r="D12" s="6">
        <v>5</v>
      </c>
      <c r="E12" s="1"/>
      <c r="G12" s="5"/>
    </row>
    <row r="13" spans="1:8" x14ac:dyDescent="0.35">
      <c r="B13" s="3"/>
      <c r="G13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2B4D2-BC45-4591-89F8-1414C1707446}">
  <dimension ref="A1:H13"/>
  <sheetViews>
    <sheetView zoomScale="90" zoomScaleNormal="90" workbookViewId="0">
      <selection activeCell="E6" sqref="E6"/>
    </sheetView>
  </sheetViews>
  <sheetFormatPr defaultRowHeight="14.5" x14ac:dyDescent="0.35"/>
  <cols>
    <col min="2" max="2" width="20" bestFit="1" customWidth="1"/>
    <col min="5" max="5" width="11.81640625" customWidth="1"/>
    <col min="7" max="7" width="13.6328125" bestFit="1" customWidth="1"/>
  </cols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23.5" x14ac:dyDescent="0.55000000000000004">
      <c r="A2" s="1"/>
      <c r="B2" s="7" t="s">
        <v>33</v>
      </c>
      <c r="F2" s="1"/>
      <c r="G2" s="1"/>
      <c r="H2" s="1"/>
    </row>
    <row r="3" spans="1:8" x14ac:dyDescent="0.35">
      <c r="A3" s="1"/>
      <c r="F3" s="1"/>
      <c r="G3" s="1"/>
      <c r="H3" s="1"/>
    </row>
    <row r="4" spans="1:8" x14ac:dyDescent="0.35">
      <c r="A4" s="1"/>
      <c r="F4" s="1"/>
      <c r="G4" s="1"/>
      <c r="H4" s="1"/>
    </row>
    <row r="5" spans="1:8" x14ac:dyDescent="0.35">
      <c r="A5" s="1"/>
      <c r="C5" s="1" t="s">
        <v>0</v>
      </c>
      <c r="D5" s="1" t="s">
        <v>1</v>
      </c>
      <c r="E5" s="1"/>
      <c r="F5" s="1"/>
      <c r="G5" s="1" t="s">
        <v>6</v>
      </c>
      <c r="H5" s="1"/>
    </row>
    <row r="6" spans="1:8" x14ac:dyDescent="0.35">
      <c r="A6" s="1"/>
      <c r="B6" s="3" t="s">
        <v>4</v>
      </c>
      <c r="C6" s="2">
        <v>0</v>
      </c>
      <c r="D6" s="2">
        <v>0</v>
      </c>
      <c r="F6" s="1"/>
      <c r="G6" s="4">
        <f>SUMPRODUCT(C6:D6, C12:D12)</f>
        <v>0</v>
      </c>
      <c r="H6" s="1"/>
    </row>
    <row r="7" spans="1:8" x14ac:dyDescent="0.35">
      <c r="A7" s="1"/>
      <c r="B7" s="3"/>
      <c r="F7" s="1"/>
      <c r="G7" s="1"/>
      <c r="H7" s="1"/>
    </row>
    <row r="8" spans="1:8" ht="16" customHeight="1" x14ac:dyDescent="0.35">
      <c r="A8" s="1"/>
      <c r="B8" s="3"/>
      <c r="E8" t="s">
        <v>7</v>
      </c>
      <c r="F8" s="1"/>
      <c r="G8" s="1" t="s">
        <v>8</v>
      </c>
      <c r="H8" s="1"/>
    </row>
    <row r="9" spans="1:8" x14ac:dyDescent="0.35">
      <c r="A9" s="1"/>
      <c r="B9" s="3" t="s">
        <v>2</v>
      </c>
      <c r="C9" s="6">
        <v>1</v>
      </c>
      <c r="D9" s="6">
        <v>10</v>
      </c>
      <c r="E9" s="1">
        <f>C9*C6+D9*D6</f>
        <v>0</v>
      </c>
      <c r="F9" s="1" t="s">
        <v>9</v>
      </c>
      <c r="G9" s="5">
        <v>20</v>
      </c>
      <c r="H9" s="1"/>
    </row>
    <row r="10" spans="1:8" x14ac:dyDescent="0.35">
      <c r="B10" s="3" t="s">
        <v>3</v>
      </c>
      <c r="C10" s="6">
        <v>1</v>
      </c>
      <c r="D10" s="6">
        <v>0</v>
      </c>
      <c r="E10" s="1">
        <f>C10*C6+D10*D6</f>
        <v>0</v>
      </c>
      <c r="F10" s="1" t="s">
        <v>9</v>
      </c>
      <c r="G10" s="5">
        <v>2</v>
      </c>
    </row>
    <row r="11" spans="1:8" x14ac:dyDescent="0.35">
      <c r="B11" s="3"/>
      <c r="C11" s="1"/>
      <c r="D11" s="1"/>
      <c r="E11" s="1"/>
      <c r="G11" s="5"/>
    </row>
    <row r="12" spans="1:8" x14ac:dyDescent="0.35">
      <c r="B12" s="3" t="s">
        <v>5</v>
      </c>
      <c r="C12" s="6">
        <v>1</v>
      </c>
      <c r="D12" s="6">
        <v>5</v>
      </c>
      <c r="E12" s="1"/>
      <c r="G12" s="5"/>
    </row>
    <row r="13" spans="1:8" x14ac:dyDescent="0.35">
      <c r="B13" s="3"/>
      <c r="G1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36EF1-2E31-4C13-A1EA-F66E753DDA90}">
  <dimension ref="B2:I13"/>
  <sheetViews>
    <sheetView zoomScale="80" zoomScaleNormal="80" workbookViewId="0">
      <selection activeCell="O39" sqref="O39"/>
    </sheetView>
  </sheetViews>
  <sheetFormatPr defaultRowHeight="14.5" x14ac:dyDescent="0.35"/>
  <cols>
    <col min="1" max="1" width="1.6328125" customWidth="1"/>
    <col min="2" max="2" width="43.36328125" customWidth="1"/>
    <col min="3" max="6" width="7.7265625" customWidth="1"/>
    <col min="7" max="7" width="14.6328125" customWidth="1"/>
    <col min="8" max="8" width="3.6328125" customWidth="1"/>
    <col min="9" max="9" width="15.1796875" customWidth="1"/>
    <col min="10" max="10" width="10.08984375" bestFit="1" customWidth="1"/>
  </cols>
  <sheetData>
    <row r="2" spans="2:9" x14ac:dyDescent="0.35">
      <c r="C2" s="31" t="s">
        <v>4</v>
      </c>
      <c r="D2" s="31"/>
      <c r="E2" s="31"/>
      <c r="F2" s="31"/>
    </row>
    <row r="3" spans="2:9" x14ac:dyDescent="0.35">
      <c r="C3" s="14" t="s">
        <v>34</v>
      </c>
      <c r="D3" s="14" t="s">
        <v>35</v>
      </c>
      <c r="E3" s="14" t="s">
        <v>36</v>
      </c>
      <c r="F3" s="14" t="s">
        <v>37</v>
      </c>
      <c r="I3" s="15" t="s">
        <v>23</v>
      </c>
    </row>
    <row r="4" spans="2:9" x14ac:dyDescent="0.35">
      <c r="B4" s="3" t="s">
        <v>38</v>
      </c>
      <c r="C4" s="22">
        <v>36</v>
      </c>
      <c r="D4" s="22">
        <v>50</v>
      </c>
      <c r="E4" s="22">
        <v>20</v>
      </c>
      <c r="F4" s="22">
        <v>14</v>
      </c>
      <c r="I4" s="16">
        <f>SUMPRODUCT(C7:F7,$C$4:$F$4)</f>
        <v>3690</v>
      </c>
    </row>
    <row r="6" spans="2:9" x14ac:dyDescent="0.35">
      <c r="C6" s="14" t="s">
        <v>34</v>
      </c>
      <c r="D6" s="14" t="s">
        <v>35</v>
      </c>
      <c r="E6" s="14" t="s">
        <v>36</v>
      </c>
      <c r="F6" s="14" t="s">
        <v>37</v>
      </c>
    </row>
    <row r="7" spans="2:9" x14ac:dyDescent="0.35">
      <c r="B7" t="s">
        <v>39</v>
      </c>
      <c r="C7" s="17">
        <v>21</v>
      </c>
      <c r="D7" s="17">
        <v>28</v>
      </c>
      <c r="E7" s="17">
        <v>48</v>
      </c>
      <c r="F7" s="17">
        <v>41</v>
      </c>
    </row>
    <row r="8" spans="2:9" x14ac:dyDescent="0.35">
      <c r="I8" t="s">
        <v>40</v>
      </c>
    </row>
    <row r="9" spans="2:9" x14ac:dyDescent="0.35">
      <c r="B9" t="s">
        <v>41</v>
      </c>
      <c r="C9" s="17">
        <v>45</v>
      </c>
      <c r="D9" s="17">
        <v>54</v>
      </c>
      <c r="E9" s="17">
        <v>110</v>
      </c>
      <c r="F9" s="17">
        <v>104</v>
      </c>
      <c r="G9" s="18">
        <f>SUMPRODUCT(C9:F9, C4:F4)</f>
        <v>7976</v>
      </c>
      <c r="H9" s="1" t="s">
        <v>9</v>
      </c>
      <c r="I9" s="19">
        <v>8000</v>
      </c>
    </row>
    <row r="10" spans="2:9" x14ac:dyDescent="0.35">
      <c r="B10" t="s">
        <v>42</v>
      </c>
      <c r="C10" s="20">
        <v>300</v>
      </c>
      <c r="D10" s="20">
        <v>360</v>
      </c>
      <c r="E10" s="20">
        <v>320</v>
      </c>
      <c r="F10" s="20">
        <v>340</v>
      </c>
      <c r="G10" s="18">
        <f>SUMPRODUCT(C10:F10, C4:F4)</f>
        <v>39960</v>
      </c>
      <c r="H10" s="1" t="s">
        <v>9</v>
      </c>
      <c r="I10" s="21">
        <v>40000</v>
      </c>
    </row>
    <row r="12" spans="2:9" x14ac:dyDescent="0.35">
      <c r="B12" s="8" t="s">
        <v>43</v>
      </c>
      <c r="C12" s="20">
        <v>35</v>
      </c>
      <c r="D12" s="20">
        <v>0</v>
      </c>
      <c r="E12" s="20">
        <v>10</v>
      </c>
      <c r="F12" s="20">
        <v>10</v>
      </c>
    </row>
    <row r="13" spans="2:9" x14ac:dyDescent="0.35">
      <c r="B13" s="8" t="s">
        <v>40</v>
      </c>
      <c r="C13" s="20"/>
      <c r="D13" s="20">
        <v>50</v>
      </c>
      <c r="E13" s="20">
        <v>20</v>
      </c>
      <c r="F13" s="20">
        <v>20</v>
      </c>
    </row>
  </sheetData>
  <mergeCells count="1"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2608-B7A4-4167-9F7C-8CF4DCDB7FC2}">
  <dimension ref="A2:I11"/>
  <sheetViews>
    <sheetView workbookViewId="0">
      <selection activeCell="G11" sqref="G11"/>
    </sheetView>
  </sheetViews>
  <sheetFormatPr defaultRowHeight="14.5" x14ac:dyDescent="0.35"/>
  <cols>
    <col min="1" max="1" width="13.36328125" customWidth="1"/>
    <col min="7" max="7" width="8.7265625" customWidth="1"/>
    <col min="8" max="8" width="4.08984375" customWidth="1"/>
    <col min="9" max="9" width="10" customWidth="1"/>
  </cols>
  <sheetData>
    <row r="2" spans="1:9" x14ac:dyDescent="0.35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/>
    </row>
    <row r="3" spans="1:9" x14ac:dyDescent="0.35">
      <c r="A3" s="8" t="s">
        <v>16</v>
      </c>
      <c r="B3" s="9">
        <v>1</v>
      </c>
      <c r="C3" s="9">
        <v>1.8</v>
      </c>
      <c r="D3" s="9">
        <v>1.6</v>
      </c>
      <c r="E3" s="9">
        <v>0.8</v>
      </c>
      <c r="F3" s="9">
        <v>1.4</v>
      </c>
      <c r="G3" s="1"/>
    </row>
    <row r="4" spans="1:9" x14ac:dyDescent="0.35">
      <c r="A4" s="8" t="s">
        <v>17</v>
      </c>
      <c r="G4" t="s">
        <v>18</v>
      </c>
      <c r="I4" t="s">
        <v>18</v>
      </c>
    </row>
    <row r="5" spans="1:9" x14ac:dyDescent="0.35">
      <c r="G5" t="s">
        <v>21</v>
      </c>
      <c r="I5" t="s">
        <v>22</v>
      </c>
    </row>
    <row r="6" spans="1:9" x14ac:dyDescent="0.35">
      <c r="B6" s="31" t="s">
        <v>19</v>
      </c>
      <c r="C6" s="31"/>
      <c r="D6" s="31"/>
      <c r="E6" s="31"/>
      <c r="F6" s="31"/>
      <c r="G6" t="s">
        <v>17</v>
      </c>
      <c r="I6" t="s">
        <v>17</v>
      </c>
    </row>
    <row r="7" spans="1:9" x14ac:dyDescent="0.35">
      <c r="A7" s="8" t="s">
        <v>18</v>
      </c>
      <c r="B7" s="9">
        <v>6</v>
      </c>
      <c r="C7" s="9">
        <v>12</v>
      </c>
      <c r="D7" s="9">
        <v>10</v>
      </c>
      <c r="E7" s="9">
        <v>4</v>
      </c>
      <c r="F7" s="9">
        <v>8</v>
      </c>
      <c r="G7" s="10">
        <f>SUMPRODUCT(B11:F11, B7:F7)</f>
        <v>20</v>
      </c>
      <c r="H7" t="s">
        <v>9</v>
      </c>
      <c r="I7" s="9">
        <v>20</v>
      </c>
    </row>
    <row r="9" spans="1:9" x14ac:dyDescent="0.35">
      <c r="I9" t="s">
        <v>23</v>
      </c>
    </row>
    <row r="10" spans="1:9" x14ac:dyDescent="0.35"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I10" s="1" t="s">
        <v>17</v>
      </c>
    </row>
    <row r="11" spans="1:9" x14ac:dyDescent="0.35">
      <c r="A11" s="8" t="s">
        <v>20</v>
      </c>
      <c r="B11" s="12">
        <v>1</v>
      </c>
      <c r="C11" s="12">
        <v>0</v>
      </c>
      <c r="D11" s="12">
        <v>1</v>
      </c>
      <c r="E11" s="12">
        <v>1</v>
      </c>
      <c r="F11" s="12">
        <v>0</v>
      </c>
      <c r="I11" s="11">
        <f>SUMPRODUCT(B11:F11,B3:F3)</f>
        <v>3.4000000000000004</v>
      </c>
    </row>
  </sheetData>
  <mergeCells count="1">
    <mergeCell ref="B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899C-EB7F-4283-B373-8EAF8298C9CD}">
  <dimension ref="A1:J14"/>
  <sheetViews>
    <sheetView workbookViewId="0">
      <selection activeCell="H13" sqref="H13"/>
    </sheetView>
  </sheetViews>
  <sheetFormatPr defaultRowHeight="14.5" x14ac:dyDescent="0.35"/>
  <cols>
    <col min="1" max="1" width="21.36328125" customWidth="1"/>
    <col min="2" max="7" width="11.6328125" bestFit="1" customWidth="1"/>
    <col min="8" max="8" width="9.1796875" bestFit="1" customWidth="1"/>
    <col min="9" max="9" width="3.7265625" customWidth="1"/>
    <col min="10" max="10" width="14.54296875" customWidth="1"/>
  </cols>
  <sheetData>
    <row r="1" spans="1:10" x14ac:dyDescent="0.35">
      <c r="J1" t="s">
        <v>23</v>
      </c>
    </row>
    <row r="2" spans="1:10" x14ac:dyDescent="0.35"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J2" s="1" t="s">
        <v>17</v>
      </c>
    </row>
    <row r="3" spans="1:10" x14ac:dyDescent="0.35">
      <c r="A3" s="8" t="s">
        <v>20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J3" s="11">
        <f>SUMPRODUCT(B3:G3, B6:G6)</f>
        <v>0</v>
      </c>
    </row>
    <row r="5" spans="1:10" x14ac:dyDescent="0.35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/>
    </row>
    <row r="6" spans="1:10" x14ac:dyDescent="0.35">
      <c r="A6" s="8" t="s">
        <v>16</v>
      </c>
      <c r="B6" s="9">
        <v>15</v>
      </c>
      <c r="C6" s="9">
        <v>12</v>
      </c>
      <c r="D6" s="9">
        <v>16</v>
      </c>
      <c r="E6" s="9">
        <v>18</v>
      </c>
      <c r="F6" s="9">
        <v>9</v>
      </c>
      <c r="G6" s="9">
        <v>11</v>
      </c>
      <c r="H6" s="1"/>
    </row>
    <row r="7" spans="1:10" x14ac:dyDescent="0.35">
      <c r="A7" s="8" t="s">
        <v>17</v>
      </c>
      <c r="H7" t="s">
        <v>18</v>
      </c>
      <c r="J7" t="s">
        <v>18</v>
      </c>
    </row>
    <row r="8" spans="1:10" x14ac:dyDescent="0.35">
      <c r="H8" t="s">
        <v>21</v>
      </c>
      <c r="J8" t="s">
        <v>22</v>
      </c>
    </row>
    <row r="9" spans="1:10" x14ac:dyDescent="0.35">
      <c r="B9" s="31" t="s">
        <v>19</v>
      </c>
      <c r="C9" s="31"/>
      <c r="D9" s="31"/>
      <c r="E9" s="31"/>
      <c r="F9" s="31"/>
      <c r="G9" s="1"/>
      <c r="H9" t="s">
        <v>17</v>
      </c>
      <c r="J9" t="s">
        <v>17</v>
      </c>
    </row>
    <row r="10" spans="1:10" x14ac:dyDescent="0.35">
      <c r="A10" s="8" t="s">
        <v>18</v>
      </c>
      <c r="B10" s="9">
        <v>38</v>
      </c>
      <c r="C10" s="9">
        <v>33</v>
      </c>
      <c r="D10" s="9">
        <v>39</v>
      </c>
      <c r="E10" s="9">
        <v>45</v>
      </c>
      <c r="F10" s="9">
        <v>23</v>
      </c>
      <c r="G10" s="9">
        <v>27</v>
      </c>
      <c r="H10" s="10">
        <f>SUMPRODUCT(B10:G10, B3:G3)</f>
        <v>0</v>
      </c>
      <c r="I10" t="s">
        <v>9</v>
      </c>
      <c r="J10" s="9">
        <v>100</v>
      </c>
    </row>
    <row r="12" spans="1:10" x14ac:dyDescent="0.35">
      <c r="H12" t="s">
        <v>32</v>
      </c>
    </row>
    <row r="13" spans="1:10" x14ac:dyDescent="0.35">
      <c r="A13" t="s">
        <v>30</v>
      </c>
      <c r="B13" s="9">
        <v>1</v>
      </c>
      <c r="C13" s="9">
        <v>1</v>
      </c>
      <c r="D13" s="9"/>
      <c r="E13" s="9"/>
      <c r="F13" s="9"/>
      <c r="G13" s="9"/>
      <c r="H13" s="13">
        <f>SUMPRODUCT(B13:C13, B3:C3)</f>
        <v>0</v>
      </c>
      <c r="I13" t="s">
        <v>9</v>
      </c>
      <c r="J13">
        <v>1</v>
      </c>
    </row>
    <row r="14" spans="1:10" x14ac:dyDescent="0.35">
      <c r="A14" t="s">
        <v>31</v>
      </c>
      <c r="B14" s="9"/>
      <c r="C14" s="9"/>
      <c r="D14" s="9">
        <v>1</v>
      </c>
      <c r="E14" s="9">
        <v>1</v>
      </c>
      <c r="F14" s="9"/>
      <c r="G14" s="9"/>
      <c r="H14" s="13">
        <f>SUMPRODUCT(D14:E14, D3:E3)</f>
        <v>0</v>
      </c>
      <c r="I14" t="s">
        <v>9</v>
      </c>
      <c r="J14">
        <v>1</v>
      </c>
    </row>
  </sheetData>
  <mergeCells count="1">
    <mergeCell ref="B9:F9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67CF-AEE8-441F-A2B6-F15EF08FE2B1}">
  <dimension ref="A2:I14"/>
  <sheetViews>
    <sheetView zoomScale="80" zoomScaleNormal="80" workbookViewId="0">
      <selection activeCell="I4" sqref="I4"/>
    </sheetView>
  </sheetViews>
  <sheetFormatPr defaultRowHeight="14.5" x14ac:dyDescent="0.35"/>
  <cols>
    <col min="1" max="1" width="52.90625" bestFit="1" customWidth="1"/>
    <col min="2" max="5" width="14.81640625" customWidth="1"/>
    <col min="6" max="6" width="16.7265625" customWidth="1"/>
    <col min="7" max="7" width="4" customWidth="1"/>
    <col min="8" max="8" width="5.26953125" customWidth="1"/>
    <col min="9" max="9" width="13.36328125" customWidth="1"/>
  </cols>
  <sheetData>
    <row r="2" spans="1:9" x14ac:dyDescent="0.35">
      <c r="B2" s="1" t="s">
        <v>11</v>
      </c>
      <c r="C2" s="1" t="s">
        <v>12</v>
      </c>
      <c r="D2" s="1" t="s">
        <v>13</v>
      </c>
      <c r="E2" s="1" t="s">
        <v>14</v>
      </c>
      <c r="I2" s="1" t="s">
        <v>23</v>
      </c>
    </row>
    <row r="3" spans="1:9" x14ac:dyDescent="0.35">
      <c r="A3" s="8" t="s">
        <v>44</v>
      </c>
      <c r="B3" s="23">
        <v>50000</v>
      </c>
      <c r="C3" s="23">
        <v>40000</v>
      </c>
      <c r="D3" s="23">
        <v>70000</v>
      </c>
      <c r="E3" s="23">
        <v>60000</v>
      </c>
      <c r="I3" s="1" t="s">
        <v>17</v>
      </c>
    </row>
    <row r="4" spans="1:9" x14ac:dyDescent="0.35">
      <c r="A4" s="8" t="s">
        <v>45</v>
      </c>
      <c r="B4" s="9">
        <v>70</v>
      </c>
      <c r="C4" s="9">
        <v>60</v>
      </c>
      <c r="D4" s="9">
        <v>90</v>
      </c>
      <c r="E4" s="9">
        <v>80</v>
      </c>
      <c r="I4" s="11">
        <f>SUMPRODUCT(B9:E9, B4:E4)-SUMPRODUCT(B8:E8, B3:E3)</f>
        <v>0</v>
      </c>
    </row>
    <row r="7" spans="1:9" x14ac:dyDescent="0.35">
      <c r="B7" s="1" t="s">
        <v>11</v>
      </c>
      <c r="C7" s="1" t="s">
        <v>12</v>
      </c>
      <c r="D7" s="1" t="s">
        <v>13</v>
      </c>
      <c r="E7" s="1" t="s">
        <v>14</v>
      </c>
    </row>
    <row r="8" spans="1:9" x14ac:dyDescent="0.35">
      <c r="A8" s="8" t="s">
        <v>47</v>
      </c>
      <c r="B8" s="12">
        <v>0</v>
      </c>
      <c r="C8" s="12">
        <v>0</v>
      </c>
      <c r="D8" s="12">
        <v>0</v>
      </c>
      <c r="E8" s="12">
        <v>0</v>
      </c>
      <c r="F8" s="25">
        <f>SUM(B8:E8)</f>
        <v>0</v>
      </c>
      <c r="G8" t="s">
        <v>9</v>
      </c>
      <c r="H8">
        <v>2</v>
      </c>
    </row>
    <row r="9" spans="1:9" x14ac:dyDescent="0.35">
      <c r="A9" s="8" t="s">
        <v>48</v>
      </c>
      <c r="B9" s="12">
        <v>0</v>
      </c>
      <c r="C9" s="12">
        <v>0</v>
      </c>
      <c r="D9" s="12">
        <v>0</v>
      </c>
      <c r="E9" s="12">
        <v>0</v>
      </c>
      <c r="F9" s="1"/>
    </row>
    <row r="10" spans="1:9" x14ac:dyDescent="0.35">
      <c r="F10" s="1"/>
    </row>
    <row r="11" spans="1:9" x14ac:dyDescent="0.35">
      <c r="B11" s="24">
        <v>5</v>
      </c>
      <c r="C11" s="24">
        <v>3</v>
      </c>
      <c r="D11" s="24">
        <v>6</v>
      </c>
      <c r="E11" s="24">
        <v>4</v>
      </c>
      <c r="F11" s="25">
        <f>SUMPRODUCT(B11:E11, B9:E9)</f>
        <v>0</v>
      </c>
      <c r="G11" t="s">
        <v>9</v>
      </c>
      <c r="H11">
        <v>6000</v>
      </c>
    </row>
    <row r="13" spans="1:9" x14ac:dyDescent="0.35">
      <c r="A13" s="8" t="s">
        <v>46</v>
      </c>
      <c r="B13" s="26">
        <v>10000</v>
      </c>
      <c r="C13" s="26">
        <v>10000</v>
      </c>
      <c r="D13" s="26">
        <v>10000</v>
      </c>
      <c r="E13" s="26">
        <v>10000</v>
      </c>
    </row>
    <row r="14" spans="1:9" x14ac:dyDescent="0.35">
      <c r="A14" s="8" t="s">
        <v>49</v>
      </c>
      <c r="B14" s="25">
        <f>B8*B13</f>
        <v>0</v>
      </c>
      <c r="C14" s="25">
        <f>C8*C13</f>
        <v>0</v>
      </c>
      <c r="D14" s="25">
        <f>D8*D13</f>
        <v>0</v>
      </c>
      <c r="E14" s="25">
        <f>E8*E13</f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4EE36-028E-499C-9F20-568BCF3BDE38}">
  <dimension ref="C2:M19"/>
  <sheetViews>
    <sheetView workbookViewId="0">
      <selection activeCell="J3" sqref="J3"/>
    </sheetView>
  </sheetViews>
  <sheetFormatPr defaultRowHeight="14.5" x14ac:dyDescent="0.35"/>
  <cols>
    <col min="3" max="3" width="17.54296875" bestFit="1" customWidth="1"/>
    <col min="8" max="8" width="10" bestFit="1" customWidth="1"/>
    <col min="10" max="10" width="16.1796875" bestFit="1" customWidth="1"/>
  </cols>
  <sheetData>
    <row r="2" spans="3:13" x14ac:dyDescent="0.35">
      <c r="J2" t="s">
        <v>58</v>
      </c>
    </row>
    <row r="3" spans="3:13" x14ac:dyDescent="0.35">
      <c r="D3" t="s">
        <v>0</v>
      </c>
      <c r="E3" t="s">
        <v>1</v>
      </c>
      <c r="F3" t="s">
        <v>51</v>
      </c>
      <c r="G3" t="s">
        <v>52</v>
      </c>
      <c r="J3" s="27">
        <f>SUMPRODUCT(D4:G4,D12:G12)-SUMPRODUCT(D6:G6,D11:G11)</f>
        <v>80000</v>
      </c>
    </row>
    <row r="4" spans="3:13" x14ac:dyDescent="0.35">
      <c r="C4" s="29" t="s">
        <v>50</v>
      </c>
      <c r="D4" s="27">
        <v>0</v>
      </c>
      <c r="E4" s="27">
        <v>2000</v>
      </c>
      <c r="F4" s="27">
        <v>0</v>
      </c>
      <c r="G4" s="27">
        <v>0</v>
      </c>
    </row>
    <row r="5" spans="3:13" x14ac:dyDescent="0.35">
      <c r="D5" t="s">
        <v>54</v>
      </c>
      <c r="E5" t="s">
        <v>55</v>
      </c>
      <c r="F5" t="s">
        <v>56</v>
      </c>
      <c r="G5" t="s">
        <v>57</v>
      </c>
    </row>
    <row r="6" spans="3:13" x14ac:dyDescent="0.35">
      <c r="C6" s="29" t="s">
        <v>53</v>
      </c>
      <c r="D6" s="27">
        <v>0</v>
      </c>
      <c r="E6" s="27">
        <v>1</v>
      </c>
      <c r="F6" s="27">
        <v>0</v>
      </c>
      <c r="G6" s="27">
        <v>0</v>
      </c>
    </row>
    <row r="7" spans="3:13" x14ac:dyDescent="0.35">
      <c r="L7" t="s">
        <v>63</v>
      </c>
      <c r="M7">
        <v>10000000</v>
      </c>
    </row>
    <row r="11" spans="3:13" x14ac:dyDescent="0.35">
      <c r="C11" s="29" t="s">
        <v>59</v>
      </c>
      <c r="D11">
        <v>50000</v>
      </c>
      <c r="E11">
        <v>40000</v>
      </c>
      <c r="F11">
        <v>70000</v>
      </c>
      <c r="G11">
        <v>60000</v>
      </c>
    </row>
    <row r="12" spans="3:13" x14ac:dyDescent="0.35">
      <c r="C12" s="29" t="s">
        <v>60</v>
      </c>
      <c r="D12">
        <v>70</v>
      </c>
      <c r="E12">
        <v>60</v>
      </c>
      <c r="F12">
        <v>90</v>
      </c>
      <c r="G12">
        <v>80</v>
      </c>
    </row>
    <row r="13" spans="3:13" x14ac:dyDescent="0.35">
      <c r="H13" s="29" t="s">
        <v>61</v>
      </c>
    </row>
    <row r="14" spans="3:13" x14ac:dyDescent="0.35">
      <c r="H14" s="28">
        <f>SUM(D6:G6)</f>
        <v>1</v>
      </c>
      <c r="I14" t="s">
        <v>9</v>
      </c>
      <c r="J14" s="28">
        <v>2</v>
      </c>
    </row>
    <row r="15" spans="3:13" x14ac:dyDescent="0.35">
      <c r="C15" s="29" t="s">
        <v>62</v>
      </c>
      <c r="D15">
        <v>5</v>
      </c>
      <c r="E15">
        <v>3</v>
      </c>
      <c r="F15">
        <v>6</v>
      </c>
      <c r="G15">
        <v>4</v>
      </c>
      <c r="H15" s="28">
        <f>SUMPRODUCT(D15:G15,D4:G4)</f>
        <v>6000</v>
      </c>
      <c r="I15" t="s">
        <v>9</v>
      </c>
      <c r="J15" s="28">
        <v>6000</v>
      </c>
    </row>
    <row r="16" spans="3:13" x14ac:dyDescent="0.35">
      <c r="G16" t="s">
        <v>64</v>
      </c>
      <c r="H16" s="28">
        <f>D4</f>
        <v>0</v>
      </c>
      <c r="I16" t="s">
        <v>9</v>
      </c>
      <c r="J16" s="28">
        <f>M7*D6</f>
        <v>0</v>
      </c>
    </row>
    <row r="17" spans="7:10" x14ac:dyDescent="0.35">
      <c r="G17" t="s">
        <v>65</v>
      </c>
      <c r="H17" s="28">
        <f>E4</f>
        <v>2000</v>
      </c>
      <c r="I17" t="s">
        <v>9</v>
      </c>
      <c r="J17" s="28">
        <f>E6*M7</f>
        <v>10000000</v>
      </c>
    </row>
    <row r="18" spans="7:10" x14ac:dyDescent="0.35">
      <c r="G18" t="s">
        <v>66</v>
      </c>
      <c r="H18" s="28">
        <f>F4</f>
        <v>0</v>
      </c>
      <c r="I18" t="s">
        <v>9</v>
      </c>
      <c r="J18" s="28">
        <f>F6*M7</f>
        <v>0</v>
      </c>
    </row>
    <row r="19" spans="7:10" x14ac:dyDescent="0.35">
      <c r="G19" t="s">
        <v>67</v>
      </c>
      <c r="H19" s="28">
        <f>G4</f>
        <v>0</v>
      </c>
      <c r="I19" t="s">
        <v>9</v>
      </c>
      <c r="J19" s="28">
        <f>G6*M7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6332-06BE-488A-923C-3DE9423E3C26}">
  <dimension ref="B2:M15"/>
  <sheetViews>
    <sheetView workbookViewId="0">
      <selection activeCell="H16" sqref="H16"/>
    </sheetView>
  </sheetViews>
  <sheetFormatPr defaultRowHeight="14.5" x14ac:dyDescent="0.35"/>
  <cols>
    <col min="2" max="2" width="14.08984375" bestFit="1" customWidth="1"/>
    <col min="8" max="8" width="17.08984375" bestFit="1" customWidth="1"/>
  </cols>
  <sheetData>
    <row r="2" spans="2:13" x14ac:dyDescent="0.35">
      <c r="K2" t="s">
        <v>77</v>
      </c>
    </row>
    <row r="3" spans="2:13" x14ac:dyDescent="0.35">
      <c r="C3" t="s">
        <v>68</v>
      </c>
      <c r="D3" t="s">
        <v>12</v>
      </c>
      <c r="E3" t="s">
        <v>69</v>
      </c>
      <c r="F3" t="s">
        <v>70</v>
      </c>
      <c r="G3" t="s">
        <v>15</v>
      </c>
      <c r="H3" t="s">
        <v>71</v>
      </c>
      <c r="K3">
        <f>SUMPRODUCT(C4:G4,C10:G10)</f>
        <v>0</v>
      </c>
    </row>
    <row r="4" spans="2:13" x14ac:dyDescent="0.35">
      <c r="B4" t="s">
        <v>72</v>
      </c>
      <c r="C4">
        <v>180000</v>
      </c>
      <c r="D4">
        <v>220000</v>
      </c>
      <c r="E4">
        <v>150000</v>
      </c>
      <c r="F4">
        <v>140000</v>
      </c>
      <c r="G4">
        <v>200000</v>
      </c>
    </row>
    <row r="5" spans="2:13" x14ac:dyDescent="0.35">
      <c r="B5" t="s">
        <v>73</v>
      </c>
      <c r="C5">
        <v>55000</v>
      </c>
      <c r="D5">
        <v>83000</v>
      </c>
      <c r="E5">
        <v>24000</v>
      </c>
      <c r="F5">
        <v>49000</v>
      </c>
      <c r="G5">
        <v>61000</v>
      </c>
      <c r="H5">
        <v>150000</v>
      </c>
    </row>
    <row r="6" spans="2:13" x14ac:dyDescent="0.35">
      <c r="B6" t="s">
        <v>74</v>
      </c>
      <c r="C6">
        <v>5</v>
      </c>
      <c r="D6">
        <v>3</v>
      </c>
      <c r="E6">
        <v>2</v>
      </c>
      <c r="F6">
        <v>5</v>
      </c>
      <c r="G6">
        <v>3</v>
      </c>
      <c r="H6">
        <v>12</v>
      </c>
    </row>
    <row r="9" spans="2:13" x14ac:dyDescent="0.35">
      <c r="C9" t="s">
        <v>54</v>
      </c>
      <c r="D9" t="s">
        <v>55</v>
      </c>
      <c r="E9" t="s">
        <v>56</v>
      </c>
      <c r="F9" t="s">
        <v>57</v>
      </c>
      <c r="G9" t="s">
        <v>76</v>
      </c>
    </row>
    <row r="10" spans="2:13" x14ac:dyDescent="0.35">
      <c r="B10" t="s">
        <v>75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</row>
    <row r="12" spans="2:13" x14ac:dyDescent="0.35">
      <c r="B12" t="s">
        <v>78</v>
      </c>
      <c r="H12">
        <f>SUMPRODUCT(C5:G5,C10:G10)</f>
        <v>0</v>
      </c>
      <c r="I12" t="s">
        <v>9</v>
      </c>
      <c r="J12">
        <f>H5</f>
        <v>150000</v>
      </c>
    </row>
    <row r="13" spans="2:13" x14ac:dyDescent="0.35">
      <c r="H13">
        <f>SUMPRODUCT(C6:G6,C10:G10)</f>
        <v>0</v>
      </c>
      <c r="I13" t="s">
        <v>9</v>
      </c>
      <c r="J13">
        <f>H6</f>
        <v>12</v>
      </c>
    </row>
    <row r="14" spans="2:13" ht="15.5" x14ac:dyDescent="0.35">
      <c r="H14">
        <f>C10</f>
        <v>0</v>
      </c>
      <c r="I14" t="s">
        <v>9</v>
      </c>
      <c r="J14">
        <f>F10</f>
        <v>0</v>
      </c>
      <c r="K14" t="s">
        <v>79</v>
      </c>
      <c r="M14" s="30" t="s">
        <v>80</v>
      </c>
    </row>
    <row r="15" spans="2:13" ht="15.5" x14ac:dyDescent="0.35">
      <c r="H15">
        <f>C10+E10</f>
        <v>0</v>
      </c>
      <c r="I15" t="s">
        <v>9</v>
      </c>
      <c r="J15">
        <v>0</v>
      </c>
      <c r="K15" t="s">
        <v>82</v>
      </c>
      <c r="M15" s="30" t="s">
        <v>81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4D31-9D08-44B0-AC9E-C2E592907F06}">
  <dimension ref="C4:N22"/>
  <sheetViews>
    <sheetView workbookViewId="0">
      <selection activeCell="D13" sqref="D13"/>
    </sheetView>
  </sheetViews>
  <sheetFormatPr defaultRowHeight="14.5" x14ac:dyDescent="0.35"/>
  <cols>
    <col min="4" max="4" width="15.90625" customWidth="1"/>
    <col min="8" max="8" width="10.81640625" bestFit="1" customWidth="1"/>
  </cols>
  <sheetData>
    <row r="4" spans="3:14" ht="31" x14ac:dyDescent="0.35">
      <c r="C4" s="32" t="s">
        <v>83</v>
      </c>
      <c r="D4" s="32" t="s">
        <v>84</v>
      </c>
      <c r="H4" t="s">
        <v>94</v>
      </c>
    </row>
    <row r="5" spans="3:14" ht="15.5" x14ac:dyDescent="0.35">
      <c r="C5" s="32" t="s">
        <v>87</v>
      </c>
      <c r="D5" s="33">
        <v>5</v>
      </c>
      <c r="I5" s="20" t="s">
        <v>0</v>
      </c>
      <c r="J5" s="20" t="s">
        <v>1</v>
      </c>
      <c r="K5" s="20" t="s">
        <v>51</v>
      </c>
      <c r="L5" s="20" t="s">
        <v>52</v>
      </c>
      <c r="M5" s="20" t="s">
        <v>95</v>
      </c>
      <c r="N5" s="20" t="s">
        <v>96</v>
      </c>
    </row>
    <row r="6" spans="3:14" ht="15.5" x14ac:dyDescent="0.35">
      <c r="C6" s="32" t="s">
        <v>88</v>
      </c>
      <c r="D6" s="33">
        <v>12</v>
      </c>
      <c r="I6" s="2">
        <v>9</v>
      </c>
      <c r="J6" s="2">
        <v>1</v>
      </c>
      <c r="K6" s="2">
        <v>0</v>
      </c>
      <c r="L6" s="2">
        <v>0</v>
      </c>
      <c r="M6" s="2">
        <v>5</v>
      </c>
      <c r="N6" s="2">
        <v>9</v>
      </c>
    </row>
    <row r="7" spans="3:14" ht="15.5" x14ac:dyDescent="0.35">
      <c r="C7" s="32" t="s">
        <v>89</v>
      </c>
      <c r="D7" s="33">
        <v>15</v>
      </c>
    </row>
    <row r="8" spans="3:14" ht="15.5" x14ac:dyDescent="0.35">
      <c r="C8" s="32" t="s">
        <v>85</v>
      </c>
      <c r="D8" s="33">
        <v>12</v>
      </c>
    </row>
    <row r="9" spans="3:14" ht="15.5" x14ac:dyDescent="0.35">
      <c r="C9" s="32" t="s">
        <v>86</v>
      </c>
      <c r="D9" s="33">
        <v>11</v>
      </c>
      <c r="H9" t="s">
        <v>6</v>
      </c>
    </row>
    <row r="10" spans="3:14" ht="15.5" x14ac:dyDescent="0.35">
      <c r="C10" s="32" t="s">
        <v>90</v>
      </c>
      <c r="D10" s="33">
        <v>18</v>
      </c>
      <c r="I10">
        <f>SUM(I6:N6)</f>
        <v>24</v>
      </c>
    </row>
    <row r="11" spans="3:14" ht="15.5" x14ac:dyDescent="0.35">
      <c r="C11" s="32" t="s">
        <v>91</v>
      </c>
      <c r="D11" s="33">
        <v>17</v>
      </c>
    </row>
    <row r="12" spans="3:14" ht="15.5" x14ac:dyDescent="0.35">
      <c r="C12" s="32" t="s">
        <v>92</v>
      </c>
      <c r="D12" s="33">
        <v>19</v>
      </c>
    </row>
    <row r="13" spans="3:14" ht="15.5" x14ac:dyDescent="0.35">
      <c r="C13" s="32" t="s">
        <v>93</v>
      </c>
      <c r="D13" s="33">
        <v>14</v>
      </c>
      <c r="H13" t="s">
        <v>97</v>
      </c>
    </row>
    <row r="14" spans="3:14" x14ac:dyDescent="0.35">
      <c r="I14">
        <f>I6</f>
        <v>9</v>
      </c>
      <c r="J14" t="s">
        <v>98</v>
      </c>
      <c r="K14">
        <f>D5-5</f>
        <v>0</v>
      </c>
    </row>
    <row r="15" spans="3:14" x14ac:dyDescent="0.35">
      <c r="I15">
        <f>SUM(I6:J6)</f>
        <v>10</v>
      </c>
      <c r="J15" t="s">
        <v>98</v>
      </c>
      <c r="K15">
        <f t="shared" ref="K15:K22" si="0">D6-5</f>
        <v>7</v>
      </c>
    </row>
    <row r="16" spans="3:14" x14ac:dyDescent="0.35">
      <c r="I16">
        <f>SUM(I6:K6)</f>
        <v>10</v>
      </c>
      <c r="J16" t="s">
        <v>98</v>
      </c>
      <c r="K16">
        <f t="shared" si="0"/>
        <v>10</v>
      </c>
    </row>
    <row r="17" spans="9:11" x14ac:dyDescent="0.35">
      <c r="I17">
        <f>SUM(I6:L6)</f>
        <v>10</v>
      </c>
      <c r="J17" t="s">
        <v>98</v>
      </c>
      <c r="K17">
        <f t="shared" si="0"/>
        <v>7</v>
      </c>
    </row>
    <row r="18" spans="9:11" x14ac:dyDescent="0.35">
      <c r="I18">
        <f>SUM(J6:M6)</f>
        <v>6</v>
      </c>
      <c r="J18" t="s">
        <v>98</v>
      </c>
      <c r="K18">
        <f t="shared" si="0"/>
        <v>6</v>
      </c>
    </row>
    <row r="19" spans="9:11" x14ac:dyDescent="0.35">
      <c r="I19">
        <f>SUM(K6:N6)</f>
        <v>14</v>
      </c>
      <c r="J19" t="s">
        <v>98</v>
      </c>
      <c r="K19">
        <f t="shared" si="0"/>
        <v>13</v>
      </c>
    </row>
    <row r="20" spans="9:11" x14ac:dyDescent="0.35">
      <c r="I20">
        <f>SUM(L6:N6)</f>
        <v>14</v>
      </c>
      <c r="J20" t="s">
        <v>98</v>
      </c>
      <c r="K20">
        <f t="shared" si="0"/>
        <v>12</v>
      </c>
    </row>
    <row r="21" spans="9:11" x14ac:dyDescent="0.35">
      <c r="I21">
        <f>SUM(M6:N6)</f>
        <v>14</v>
      </c>
      <c r="J21" t="s">
        <v>98</v>
      </c>
      <c r="K21">
        <f t="shared" si="0"/>
        <v>14</v>
      </c>
    </row>
    <row r="22" spans="9:11" x14ac:dyDescent="0.35">
      <c r="I22">
        <f>N6</f>
        <v>9</v>
      </c>
      <c r="J22" t="s">
        <v>98</v>
      </c>
      <c r="K22">
        <f t="shared" si="0"/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083D-0690-4312-927B-D653DAD5A5F8}">
  <dimension ref="B3:N25"/>
  <sheetViews>
    <sheetView workbookViewId="0">
      <selection activeCell="K30" sqref="K30"/>
    </sheetView>
  </sheetViews>
  <sheetFormatPr defaultRowHeight="14.5" x14ac:dyDescent="0.35"/>
  <cols>
    <col min="2" max="2" width="10" bestFit="1" customWidth="1"/>
    <col min="13" max="13" width="14.453125" bestFit="1" customWidth="1"/>
  </cols>
  <sheetData>
    <row r="3" spans="2:14" x14ac:dyDescent="0.35">
      <c r="B3" t="s">
        <v>100</v>
      </c>
      <c r="C3" s="20" t="s">
        <v>0</v>
      </c>
      <c r="D3" s="20" t="s">
        <v>1</v>
      </c>
      <c r="E3" s="20" t="s">
        <v>51</v>
      </c>
      <c r="F3" s="20" t="s">
        <v>52</v>
      </c>
      <c r="G3" s="20" t="s">
        <v>95</v>
      </c>
      <c r="H3" s="20" t="s">
        <v>96</v>
      </c>
      <c r="I3" s="20" t="s">
        <v>101</v>
      </c>
      <c r="J3" s="43"/>
      <c r="N3" t="s">
        <v>6</v>
      </c>
    </row>
    <row r="4" spans="2:14" x14ac:dyDescent="0.35">
      <c r="C4" s="2">
        <v>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44"/>
      <c r="N4">
        <f>SUM(C4:I4)</f>
        <v>2</v>
      </c>
    </row>
    <row r="5" spans="2:14" ht="15" thickBot="1" x14ac:dyDescent="0.4"/>
    <row r="6" spans="2:14" ht="15" thickBot="1" x14ac:dyDescent="0.4">
      <c r="B6" s="34" t="s">
        <v>99</v>
      </c>
      <c r="C6" s="35">
        <v>1</v>
      </c>
      <c r="D6" s="35">
        <v>2</v>
      </c>
      <c r="E6" s="35">
        <v>3</v>
      </c>
      <c r="F6" s="35">
        <v>4</v>
      </c>
      <c r="G6" s="35">
        <v>5</v>
      </c>
      <c r="H6" s="35">
        <v>6</v>
      </c>
      <c r="I6" s="35">
        <v>7</v>
      </c>
      <c r="J6" s="45"/>
    </row>
    <row r="7" spans="2:14" x14ac:dyDescent="0.35">
      <c r="B7" s="36">
        <v>1</v>
      </c>
      <c r="C7" s="40">
        <v>0</v>
      </c>
      <c r="D7" s="40">
        <v>2</v>
      </c>
      <c r="E7" s="37">
        <v>10</v>
      </c>
      <c r="F7" s="40">
        <v>6</v>
      </c>
      <c r="G7" s="37">
        <v>12</v>
      </c>
      <c r="H7" s="40">
        <v>5</v>
      </c>
      <c r="I7" s="40">
        <v>8</v>
      </c>
      <c r="J7" s="40"/>
    </row>
    <row r="8" spans="2:14" x14ac:dyDescent="0.35">
      <c r="B8" s="36">
        <v>2</v>
      </c>
      <c r="C8" s="40">
        <v>2</v>
      </c>
      <c r="D8" s="40">
        <v>0</v>
      </c>
      <c r="E8" s="40">
        <v>6</v>
      </c>
      <c r="F8" s="37">
        <v>9</v>
      </c>
      <c r="G8" s="37">
        <v>11</v>
      </c>
      <c r="H8" s="40">
        <v>7</v>
      </c>
      <c r="I8" s="37">
        <v>10</v>
      </c>
      <c r="J8" s="37"/>
    </row>
    <row r="9" spans="2:14" x14ac:dyDescent="0.35">
      <c r="B9" s="36">
        <v>3</v>
      </c>
      <c r="C9" s="37">
        <v>10</v>
      </c>
      <c r="D9" s="40">
        <v>6</v>
      </c>
      <c r="E9" s="40">
        <v>0</v>
      </c>
      <c r="F9" s="40">
        <v>5</v>
      </c>
      <c r="G9" s="40">
        <v>5</v>
      </c>
      <c r="H9" s="37">
        <v>12</v>
      </c>
      <c r="I9" s="40">
        <v>6</v>
      </c>
      <c r="J9" s="40"/>
    </row>
    <row r="10" spans="2:14" x14ac:dyDescent="0.35">
      <c r="B10" s="36">
        <v>4</v>
      </c>
      <c r="C10" s="40">
        <v>6</v>
      </c>
      <c r="D10" s="37">
        <v>9</v>
      </c>
      <c r="E10" s="40">
        <v>5</v>
      </c>
      <c r="F10" s="40">
        <v>0</v>
      </c>
      <c r="G10" s="37">
        <v>9</v>
      </c>
      <c r="H10" s="40">
        <v>4</v>
      </c>
      <c r="I10" s="40">
        <v>3</v>
      </c>
      <c r="J10" s="40"/>
    </row>
    <row r="11" spans="2:14" x14ac:dyDescent="0.35">
      <c r="B11" s="36">
        <v>5</v>
      </c>
      <c r="C11" s="37">
        <v>12</v>
      </c>
      <c r="D11" s="37">
        <v>11</v>
      </c>
      <c r="E11" s="40">
        <v>5</v>
      </c>
      <c r="F11" s="37">
        <v>9</v>
      </c>
      <c r="G11" s="40">
        <v>0</v>
      </c>
      <c r="H11" s="37">
        <v>10</v>
      </c>
      <c r="I11" s="40">
        <v>8</v>
      </c>
      <c r="J11" s="40"/>
    </row>
    <row r="12" spans="2:14" x14ac:dyDescent="0.35">
      <c r="B12" s="36">
        <v>6</v>
      </c>
      <c r="C12" s="40">
        <v>5</v>
      </c>
      <c r="D12" s="40">
        <v>7</v>
      </c>
      <c r="E12" s="37">
        <v>12</v>
      </c>
      <c r="F12" s="40">
        <v>4</v>
      </c>
      <c r="G12" s="37">
        <v>10</v>
      </c>
      <c r="H12" s="40">
        <v>0</v>
      </c>
      <c r="I12" s="40">
        <v>6</v>
      </c>
      <c r="J12" s="40"/>
    </row>
    <row r="13" spans="2:14" ht="15" thickBot="1" x14ac:dyDescent="0.4">
      <c r="B13" s="38">
        <v>7</v>
      </c>
      <c r="C13" s="41">
        <v>8</v>
      </c>
      <c r="D13" s="42">
        <v>10</v>
      </c>
      <c r="E13" s="41">
        <v>6</v>
      </c>
      <c r="F13" s="41">
        <v>3</v>
      </c>
      <c r="G13" s="41">
        <v>8</v>
      </c>
      <c r="H13" s="41">
        <v>6</v>
      </c>
      <c r="I13" s="41">
        <v>0</v>
      </c>
      <c r="J13" s="46"/>
    </row>
    <row r="18" spans="2:13" x14ac:dyDescent="0.35">
      <c r="B18" t="s">
        <v>61</v>
      </c>
    </row>
    <row r="19" spans="2:13" x14ac:dyDescent="0.35">
      <c r="C19" s="40">
        <v>1</v>
      </c>
      <c r="D19" s="40">
        <v>1</v>
      </c>
      <c r="E19" s="37">
        <v>0</v>
      </c>
      <c r="F19" s="40">
        <v>1</v>
      </c>
      <c r="G19" s="37">
        <v>0</v>
      </c>
      <c r="H19" s="40">
        <v>1</v>
      </c>
      <c r="I19" s="40">
        <v>0</v>
      </c>
      <c r="J19" s="40">
        <f>SUMPRODUCT($C$4:$I$4,C19:I19)</f>
        <v>1</v>
      </c>
      <c r="K19" t="s">
        <v>98</v>
      </c>
      <c r="L19" s="40">
        <v>1</v>
      </c>
      <c r="M19" t="s">
        <v>102</v>
      </c>
    </row>
    <row r="20" spans="2:13" x14ac:dyDescent="0.35">
      <c r="C20" s="40">
        <v>1</v>
      </c>
      <c r="D20" s="40">
        <v>1</v>
      </c>
      <c r="E20" s="40">
        <v>1</v>
      </c>
      <c r="F20" s="37">
        <v>0</v>
      </c>
      <c r="G20" s="37">
        <v>0</v>
      </c>
      <c r="H20" s="40">
        <v>1</v>
      </c>
      <c r="I20" s="37">
        <v>0</v>
      </c>
      <c r="J20" s="40">
        <f t="shared" ref="J20:J25" si="0">SUMPRODUCT($C$4:$I$4,C20:I20)</f>
        <v>1</v>
      </c>
      <c r="K20" t="s">
        <v>98</v>
      </c>
      <c r="L20" s="37">
        <v>1</v>
      </c>
      <c r="M20" t="s">
        <v>103</v>
      </c>
    </row>
    <row r="21" spans="2:13" x14ac:dyDescent="0.35">
      <c r="C21" s="37">
        <v>0</v>
      </c>
      <c r="D21" s="40">
        <v>1</v>
      </c>
      <c r="E21" s="40">
        <v>0</v>
      </c>
      <c r="F21" s="40">
        <v>1</v>
      </c>
      <c r="G21" s="40">
        <v>1</v>
      </c>
      <c r="H21" s="37">
        <v>0</v>
      </c>
      <c r="I21" s="40">
        <v>1</v>
      </c>
      <c r="J21" s="40">
        <f t="shared" si="0"/>
        <v>1</v>
      </c>
      <c r="K21" t="s">
        <v>98</v>
      </c>
      <c r="L21" s="40">
        <v>1</v>
      </c>
      <c r="M21" t="s">
        <v>104</v>
      </c>
    </row>
    <row r="22" spans="2:13" x14ac:dyDescent="0.35">
      <c r="C22" s="40">
        <v>1</v>
      </c>
      <c r="D22" s="37">
        <v>0</v>
      </c>
      <c r="E22" s="40">
        <v>1</v>
      </c>
      <c r="F22" s="40">
        <v>0</v>
      </c>
      <c r="G22" s="37">
        <v>0</v>
      </c>
      <c r="H22" s="40">
        <v>1</v>
      </c>
      <c r="I22" s="40">
        <v>1</v>
      </c>
      <c r="J22" s="40">
        <f t="shared" si="0"/>
        <v>2</v>
      </c>
      <c r="K22" t="s">
        <v>98</v>
      </c>
      <c r="L22" s="40">
        <v>1</v>
      </c>
      <c r="M22" t="s">
        <v>105</v>
      </c>
    </row>
    <row r="23" spans="2:13" x14ac:dyDescent="0.35">
      <c r="C23" s="37">
        <v>0</v>
      </c>
      <c r="D23" s="37">
        <v>0</v>
      </c>
      <c r="E23" s="40">
        <v>1</v>
      </c>
      <c r="F23" s="37">
        <v>0</v>
      </c>
      <c r="G23" s="40">
        <v>1</v>
      </c>
      <c r="H23" s="37">
        <v>0</v>
      </c>
      <c r="I23" s="40">
        <v>1</v>
      </c>
      <c r="J23" s="40">
        <f t="shared" si="0"/>
        <v>1</v>
      </c>
      <c r="K23" t="s">
        <v>98</v>
      </c>
      <c r="L23" s="40">
        <v>1</v>
      </c>
      <c r="M23" t="s">
        <v>106</v>
      </c>
    </row>
    <row r="24" spans="2:13" x14ac:dyDescent="0.35">
      <c r="C24" s="40">
        <v>1</v>
      </c>
      <c r="D24" s="40">
        <v>1</v>
      </c>
      <c r="E24" s="37">
        <v>0</v>
      </c>
      <c r="F24" s="40">
        <v>1</v>
      </c>
      <c r="G24" s="37">
        <v>0</v>
      </c>
      <c r="H24" s="40">
        <v>1</v>
      </c>
      <c r="I24" s="40">
        <v>1</v>
      </c>
      <c r="J24" s="40">
        <f t="shared" si="0"/>
        <v>2</v>
      </c>
      <c r="K24" t="s">
        <v>98</v>
      </c>
      <c r="L24" s="40">
        <v>1</v>
      </c>
      <c r="M24" t="s">
        <v>102</v>
      </c>
    </row>
    <row r="25" spans="2:13" ht="15" thickBot="1" x14ac:dyDescent="0.4">
      <c r="C25" s="41">
        <v>1</v>
      </c>
      <c r="D25" s="39">
        <v>0</v>
      </c>
      <c r="E25" s="41">
        <v>1</v>
      </c>
      <c r="F25" s="41">
        <v>1</v>
      </c>
      <c r="G25" s="41">
        <v>1</v>
      </c>
      <c r="H25" s="41">
        <v>1</v>
      </c>
      <c r="I25" s="41">
        <v>1</v>
      </c>
      <c r="J25" s="40">
        <f t="shared" si="0"/>
        <v>2</v>
      </c>
      <c r="K25" t="s">
        <v>98</v>
      </c>
      <c r="L25" s="40">
        <v>1</v>
      </c>
      <c r="M25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61FCC-B992-444D-8FE5-8B9E7F0456D4}">
  <dimension ref="D4:K12"/>
  <sheetViews>
    <sheetView tabSelected="1" workbookViewId="0">
      <selection activeCell="D5" sqref="D5:K12"/>
    </sheetView>
  </sheetViews>
  <sheetFormatPr defaultRowHeight="14.5" x14ac:dyDescent="0.35"/>
  <sheetData>
    <row r="4" spans="4:11" ht="15" thickBot="1" x14ac:dyDescent="0.4"/>
    <row r="5" spans="4:11" ht="15" thickBot="1" x14ac:dyDescent="0.4">
      <c r="D5" s="34" t="s">
        <v>99</v>
      </c>
      <c r="E5" s="35">
        <v>1</v>
      </c>
      <c r="F5" s="35">
        <v>2</v>
      </c>
      <c r="G5" s="35">
        <v>3</v>
      </c>
      <c r="H5" s="35">
        <v>4</v>
      </c>
      <c r="I5" s="35">
        <v>5</v>
      </c>
      <c r="J5" s="35">
        <v>6</v>
      </c>
      <c r="K5" s="35">
        <v>7</v>
      </c>
    </row>
    <row r="6" spans="4:11" x14ac:dyDescent="0.35">
      <c r="D6" s="36">
        <v>1</v>
      </c>
      <c r="E6" s="37">
        <v>0</v>
      </c>
      <c r="F6" s="37">
        <v>2</v>
      </c>
      <c r="G6" s="37">
        <v>10</v>
      </c>
      <c r="H6" s="37">
        <v>6</v>
      </c>
      <c r="I6" s="37">
        <v>12</v>
      </c>
      <c r="J6" s="37">
        <v>5</v>
      </c>
      <c r="K6" s="37">
        <v>8</v>
      </c>
    </row>
    <row r="7" spans="4:11" x14ac:dyDescent="0.35">
      <c r="D7" s="36">
        <v>2</v>
      </c>
      <c r="E7" s="37">
        <v>2</v>
      </c>
      <c r="F7" s="37">
        <v>0</v>
      </c>
      <c r="G7" s="37">
        <v>6</v>
      </c>
      <c r="H7" s="37">
        <v>9</v>
      </c>
      <c r="I7" s="37">
        <v>11</v>
      </c>
      <c r="J7" s="37">
        <v>7</v>
      </c>
      <c r="K7" s="37">
        <v>10</v>
      </c>
    </row>
    <row r="8" spans="4:11" x14ac:dyDescent="0.35">
      <c r="D8" s="36">
        <v>3</v>
      </c>
      <c r="E8" s="37">
        <v>10</v>
      </c>
      <c r="F8" s="37">
        <v>6</v>
      </c>
      <c r="G8" s="37">
        <v>0</v>
      </c>
      <c r="H8" s="37">
        <v>5</v>
      </c>
      <c r="I8" s="37">
        <v>5</v>
      </c>
      <c r="J8" s="37">
        <v>12</v>
      </c>
      <c r="K8" s="37">
        <v>6</v>
      </c>
    </row>
    <row r="9" spans="4:11" x14ac:dyDescent="0.35">
      <c r="D9" s="36">
        <v>4</v>
      </c>
      <c r="E9" s="37">
        <v>6</v>
      </c>
      <c r="F9" s="37">
        <v>9</v>
      </c>
      <c r="G9" s="37">
        <v>5</v>
      </c>
      <c r="H9" s="37">
        <v>0</v>
      </c>
      <c r="I9" s="37">
        <v>9</v>
      </c>
      <c r="J9" s="37">
        <v>4</v>
      </c>
      <c r="K9" s="37">
        <v>3</v>
      </c>
    </row>
    <row r="10" spans="4:11" x14ac:dyDescent="0.35">
      <c r="D10" s="36">
        <v>5</v>
      </c>
      <c r="E10" s="37">
        <v>12</v>
      </c>
      <c r="F10" s="37">
        <v>11</v>
      </c>
      <c r="G10" s="37">
        <v>5</v>
      </c>
      <c r="H10" s="37">
        <v>9</v>
      </c>
      <c r="I10" s="37">
        <v>0</v>
      </c>
      <c r="J10" s="37">
        <v>10</v>
      </c>
      <c r="K10" s="37">
        <v>8</v>
      </c>
    </row>
    <row r="11" spans="4:11" x14ac:dyDescent="0.35">
      <c r="D11" s="36">
        <v>6</v>
      </c>
      <c r="E11" s="37">
        <v>5</v>
      </c>
      <c r="F11" s="37">
        <v>7</v>
      </c>
      <c r="G11" s="37">
        <v>12</v>
      </c>
      <c r="H11" s="37">
        <v>4</v>
      </c>
      <c r="I11" s="37">
        <v>10</v>
      </c>
      <c r="J11" s="37">
        <v>0</v>
      </c>
      <c r="K11" s="37">
        <v>6</v>
      </c>
    </row>
    <row r="12" spans="4:11" ht="15" thickBot="1" x14ac:dyDescent="0.4">
      <c r="D12" s="38">
        <v>7</v>
      </c>
      <c r="E12" s="39">
        <v>8</v>
      </c>
      <c r="F12" s="39">
        <v>10</v>
      </c>
      <c r="G12" s="39">
        <v>6</v>
      </c>
      <c r="H12" s="39">
        <v>3</v>
      </c>
      <c r="I12" s="39">
        <v>8</v>
      </c>
      <c r="J12" s="39">
        <v>6</v>
      </c>
      <c r="K12" s="39">
        <v>0</v>
      </c>
    </row>
  </sheetData>
  <conditionalFormatting sqref="D5:K12">
    <cfRule type="colorScale" priority="1">
      <colorScale>
        <cfvo type="num" val="8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LP vs IP -LP Soln</vt:lpstr>
      <vt:lpstr>LP vs IP -IP Soln</vt:lpstr>
      <vt:lpstr>Example 1</vt:lpstr>
      <vt:lpstr>Example 2</vt:lpstr>
      <vt:lpstr>Example 3</vt:lpstr>
      <vt:lpstr>Example 4</vt:lpstr>
      <vt:lpstr>Example_4_1</vt:lpstr>
      <vt:lpstr>Module_5_1</vt:lpstr>
      <vt:lpstr>Module5_3</vt:lpstr>
      <vt:lpstr>Module5_2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Eyyub</dc:creator>
  <cp:lastModifiedBy>Hema Ravi Teja Bollam</cp:lastModifiedBy>
  <dcterms:created xsi:type="dcterms:W3CDTF">2021-03-25T04:56:27Z</dcterms:created>
  <dcterms:modified xsi:type="dcterms:W3CDTF">2024-04-08T23:19:03Z</dcterms:modified>
</cp:coreProperties>
</file>