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visibility="hidden" xWindow="0" yWindow="0" windowWidth="22992" windowHeight="9312"/>
  </bookViews>
  <sheets>
    <sheet name="Sanity" sheetId="3" r:id="rId1"/>
    <sheet name="Result" sheetId="4" r:id="rId2"/>
    <sheet name="Version" sheetId="5" r:id="rId3"/>
  </sheets>
  <definedNames>
    <definedName name="_xlnm._FilterDatabase" localSheetId="0" hidden="1">Sanity!$B$1:$H$32</definedName>
  </definedNames>
  <calcPr calcId="162913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<sst xmlns="http://schemas.openxmlformats.org/spreadsheetml/2006/main" count="272" uniqueCount="170">
  <si>
    <t>Result</t>
  </si>
  <si>
    <t>Comment</t>
  </si>
  <si>
    <t>Expected Result</t>
  </si>
  <si>
    <t>Credit Control Actions</t>
  </si>
  <si>
    <t>Sanity</t>
  </si>
  <si>
    <t>Offer Activation</t>
  </si>
  <si>
    <t>1-آفر فعال شود
2-مشخصات Vali Offering صحیح باشد
3-بالانس آفر اضافه گردد
4-هزینه فعالسازی بسته از بالانس مشترک کسر نگردد
5-CDR فعالسازی درج شود</t>
  </si>
  <si>
    <t xml:space="preserve">1-آفر فعال شود
2-مشخصات Vali Offering صحیح باشد
3-بالانس آفر اضافه گردد
4-هزینه فعالسازی بسته به unbilled اضافه نشود(رایگان)
</t>
  </si>
  <si>
    <t>Recharge</t>
  </si>
  <si>
    <t>Offer Used Up</t>
  </si>
  <si>
    <t>1- آفر بایستی از لیست Valid Offering مشترک حذف شود
2-بالانس آفر حذف شود.
3- لاگ فعالسازی و غیرفعالسازی با اطلاعات صحیح در Valid Offering History نمایش داده شود.</t>
  </si>
  <si>
    <t>QueryAllBalance</t>
  </si>
  <si>
    <t>pachageInquiry</t>
  </si>
  <si>
    <t>SA - 0001</t>
  </si>
  <si>
    <t>SA - 0002</t>
  </si>
  <si>
    <t>SA - 0003</t>
  </si>
  <si>
    <t>SA - 0004</t>
  </si>
  <si>
    <t>SA - 0005</t>
  </si>
  <si>
    <t>SA - 0006</t>
  </si>
  <si>
    <t>SA - 0007</t>
  </si>
  <si>
    <t>SA - 0008</t>
  </si>
  <si>
    <t>SA - 0009</t>
  </si>
  <si>
    <t>SA - 0010</t>
  </si>
  <si>
    <t>SA - 0011</t>
  </si>
  <si>
    <t>SA - 0012</t>
  </si>
  <si>
    <t>SA - 0013</t>
  </si>
  <si>
    <t>SA - 0014</t>
  </si>
  <si>
    <t>SA - 0015</t>
  </si>
  <si>
    <t>SA - 0016</t>
  </si>
  <si>
    <t>SA - 0017</t>
  </si>
  <si>
    <t>SA - 0018</t>
  </si>
  <si>
    <t>SA - 0019</t>
  </si>
  <si>
    <t>SA - 0020</t>
  </si>
  <si>
    <t>SA - 0021</t>
  </si>
  <si>
    <t>Offnet SMS</t>
  </si>
  <si>
    <t>International SMS</t>
  </si>
  <si>
    <t>International Roaming SMS</t>
  </si>
  <si>
    <t>یک پیامک رومینگ بین الملل ارسال گردد.</t>
  </si>
  <si>
    <t>checkCreditLimit</t>
  </si>
  <si>
    <t>inquiryCDR</t>
  </si>
  <si>
    <t>Not Run</t>
  </si>
  <si>
    <t>SA - 0022</t>
  </si>
  <si>
    <t>SA - 0023</t>
  </si>
  <si>
    <t>SA - 0024</t>
  </si>
  <si>
    <t>Intl Roaming Call</t>
  </si>
  <si>
    <t>Offnet Call</t>
  </si>
  <si>
    <t>NonRoaming Data</t>
  </si>
  <si>
    <t>IntlRoaming Data</t>
  </si>
  <si>
    <t>IDD Call</t>
  </si>
  <si>
    <t>برای یک مشترک وب سرویس package Inquiry کال شود</t>
  </si>
  <si>
    <t>PASS</t>
  </si>
  <si>
    <t>FAIL</t>
  </si>
  <si>
    <t>Test Case</t>
  </si>
  <si>
    <t>Count</t>
  </si>
  <si>
    <t>Rate</t>
  </si>
  <si>
    <t>NA</t>
  </si>
  <si>
    <t>Sanity Test</t>
  </si>
  <si>
    <t>Modification History</t>
    <phoneticPr fontId="0" type="noConversion"/>
  </si>
  <si>
    <t>Version</t>
    <phoneticPr fontId="0" type="noConversion"/>
  </si>
  <si>
    <t>Sheet Name</t>
    <phoneticPr fontId="0" type="noConversion"/>
  </si>
  <si>
    <t>Updated Details</t>
    <phoneticPr fontId="0" type="noConversion"/>
  </si>
  <si>
    <t>Modified By</t>
    <phoneticPr fontId="0" type="noConversion"/>
  </si>
  <si>
    <t>Updated Date</t>
    <phoneticPr fontId="0" type="noConversion"/>
  </si>
  <si>
    <t>Add TCs</t>
  </si>
  <si>
    <t>Mojtaba Abedini</t>
  </si>
  <si>
    <t>MT Call</t>
  </si>
  <si>
    <t>1-طبق پلن ریتینگ به درستی انجام شود
2-فیلدهای CDR به درستی تولید شود
3-هزینه در CDR صفر باشد.</t>
  </si>
  <si>
    <t>Add SA - 0028</t>
  </si>
  <si>
    <t>offlineRecharge</t>
  </si>
  <si>
    <t>برای مشترک اعتباری رپر offlineRecharge فراخوانی شود</t>
  </si>
  <si>
    <t>1- پاسخ موفق باشد.
2- رکورد CDR مربوطه درج شود.</t>
  </si>
  <si>
    <t>وب سرویس رپر recharge فراخوانی شود</t>
  </si>
  <si>
    <t>1- شارژ عادی موفق انجام شود و به لوکال کارنسی مشترک افزوده شود.
2-CDR ریشارژ درج گردد.
3- فیلدهای CDR ریشارژ صحیح باشد.</t>
  </si>
  <si>
    <t xml:space="preserve">شارژ شورانگیز موفق انجام شود و دو بالانس Exciting Currency و Exciting Gift Currency به مشترک اضافه شود.
</t>
  </si>
  <si>
    <t>Test Case Code</t>
  </si>
  <si>
    <t>Test Case Title</t>
  </si>
  <si>
    <t>Test Case Detail</t>
  </si>
  <si>
    <t>Pre-conditions</t>
  </si>
  <si>
    <t>Post-conditions</t>
  </si>
  <si>
    <t>از طریق گوشی یک پیامک برون شبکه ارسال شود.</t>
  </si>
  <si>
    <t>1- مشترک دائمی باشد.
2- مشترک اعتبار کافی داشته باشد.</t>
  </si>
  <si>
    <t>1- مشترک اعتباری باشد.
2- مشترک شارژ کافی داشته باشد.</t>
  </si>
  <si>
    <t>از طریق وب سرویس یک پیامک بین الملل ارسال گردد.</t>
  </si>
  <si>
    <t>1- مشترک دائمی باشد.
2- مشترک اعتبار کافی داشته باشد</t>
  </si>
  <si>
    <t xml:space="preserve">1-طبق پلن ریتینگ به درستی انجام شود
2-CDR درج گردد.
3-فیلدهای CDR به درستی تولید شود
3-به unbilled مشترک دائمی هزینه اضافه شود
</t>
  </si>
  <si>
    <t>1-طبق پلن ریتینگ به درستی انجام شود
2-فیلدهای CDR به درستی تولید شود
3-به درستی مشترک شارژ شود.</t>
  </si>
  <si>
    <t>از طریق وب سرویس  از سرویس دیتا در حالت رومینگ بین الملل استفاده شود</t>
  </si>
  <si>
    <t>1- مشترک اعتباری باشد.
2- شارژ مشترک صفر باشد</t>
  </si>
  <si>
    <t>یک تماس برون شبکه بیش از 3 دقیقه از طریق گوشی برقرار گردد</t>
  </si>
  <si>
    <t>یک تماس از طریق گوشی دریافت شود.</t>
  </si>
  <si>
    <t xml:space="preserve"> تماس رومینگ بین الملل از طریق وب سرویس انجام شود</t>
  </si>
  <si>
    <t xml:space="preserve"> تماس بین المللی (IDD) از طریق وب سرویس انجام شود</t>
  </si>
  <si>
    <t xml:space="preserve">1-طبق پلن ریتینگ به درستی انجام شود
2-CDR درج گردد.
3-فیلدهای CDR به درستی تولید شود
3-از شارژ مشترک کسر شود
4- به شمارنده مشترک در فرم counter یک واحد اضافه شود
</t>
  </si>
  <si>
    <t>1- مشترک دائمی باشد
2- اعتبار مشترک کمتر از 80% باشد</t>
  </si>
  <si>
    <t>از طریق وب سرویس رپر orderPricePlanOffer بسته از طریق شارژ بصورت رایگان خریداری شود</t>
  </si>
  <si>
    <t xml:space="preserve">مشترک دائمی باشد
</t>
  </si>
  <si>
    <t xml:space="preserve"> از طریق وب سرویس رپر OrderPricePlanOffer یک آفر با PayType 2 و amount=0 فعال می کنیم</t>
  </si>
  <si>
    <t>بالانس مشترک را مصرف می کنیم تا به اتمام برسد.</t>
  </si>
  <si>
    <t>1- مشترک اعتباری باشد
2- مشترک آفر سیمپل فعال داشته باشد</t>
  </si>
  <si>
    <t>queryPostPaidHotBill</t>
  </si>
  <si>
    <t xml:space="preserve"> با وب سرویس رپر queryPostPaidHotBill  یک قبض میاندوره صادر شود</t>
  </si>
  <si>
    <t xml:space="preserve">1-اطلاعات قبض به درستی نمایش داده شود.
2- نحوه محاسبه قبض میاندوره از اطلاعات ردیس باشد
</t>
  </si>
  <si>
    <t>PayPostpaidBillNew</t>
  </si>
  <si>
    <t>1- مشترک دائمی باشد
2- در مرحله قبل یک قبض میاندوره تولید شده باشد</t>
  </si>
  <si>
    <t xml:space="preserve"> وب سرویس رپر استعلام بالانس (QueryAllBalance) را فراخوانی می کنیم</t>
  </si>
  <si>
    <t xml:space="preserve">بالانس های مربوط به شارژ مشترک نمایش داده شود.
</t>
  </si>
  <si>
    <t>پیامک استعلام بسته با فرمت صحیح به گوشی مشترک ارسال گردد.</t>
  </si>
  <si>
    <t>وب سرویس رپر checkCreditLimit فراخوانی شود</t>
  </si>
  <si>
    <t>وب سرویس ریزمکالمه به ازای پارامترهای 1 و 2 و 3 و 6 و 9
در دو بازه زمانی 1 ماهه اخیر فراخوانی شود</t>
  </si>
  <si>
    <t>مشترک اعتباری باشد و فیلد Payment تایپ در هر بار اجرا مقادیر زیر باشد:
1- مقدار صفر
2- مقدار یک
3- مقدار نال</t>
  </si>
  <si>
    <t>مشترک اعتباری باشد و فیلد Payment تایپ مقدار 2 باشد.</t>
  </si>
  <si>
    <t>1- با گوشی از سرویس دیتا استفاده شود
2- گوشی در حالت Airplane قرار گیرد</t>
  </si>
  <si>
    <t>1- در اینیشیال ریسپانس در سطح داکیومنت و RG ها کد 4012 نمایش داده شود.
2-برای همان سشن ترمینیت با مصرف صفر پاسخ 2001 دهد.</t>
  </si>
  <si>
    <t>1-طبق پلن ریتینگ به درستی انجام شود
2-فیلدهای CDR به درستی تولید شود
3-از شارژ مشترک کسر شود</t>
  </si>
  <si>
    <t>1-طبق پلن ریتینگ به درستی انجام شود
2-فیلدهای CDR به درستی تولید شود
3-به unbilled مشترک دائمی هزینه اضافه شود</t>
  </si>
  <si>
    <t>سقف اعتبار مشترک دائمی از طریق خرید بسته با اعتبار (با وب سرویس رپر) مرز 80% عبور کند</t>
  </si>
  <si>
    <t>1- مشترک دائمی باشد
2- مشترک در ردیس دارای مصرف قبض نشده باشد(Unbilled&gt;1000)</t>
  </si>
  <si>
    <t>اطلاعات قبض میاندوره مشترک شامل شماره مشترک، مقدار قبض، شناسه قبض و شناسه پرداخت مرحله قبل را در وب سرویس رپرPayPostpaidBillNew  وارد و پرداخت می کنیم</t>
  </si>
  <si>
    <t>مشخصات کردیت مشترک به درستی نمایش داده شود</t>
  </si>
  <si>
    <t>1- خروجی موفق نمایش داده شود
2- پارامترهای cdrCount و pageNumber در خروجی مقدار داشته باشند</t>
  </si>
  <si>
    <t>Edit and Add TCs</t>
  </si>
  <si>
    <t>1-مبلغ به بستانکاری مشترک اضافه گردد(Advance)
2- وضعیت قبض در Subscriber Bill List به "Settle" تغییر کند
3-پرداخت انجام شده در Query All Payment مشترک با جزییات نمایش داده شود</t>
  </si>
  <si>
    <t>Edit TC SA - 0018</t>
  </si>
  <si>
    <t>SA - 0025</t>
  </si>
  <si>
    <t>Threshold Notification</t>
  </si>
  <si>
    <t>1-بسته دیتا برای مشترک فعال شود
2-از بسته مصرف می شود بصورتیکه از حجم 200 مگ عبور کند</t>
  </si>
  <si>
    <t>1-از طریق وب سرویس رپر orderPricePlanOffer بسته از طریق شارژ بصورت غیررایگان از کانال 25 خریداری شود        
2- در ورودی مبلغ آورده شود</t>
  </si>
  <si>
    <t>International Roaming SMS Refund</t>
  </si>
  <si>
    <t>1-یک پیامک رومینگ بین الملل از طریق وب سرویس ارسال گردد.
2- ریفاند آن با وب سرویس زده شود</t>
  </si>
  <si>
    <t>بابت ریفاند مشترک شارژ نشود
2- رکورد CDRای تولید نشود</t>
  </si>
  <si>
    <t>SA - 0026</t>
  </si>
  <si>
    <t>Update SA - 0014
ADD SA - 0025
ADD SA - 0026</t>
  </si>
  <si>
    <t>Refund SMS</t>
  </si>
  <si>
    <t>1- به یک شماره Invalid پیامک زده شود
2- رکوردهای CDR بررسی گردد</t>
  </si>
  <si>
    <t>مشترک اعتباری باشد</t>
  </si>
  <si>
    <t>Offline SMS</t>
  </si>
  <si>
    <t>درخواست آفلاین پیامک زده شود</t>
  </si>
  <si>
    <t>1- مشترک اعتباری باشد
2- مشترک بسته فعال نداشته باشد
3- مشترک شارژ کافی داشته باشد</t>
  </si>
  <si>
    <t>1- در جدول Tbl_Offline_Charging_Request_Sms رکورد با Result Code = 2001 درج شده باشد
2- در جدول CDR یک رکورد CDR درج گردد
3- مشترک شارژ شود</t>
  </si>
  <si>
    <t>Offline Voice</t>
  </si>
  <si>
    <t>Offline Data</t>
  </si>
  <si>
    <t>درخواست آفلاین مکالمه زده شود</t>
  </si>
  <si>
    <t>درخواست آفلاین دیتا زده شود</t>
  </si>
  <si>
    <t>1- در جدول Tbl_Offline_Charging_Request_Voice رکورد با Result Code = 2001 درج شده باشد
2- در جدول CDR یک رکورد CDR درج گردد
3- مشترک شارژ شود</t>
  </si>
  <si>
    <t>1- در جدول Tbl_Offline_Charging_Request_Data رکورد با Result Code = 2001 درج شده باشد
2- در جدول CDR یک رکورد CDR درج گردد
3- مشترک شارژ شود</t>
  </si>
  <si>
    <t>SA - 0027</t>
  </si>
  <si>
    <t>SA - 0028</t>
  </si>
  <si>
    <t>SA - 0029</t>
  </si>
  <si>
    <t>SA - 0030</t>
  </si>
  <si>
    <t>1- شارژ مشترک با شارژ قبل از ارسال پیامک برابر باشد
2- دو CDR مربوط به ارسال پیامک و مربوط به ریفاند با مقدار Used و Calc منفی در سیستم درج گردد</t>
  </si>
  <si>
    <t>1-آفر فعال شود
2-مشخصات Vali Offering صحیح باشد
3-بالانس آفر اضافه گردد
4-هزینه فعالسازی بسته از بالانس مشترک کسر گردد
5-CDR فعالسازی درج شود
6-فیلدهای CDR صحیح باشد
7- در رکورد CDR فیلد Channel ID مقدار صحیح بگیرد
8- مبلغ ورودی بر 1.1 تقسیم شود سپس به آن میزان مشترک شارژ شده و در CDR نیز به عنوان مبلغ درج گردد.</t>
  </si>
  <si>
    <t>برای مشترک نوتیفیکیشن زیر ارسال شود:
 مشترک گرامي، شما از 80 درصد سقف اعتبار خود استفاده کرده ايد. در حال حاضر مشاهده و استعلام بدهي سيم کارت، از روش هاي زير امکان پذير است : اپليکيشن رايتل من https://www.rightel.ir/myrightel وب سايت رايتل - سامانه رايتل من https://my.rightel.ir وب سايت رايتل - پرداخت صورتحساب https://billing.rightel.ir</t>
  </si>
  <si>
    <t>پیامک زیر بروی گوشی ارسال شود:
مشترک گرامی، از حجم اینترنت %'ACCOUNT_BALANCE_NAME'% مقدار 200 مگابایت باقی مانده است. چنانچه طرح يا بسته فعالی نداشته باشيد، ادامه استفاده مشمول تعرفه آزاد خواهد بود. مشاهده و خرید بسته از : اپلیکیشن رایتل من www.rightel.ir/myrightel یا شماره گیری #200*</t>
  </si>
  <si>
    <t>Req/Res Log</t>
  </si>
  <si>
    <t>SA - 0031</t>
  </si>
  <si>
    <t xml:space="preserve"> وب سرویس رپر فعالسازی بسته (OrderPricePlanOffer) را فراخوانی می کنیم</t>
  </si>
  <si>
    <t>ADD SA - 0027
ADD SA - 0028
ADD SA - 0029 - ADD SA - 0030
ADD SA - 0031</t>
  </si>
  <si>
    <t>در جداول tbl_im_internal_request_log و tbl_im_internal_response_log
و همچنین جداول لاگ داخلی tbl_im_internal_request_log,
tbl_im_internal_response_log
لاگ ریکوئست و ریسپانس درج گردد</t>
  </si>
  <si>
    <t>Y</t>
  </si>
  <si>
    <t>Run Mode</t>
  </si>
  <si>
    <t>sub_id</t>
  </si>
  <si>
    <t>src_addr</t>
  </si>
  <si>
    <t>dest_addr</t>
  </si>
  <si>
    <t>post_exp_date</t>
  </si>
  <si>
    <t>calli_vlr</t>
  </si>
  <si>
    <t>2024-09-15T13:15:30</t>
  </si>
  <si>
    <t>calli_pty_no</t>
  </si>
  <si>
    <t>vlr_no</t>
  </si>
  <si>
    <t>calld_pty_no</t>
  </si>
  <si>
    <t>calld_pty_id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</si>
</sst>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2">
    <font>
      <sz val="11"/>
      <color theme="1"/>
      <name val="Calibri"/>
      <family val="2"/>
      <scheme val="minor"/>
    </font>
    <font>
      <sz val="12"/>
      <name val="FrutigerNext LT Regular"/>
      <family val="2"/>
    </font>
    <font>
      <sz val="11"/>
      <color theme="1"/>
      <name val="Calibri"/>
      <family val="2"/>
      <charset val="134"/>
      <scheme val="minor"/>
    </font>
    <font>
      <sz val="9"/>
      <color theme="1"/>
      <name val="Segoe UI"/>
      <family val="2"/>
      <charset val="1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charset val="17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3" fillId="0" borderId="0"/>
    <xf numFmtId="9" fontId="4" fillId="0" borderId="0" applyFont="0" applyFill="0" applyBorder="0" applyAlignment="0" applyProtection="0"/>
    <xf numFmtId="0" fontId="10" fillId="9" borderId="0" applyNumberFormat="0" applyBorder="0" applyAlignment="0" applyProtection="0"/>
    <xf numFmtId="0" fontId="11" fillId="10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 vertical="center" wrapText="1" readingOrder="2"/>
    </xf>
    <xf numFmtId="0" fontId="0" fillId="0" borderId="1" xfId="0" applyFill="1" applyBorder="1" applyAlignment="1">
      <alignment horizontal="lef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0" fillId="0" borderId="0" xfId="0" applyFill="1"/>
    <xf numFmtId="0" fontId="0" fillId="0" borderId="0" xfId="0" applyAlignment="1">
      <alignment horizontal="right"/>
    </xf>
    <xf numFmtId="0" fontId="6" fillId="4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9" fontId="0" fillId="0" borderId="1" xfId="4" applyNumberFormat="1" applyFont="1" applyBorder="1" applyAlignment="1">
      <alignment horizontal="center" vertical="center"/>
    </xf>
    <xf numFmtId="9" fontId="0" fillId="0" borderId="1" xfId="4" applyFont="1" applyBorder="1" applyAlignment="1">
      <alignment horizontal="center" vertical="center"/>
    </xf>
    <xf numFmtId="0" fontId="2" fillId="0" borderId="0" xfId="2">
      <alignment vertical="center"/>
    </xf>
    <xf numFmtId="0" fontId="8" fillId="4" borderId="1" xfId="1" applyFont="1" applyFill="1" applyBorder="1" applyAlignment="1">
      <alignment horizontal="center" vertical="center" wrapText="1"/>
    </xf>
    <xf numFmtId="14" fontId="8" fillId="4" borderId="1" xfId="1" applyNumberFormat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left" vertical="center" wrapText="1"/>
    </xf>
    <xf numFmtId="0" fontId="9" fillId="4" borderId="1" xfId="1" applyFont="1" applyFill="1" applyBorder="1" applyAlignment="1">
      <alignment vertical="center" wrapText="1"/>
    </xf>
    <xf numFmtId="164" fontId="9" fillId="8" borderId="1" xfId="3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readingOrder="1"/>
    </xf>
    <xf numFmtId="0" fontId="10" fillId="9" borderId="1" xfId="5" applyBorder="1" applyAlignment="1">
      <alignment horizontal="center" vertical="center" wrapText="1"/>
    </xf>
    <xf numFmtId="0" fontId="10" fillId="9" borderId="1" xfId="5" applyBorder="1" applyAlignment="1">
      <alignment horizontal="center" vertical="center" wrapText="1" readingOrder="2"/>
    </xf>
    <xf numFmtId="0" fontId="0" fillId="0" borderId="1" xfId="0" applyFill="1" applyBorder="1"/>
    <xf numFmtId="0" fontId="0" fillId="0" borderId="1" xfId="0" applyBorder="1" applyAlignment="1">
      <alignment horizontal="right" vertical="center" wrapText="1" readingOrder="2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left" vertical="center" wrapText="1" readingOrder="1"/>
    </xf>
    <xf numFmtId="0" fontId="0" fillId="0" borderId="1" xfId="0" applyBorder="1" applyAlignment="1">
      <alignment horizontal="right" vertical="center" readingOrder="2"/>
    </xf>
    <xf numFmtId="0" fontId="11" fillId="10" borderId="1" xfId="6" applyBorder="1"/>
    <xf numFmtId="0" fontId="11" fillId="10" borderId="1" xfId="6" applyBorder="1" applyAlignment="1">
      <alignment vertical="center"/>
    </xf>
    <xf numFmtId="0" fontId="11" fillId="10" borderId="1" xfId="6" applyBorder="1" applyAlignment="1">
      <alignment horizontal="right" vertical="center"/>
    </xf>
    <xf numFmtId="0" fontId="10" fillId="9" borderId="2" xfId="5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 wrapText="1" readingOrder="1"/>
    </xf>
    <xf numFmtId="0" fontId="0" fillId="0" borderId="0" xfId="0" applyFill="1" applyBorder="1"/>
    <xf numFmtId="0" fontId="11" fillId="0" borderId="0" xfId="6" applyFill="1" applyBorder="1" applyAlignment="1">
      <alignment vertical="center"/>
    </xf>
    <xf numFmtId="0" fontId="11" fillId="0" borderId="0" xfId="6" applyFill="1" applyBorder="1" applyAlignment="1">
      <alignment horizontal="right" vertical="center"/>
    </xf>
    <xf numFmtId="0" fontId="11" fillId="0" borderId="0" xfId="6" applyFill="1" applyBorder="1"/>
    <xf numFmtId="1" fontId="0" fillId="0" borderId="0" xfId="0" applyNumberForma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</cellXfs>
  <cellStyles count="7">
    <cellStyle name="Accent5" xfId="5" builtinId="45"/>
    <cellStyle name="Good" xfId="6" builtinId="26"/>
    <cellStyle name="Normal" xfId="0" builtinId="0"/>
    <cellStyle name="Percent" xfId="4" builtinId="5"/>
    <cellStyle name="常规 3 2" xfId="2"/>
    <cellStyle name="常规 6" xfId="3"/>
    <cellStyle name="常规_sheet_1" xfId="1"/>
  </cellStyles>
  <dxfs count="6"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zoomScale="80" zoomScaleNormal="80" workbookViewId="0">
      <selection activeCell="J8" sqref="J8:R8"/>
    </sheetView>
  </sheetViews>
  <sheetFormatPr defaultRowHeight="14.4"/>
  <cols>
    <col min="1" max="1" width="21.33203125" style="2" customWidth="1"/>
    <col min="2" max="2" width="29.109375" style="2" customWidth="1"/>
    <col min="3" max="3" width="15.33203125" customWidth="1"/>
    <col min="4" max="4" width="47.5546875" style="25" customWidth="1"/>
    <col min="5" max="5" width="43.6640625" style="7" bestFit="1" customWidth="1"/>
    <col min="6" max="6" width="30.44140625" style="7" customWidth="1"/>
    <col min="7" max="7" width="41" style="7" customWidth="1"/>
    <col min="8" max="8" width="12.88671875" style="1" customWidth="1"/>
    <col min="9" max="9" width="46" hidden="1" customWidth="1"/>
    <col min="10" max="10" width="46" style="6" customWidth="1"/>
    <col min="11" max="13" width="12" bestFit="1" customWidth="1"/>
    <col min="14" max="15" width="14.33203125" bestFit="1" customWidth="1"/>
    <col min="16" max="16" width="12" bestFit="1" customWidth="1"/>
    <col min="17" max="18" width="14.33203125" bestFit="1" customWidth="1"/>
  </cols>
  <sheetData>
    <row r="1" spans="1:18" ht="32.25" customHeight="1">
      <c r="A1" s="26" t="s">
        <v>74</v>
      </c>
      <c r="B1" s="27" t="s">
        <v>75</v>
      </c>
      <c r="C1" s="36" t="s">
        <v>159</v>
      </c>
      <c r="D1" s="27" t="s">
        <v>76</v>
      </c>
      <c r="E1" s="27" t="s">
        <v>77</v>
      </c>
      <c r="F1" s="27" t="s">
        <v>78</v>
      </c>
      <c r="G1" s="27" t="s">
        <v>2</v>
      </c>
      <c r="H1" s="26" t="s">
        <v>0</v>
      </c>
      <c r="I1" s="26" t="s">
        <v>1</v>
      </c>
      <c r="J1" s="26" t="s">
        <v>163</v>
      </c>
      <c r="K1" s="36" t="s">
        <v>160</v>
      </c>
      <c r="L1" s="36" t="s">
        <v>161</v>
      </c>
      <c r="M1" s="36" t="s">
        <v>162</v>
      </c>
      <c r="N1" s="36" t="s">
        <v>164</v>
      </c>
      <c r="O1" s="36" t="s">
        <v>166</v>
      </c>
      <c r="P1" s="36" t="s">
        <v>167</v>
      </c>
      <c r="Q1" s="36" t="s">
        <v>168</v>
      </c>
      <c r="R1" s="36" t="s">
        <v>169</v>
      </c>
    </row>
    <row r="2" spans="1:18" s="6" customFormat="1" ht="48.75" customHeight="1">
      <c r="A2" s="31" t="s">
        <v>13</v>
      </c>
      <c r="B2" s="38" t="s">
        <v>34</v>
      </c>
      <c r="C2" s="37" t="s">
        <v>158</v>
      </c>
      <c r="D2" s="5" t="s">
        <v>79</v>
      </c>
      <c r="E2" s="5" t="s">
        <v>81</v>
      </c>
      <c r="F2" s="28"/>
      <c r="G2" s="5" t="s">
        <v>92</v>
      </c>
      <c r="H2" s="3" t="s">
        <v>40</v>
      </c>
      <c r="I2" s="34">
        <v>1214253122</v>
      </c>
      <c r="J2" s="37" t="s">
        <v>165</v>
      </c>
      <c r="K2" s="37">
        <v>9210458551</v>
      </c>
      <c r="L2" s="37">
        <v>9210458551</v>
      </c>
      <c r="M2" s="37">
        <v>9210458549</v>
      </c>
      <c r="N2" s="43">
        <v>989200000920</v>
      </c>
    </row>
    <row r="3" spans="1:18" s="6" customFormat="1" ht="72">
      <c r="A3" s="31" t="s">
        <v>14</v>
      </c>
      <c r="B3" s="38" t="s">
        <v>35</v>
      </c>
      <c r="C3" s="37" t="s">
        <v>158</v>
      </c>
      <c r="D3" s="5" t="s">
        <v>82</v>
      </c>
      <c r="E3" s="5" t="s">
        <v>83</v>
      </c>
      <c r="F3" s="5"/>
      <c r="G3" s="5" t="s">
        <v>84</v>
      </c>
      <c r="H3" s="3" t="s">
        <v>40</v>
      </c>
      <c r="I3" s="34">
        <v>1214253123</v>
      </c>
      <c r="J3" s="40"/>
    </row>
    <row r="4" spans="1:18" s="6" customFormat="1" ht="72">
      <c r="A4" s="31" t="s">
        <v>15</v>
      </c>
      <c r="B4" s="38" t="s">
        <v>36</v>
      </c>
      <c r="C4" s="37" t="s">
        <v>158</v>
      </c>
      <c r="D4" s="5" t="s">
        <v>37</v>
      </c>
      <c r="E4" s="5" t="s">
        <v>83</v>
      </c>
      <c r="F4" s="5"/>
      <c r="G4" s="5" t="s">
        <v>84</v>
      </c>
      <c r="H4" s="3" t="s">
        <v>40</v>
      </c>
      <c r="I4" s="35">
        <v>1214253124</v>
      </c>
      <c r="J4" s="41"/>
    </row>
    <row r="5" spans="1:18" s="6" customFormat="1" ht="43.2">
      <c r="A5" s="31" t="s">
        <v>16</v>
      </c>
      <c r="B5" s="38" t="s">
        <v>46</v>
      </c>
      <c r="C5" s="37" t="s">
        <v>158</v>
      </c>
      <c r="D5" s="5" t="s">
        <v>111</v>
      </c>
      <c r="E5" s="28"/>
      <c r="F5" s="5"/>
      <c r="G5" s="5" t="s">
        <v>85</v>
      </c>
      <c r="H5" s="3" t="s">
        <v>40</v>
      </c>
      <c r="I5" s="35">
        <v>9735094943</v>
      </c>
      <c r="J5" s="41"/>
    </row>
    <row r="6" spans="1:18" s="6" customFormat="1" ht="43.2">
      <c r="A6" s="31" t="s">
        <v>17</v>
      </c>
      <c r="B6" s="38" t="s">
        <v>47</v>
      </c>
      <c r="C6" s="37" t="s">
        <v>158</v>
      </c>
      <c r="D6" s="5" t="s">
        <v>86</v>
      </c>
      <c r="E6" s="28"/>
      <c r="F6" s="5"/>
      <c r="G6" s="5" t="s">
        <v>85</v>
      </c>
      <c r="H6" s="3" t="s">
        <v>40</v>
      </c>
      <c r="I6" s="35">
        <v>9735094954</v>
      </c>
      <c r="J6" s="37" t="s">
        <v>165</v>
      </c>
      <c r="K6" s="37">
        <v>9210458541</v>
      </c>
      <c r="O6" s="37">
        <v>9210002626</v>
      </c>
      <c r="P6" s="37">
        <v>9200006001</v>
      </c>
      <c r="Q6" s="37">
        <v>9210458551</v>
      </c>
      <c r="R6" s="43">
        <v>9200000113</v>
      </c>
    </row>
    <row r="7" spans="1:18" s="6" customFormat="1" ht="57.6">
      <c r="A7" s="31" t="s">
        <v>18</v>
      </c>
      <c r="B7" s="38" t="s">
        <v>47</v>
      </c>
      <c r="C7" s="37" t="s">
        <v>158</v>
      </c>
      <c r="D7" s="5" t="s">
        <v>86</v>
      </c>
      <c r="E7" s="5" t="s">
        <v>87</v>
      </c>
      <c r="F7" s="5"/>
      <c r="G7" s="5" t="s">
        <v>112</v>
      </c>
      <c r="H7" s="3" t="s">
        <v>40</v>
      </c>
      <c r="I7" s="35"/>
      <c r="J7" s="41"/>
    </row>
    <row r="8" spans="1:18" s="6" customFormat="1" ht="43.2">
      <c r="A8" s="31" t="s">
        <v>19</v>
      </c>
      <c r="B8" s="38" t="s">
        <v>45</v>
      </c>
      <c r="C8" s="37" t="s">
        <v>158</v>
      </c>
      <c r="D8" s="5" t="s">
        <v>88</v>
      </c>
      <c r="E8" s="5" t="s">
        <v>81</v>
      </c>
      <c r="F8" s="5"/>
      <c r="G8" s="5" t="s">
        <v>113</v>
      </c>
      <c r="H8" s="3" t="s">
        <v>40</v>
      </c>
      <c r="I8" s="35">
        <v>1425707410</v>
      </c>
      <c r="J8" s="37" t="s">
        <v>165</v>
      </c>
      <c r="K8" s="37">
        <v>9210458541</v>
      </c>
      <c r="O8" s="37">
        <v>9210002626</v>
      </c>
      <c r="P8" s="37">
        <v>9200006001</v>
      </c>
      <c r="Q8" s="37">
        <v>9210458551</v>
      </c>
      <c r="R8" s="43">
        <v>9200000113</v>
      </c>
    </row>
    <row r="9" spans="1:18" s="6" customFormat="1" ht="43.2">
      <c r="A9" s="31" t="s">
        <v>20</v>
      </c>
      <c r="B9" s="38" t="s">
        <v>65</v>
      </c>
      <c r="C9" s="37" t="s">
        <v>158</v>
      </c>
      <c r="D9" s="5" t="s">
        <v>89</v>
      </c>
      <c r="E9" s="5" t="s">
        <v>81</v>
      </c>
      <c r="F9" s="5"/>
      <c r="G9" s="5" t="s">
        <v>66</v>
      </c>
      <c r="H9" s="3" t="s">
        <v>40</v>
      </c>
      <c r="I9" s="35">
        <v>1425707411</v>
      </c>
      <c r="J9" s="41"/>
    </row>
    <row r="10" spans="1:18" s="6" customFormat="1" ht="43.2">
      <c r="A10" s="31" t="s">
        <v>21</v>
      </c>
      <c r="B10" s="38" t="s">
        <v>44</v>
      </c>
      <c r="C10" s="37" t="s">
        <v>158</v>
      </c>
      <c r="D10" s="5" t="s">
        <v>90</v>
      </c>
      <c r="E10" s="5" t="s">
        <v>80</v>
      </c>
      <c r="F10" s="5"/>
      <c r="G10" s="5" t="s">
        <v>114</v>
      </c>
      <c r="H10" s="3" t="s">
        <v>40</v>
      </c>
      <c r="I10" s="35">
        <v>1425707412</v>
      </c>
      <c r="J10" s="41"/>
    </row>
    <row r="11" spans="1:18" s="6" customFormat="1" ht="43.2">
      <c r="A11" s="31" t="s">
        <v>22</v>
      </c>
      <c r="B11" s="38" t="s">
        <v>48</v>
      </c>
      <c r="C11" s="37" t="s">
        <v>158</v>
      </c>
      <c r="D11" s="5" t="s">
        <v>91</v>
      </c>
      <c r="E11" s="5" t="s">
        <v>80</v>
      </c>
      <c r="F11" s="5"/>
      <c r="G11" s="5" t="s">
        <v>114</v>
      </c>
      <c r="H11" s="3" t="s">
        <v>40</v>
      </c>
      <c r="I11" s="35">
        <v>1425707413</v>
      </c>
      <c r="J11" s="41"/>
    </row>
    <row r="12" spans="1:18" s="6" customFormat="1" ht="100.8">
      <c r="A12" s="31" t="s">
        <v>23</v>
      </c>
      <c r="B12" s="3" t="s">
        <v>3</v>
      </c>
      <c r="C12" s="37" t="s">
        <v>158</v>
      </c>
      <c r="D12" s="5" t="s">
        <v>115</v>
      </c>
      <c r="E12" s="5" t="s">
        <v>93</v>
      </c>
      <c r="F12" s="5"/>
      <c r="G12" s="5" t="s">
        <v>151</v>
      </c>
      <c r="H12" s="3" t="s">
        <v>40</v>
      </c>
      <c r="I12" s="28"/>
      <c r="J12" s="39"/>
    </row>
    <row r="13" spans="1:18" ht="72">
      <c r="A13" s="31" t="s">
        <v>24</v>
      </c>
      <c r="B13" s="4" t="s">
        <v>8</v>
      </c>
      <c r="C13" s="37" t="s">
        <v>158</v>
      </c>
      <c r="D13" s="5" t="s">
        <v>71</v>
      </c>
      <c r="E13" s="5" t="s">
        <v>109</v>
      </c>
      <c r="F13" s="30"/>
      <c r="G13" s="5" t="s">
        <v>72</v>
      </c>
      <c r="H13" s="3" t="s">
        <v>40</v>
      </c>
      <c r="I13" s="33"/>
      <c r="J13" s="42"/>
    </row>
    <row r="14" spans="1:18" ht="57.6">
      <c r="A14" s="31" t="s">
        <v>25</v>
      </c>
      <c r="B14" s="4" t="s">
        <v>8</v>
      </c>
      <c r="C14" s="37" t="s">
        <v>158</v>
      </c>
      <c r="D14" s="5" t="s">
        <v>71</v>
      </c>
      <c r="E14" s="5" t="s">
        <v>110</v>
      </c>
      <c r="F14" s="30"/>
      <c r="G14" s="5" t="s">
        <v>73</v>
      </c>
      <c r="H14" s="3" t="s">
        <v>40</v>
      </c>
      <c r="I14" s="33"/>
      <c r="J14" s="42"/>
    </row>
    <row r="15" spans="1:18" s="6" customFormat="1" ht="129.6">
      <c r="A15" s="31" t="s">
        <v>26</v>
      </c>
      <c r="B15" s="4" t="s">
        <v>5</v>
      </c>
      <c r="C15" s="37" t="s">
        <v>158</v>
      </c>
      <c r="D15" s="5" t="s">
        <v>126</v>
      </c>
      <c r="E15" s="5" t="s">
        <v>80</v>
      </c>
      <c r="F15" s="5"/>
      <c r="G15" s="5" t="s">
        <v>150</v>
      </c>
      <c r="H15" s="3" t="s">
        <v>40</v>
      </c>
      <c r="I15" s="33"/>
      <c r="J15" s="42"/>
    </row>
    <row r="16" spans="1:18" s="6" customFormat="1" ht="72">
      <c r="A16" s="31" t="s">
        <v>27</v>
      </c>
      <c r="B16" s="4" t="s">
        <v>5</v>
      </c>
      <c r="C16" s="37" t="s">
        <v>158</v>
      </c>
      <c r="D16" s="5" t="s">
        <v>94</v>
      </c>
      <c r="E16" s="5" t="s">
        <v>87</v>
      </c>
      <c r="F16" s="5"/>
      <c r="G16" s="5" t="s">
        <v>6</v>
      </c>
      <c r="H16" s="3" t="s">
        <v>40</v>
      </c>
      <c r="I16" s="33"/>
      <c r="J16" s="42"/>
    </row>
    <row r="17" spans="1:10" s="6" customFormat="1" ht="72">
      <c r="A17" s="31" t="s">
        <v>28</v>
      </c>
      <c r="B17" s="4" t="s">
        <v>5</v>
      </c>
      <c r="C17" s="37" t="s">
        <v>158</v>
      </c>
      <c r="D17" s="5" t="s">
        <v>96</v>
      </c>
      <c r="E17" s="5" t="s">
        <v>95</v>
      </c>
      <c r="F17" s="5"/>
      <c r="G17" s="5" t="s">
        <v>7</v>
      </c>
      <c r="H17" s="3" t="s">
        <v>40</v>
      </c>
      <c r="I17" s="28"/>
      <c r="J17" s="39"/>
    </row>
    <row r="18" spans="1:10" ht="43.2">
      <c r="A18" s="31" t="s">
        <v>29</v>
      </c>
      <c r="B18" s="4" t="s">
        <v>99</v>
      </c>
      <c r="C18" s="37" t="s">
        <v>158</v>
      </c>
      <c r="D18" s="5" t="s">
        <v>100</v>
      </c>
      <c r="E18" s="29" t="s">
        <v>116</v>
      </c>
      <c r="F18" s="5"/>
      <c r="G18" s="5" t="s">
        <v>101</v>
      </c>
      <c r="H18" s="3" t="s">
        <v>40</v>
      </c>
      <c r="I18" s="33"/>
      <c r="J18" s="42"/>
    </row>
    <row r="19" spans="1:10" ht="72">
      <c r="A19" s="31" t="s">
        <v>30</v>
      </c>
      <c r="B19" s="4" t="s">
        <v>102</v>
      </c>
      <c r="C19" s="37" t="s">
        <v>158</v>
      </c>
      <c r="D19" s="5" t="s">
        <v>117</v>
      </c>
      <c r="E19" s="29" t="s">
        <v>103</v>
      </c>
      <c r="F19" s="5"/>
      <c r="G19" s="5" t="s">
        <v>121</v>
      </c>
      <c r="H19" s="3" t="s">
        <v>40</v>
      </c>
      <c r="I19" s="33"/>
      <c r="J19" s="42"/>
    </row>
    <row r="20" spans="1:10" ht="28.8">
      <c r="A20" s="31" t="s">
        <v>31</v>
      </c>
      <c r="B20" s="4" t="s">
        <v>11</v>
      </c>
      <c r="C20" s="37" t="s">
        <v>158</v>
      </c>
      <c r="D20" s="5" t="s">
        <v>104</v>
      </c>
      <c r="E20" s="5"/>
      <c r="F20" s="5"/>
      <c r="G20" s="5" t="s">
        <v>105</v>
      </c>
      <c r="H20" s="3" t="s">
        <v>40</v>
      </c>
      <c r="I20" s="33"/>
      <c r="J20" s="42"/>
    </row>
    <row r="21" spans="1:10" ht="28.8">
      <c r="A21" s="31" t="s">
        <v>32</v>
      </c>
      <c r="B21" s="4" t="s">
        <v>12</v>
      </c>
      <c r="C21" s="37" t="s">
        <v>158</v>
      </c>
      <c r="D21" s="5" t="s">
        <v>49</v>
      </c>
      <c r="E21" s="30"/>
      <c r="F21" s="5"/>
      <c r="G21" s="5" t="s">
        <v>106</v>
      </c>
      <c r="H21" s="3" t="s">
        <v>40</v>
      </c>
      <c r="I21" s="33"/>
      <c r="J21" s="42"/>
    </row>
    <row r="22" spans="1:10" ht="28.8">
      <c r="A22" s="31" t="s">
        <v>33</v>
      </c>
      <c r="B22" s="31" t="s">
        <v>38</v>
      </c>
      <c r="C22" s="37" t="s">
        <v>158</v>
      </c>
      <c r="D22" s="32" t="s">
        <v>107</v>
      </c>
      <c r="E22" s="5" t="s">
        <v>95</v>
      </c>
      <c r="F22" s="5"/>
      <c r="G22" s="5" t="s">
        <v>118</v>
      </c>
      <c r="H22" s="3" t="s">
        <v>40</v>
      </c>
      <c r="I22" s="33"/>
      <c r="J22" s="42"/>
    </row>
    <row r="23" spans="1:10" ht="45.75" customHeight="1">
      <c r="A23" s="31" t="s">
        <v>41</v>
      </c>
      <c r="B23" s="31" t="s">
        <v>39</v>
      </c>
      <c r="C23" s="37" t="s">
        <v>158</v>
      </c>
      <c r="D23" s="5" t="s">
        <v>108</v>
      </c>
      <c r="E23" s="30"/>
      <c r="F23" s="5"/>
      <c r="G23" s="5" t="s">
        <v>119</v>
      </c>
      <c r="H23" s="3" t="s">
        <v>40</v>
      </c>
      <c r="I23" s="33"/>
      <c r="J23" s="42"/>
    </row>
    <row r="24" spans="1:10" ht="60" customHeight="1">
      <c r="A24" s="31" t="s">
        <v>42</v>
      </c>
      <c r="B24" s="4" t="s">
        <v>68</v>
      </c>
      <c r="C24" s="37" t="s">
        <v>158</v>
      </c>
      <c r="D24" s="5" t="s">
        <v>69</v>
      </c>
      <c r="E24" s="30"/>
      <c r="F24" s="5"/>
      <c r="G24" s="5" t="s">
        <v>70</v>
      </c>
      <c r="H24" s="3" t="s">
        <v>40</v>
      </c>
      <c r="I24" s="33"/>
      <c r="J24" s="42"/>
    </row>
    <row r="25" spans="1:10" s="6" customFormat="1" ht="57.6">
      <c r="A25" s="31" t="s">
        <v>43</v>
      </c>
      <c r="B25" s="31" t="s">
        <v>9</v>
      </c>
      <c r="C25" s="37" t="s">
        <v>158</v>
      </c>
      <c r="D25" s="5" t="s">
        <v>97</v>
      </c>
      <c r="E25" s="5" t="s">
        <v>98</v>
      </c>
      <c r="F25" s="5"/>
      <c r="G25" s="5" t="s">
        <v>10</v>
      </c>
      <c r="H25" s="3" t="s">
        <v>40</v>
      </c>
      <c r="I25" s="33"/>
      <c r="J25" s="42"/>
    </row>
    <row r="26" spans="1:10" s="6" customFormat="1" ht="115.2">
      <c r="A26" s="31" t="s">
        <v>123</v>
      </c>
      <c r="B26" s="31" t="s">
        <v>124</v>
      </c>
      <c r="C26" s="37" t="s">
        <v>158</v>
      </c>
      <c r="D26" s="5" t="s">
        <v>125</v>
      </c>
      <c r="E26" s="5"/>
      <c r="F26" s="5"/>
      <c r="G26" s="5" t="s">
        <v>152</v>
      </c>
      <c r="H26" s="3" t="s">
        <v>40</v>
      </c>
      <c r="I26" s="33"/>
      <c r="J26" s="42"/>
    </row>
    <row r="27" spans="1:10" s="6" customFormat="1" ht="28.8">
      <c r="A27" s="31" t="s">
        <v>130</v>
      </c>
      <c r="B27" s="31" t="s">
        <v>127</v>
      </c>
      <c r="C27" s="37" t="s">
        <v>158</v>
      </c>
      <c r="D27" s="5" t="s">
        <v>128</v>
      </c>
      <c r="E27" s="5"/>
      <c r="F27" s="5"/>
      <c r="G27" s="5" t="s">
        <v>129</v>
      </c>
      <c r="H27" s="3" t="s">
        <v>40</v>
      </c>
      <c r="I27" s="33"/>
      <c r="J27" s="42"/>
    </row>
    <row r="28" spans="1:10" s="6" customFormat="1" ht="43.2">
      <c r="A28" s="31" t="s">
        <v>145</v>
      </c>
      <c r="B28" s="31" t="s">
        <v>132</v>
      </c>
      <c r="C28" s="37" t="s">
        <v>158</v>
      </c>
      <c r="D28" s="5" t="s">
        <v>133</v>
      </c>
      <c r="E28" s="5" t="s">
        <v>134</v>
      </c>
      <c r="F28" s="5"/>
      <c r="G28" s="5" t="s">
        <v>149</v>
      </c>
      <c r="H28" s="3" t="s">
        <v>40</v>
      </c>
      <c r="I28" s="33"/>
      <c r="J28" s="42"/>
    </row>
    <row r="29" spans="1:10" s="6" customFormat="1" ht="57.6">
      <c r="A29" s="31" t="s">
        <v>146</v>
      </c>
      <c r="B29" s="31" t="s">
        <v>135</v>
      </c>
      <c r="C29" s="37" t="s">
        <v>158</v>
      </c>
      <c r="D29" s="5" t="s">
        <v>136</v>
      </c>
      <c r="E29" s="5" t="s">
        <v>137</v>
      </c>
      <c r="F29" s="5"/>
      <c r="G29" s="5" t="s">
        <v>138</v>
      </c>
      <c r="H29" s="3" t="s">
        <v>40</v>
      </c>
      <c r="I29" s="33"/>
      <c r="J29" s="42"/>
    </row>
    <row r="30" spans="1:10" s="6" customFormat="1" ht="57.6">
      <c r="A30" s="31" t="s">
        <v>147</v>
      </c>
      <c r="B30" s="31" t="s">
        <v>139</v>
      </c>
      <c r="C30" s="37" t="s">
        <v>158</v>
      </c>
      <c r="D30" s="5" t="s">
        <v>141</v>
      </c>
      <c r="E30" s="5" t="s">
        <v>137</v>
      </c>
      <c r="F30" s="5"/>
      <c r="G30" s="5" t="s">
        <v>143</v>
      </c>
      <c r="H30" s="3" t="s">
        <v>40</v>
      </c>
      <c r="I30" s="33"/>
      <c r="J30" s="42"/>
    </row>
    <row r="31" spans="1:10" s="6" customFormat="1" ht="57.6">
      <c r="A31" s="31" t="s">
        <v>148</v>
      </c>
      <c r="B31" s="31" t="s">
        <v>140</v>
      </c>
      <c r="C31" s="37" t="s">
        <v>158</v>
      </c>
      <c r="D31" s="5" t="s">
        <v>142</v>
      </c>
      <c r="E31" s="5" t="s">
        <v>137</v>
      </c>
      <c r="F31" s="5"/>
      <c r="G31" s="5" t="s">
        <v>144</v>
      </c>
      <c r="H31" s="3" t="s">
        <v>40</v>
      </c>
      <c r="I31" s="33"/>
      <c r="J31" s="42"/>
    </row>
    <row r="32" spans="1:10" s="6" customFormat="1" ht="86.4">
      <c r="A32" s="31" t="s">
        <v>154</v>
      </c>
      <c r="B32" s="31" t="s">
        <v>153</v>
      </c>
      <c r="C32" s="37" t="s">
        <v>158</v>
      </c>
      <c r="D32" s="5" t="s">
        <v>155</v>
      </c>
      <c r="E32" s="5"/>
      <c r="F32" s="5"/>
      <c r="G32" s="5" t="s">
        <v>157</v>
      </c>
      <c r="H32" s="3" t="s">
        <v>40</v>
      </c>
      <c r="I32" s="33"/>
      <c r="J32" s="42"/>
    </row>
  </sheetData>
  <conditionalFormatting sqref="H2:H32">
    <cfRule type="cellIs" dxfId="5" priority="171" operator="equal">
      <formula>"FAIL"</formula>
    </cfRule>
  </conditionalFormatting>
  <conditionalFormatting sqref="H2:H32">
    <cfRule type="cellIs" dxfId="4" priority="169" operator="equal">
      <formula>"PASS"</formula>
    </cfRule>
    <cfRule type="cellIs" dxfId="3" priority="170" operator="equal">
      <formula>"FAIL"</formula>
    </cfRule>
  </conditionalFormatting>
  <conditionalFormatting sqref="F1">
    <cfRule type="cellIs" dxfId="2" priority="17" operator="equal">
      <formula>"FAIL"</formula>
    </cfRule>
  </conditionalFormatting>
  <conditionalFormatting sqref="B1:B1048576">
    <cfRule type="duplicateValues" dxfId="1" priority="1"/>
  </conditionalFormatting>
  <dataValidations count="1">
    <dataValidation type="list" allowBlank="1" showInputMessage="1" showErrorMessage="1" sqref="H2:H32">
      <formula1>"Pass,Fail,NA,Not Run"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F12" sqref="F12"/>
    </sheetView>
  </sheetViews>
  <sheetFormatPr defaultRowHeight="14.4"/>
  <cols>
    <col min="1" max="1" width="10.5546875" bestFit="1" customWidth="1"/>
  </cols>
  <sheetData>
    <row r="1" spans="1:8">
      <c r="B1" s="1"/>
      <c r="C1" s="44" t="s">
        <v>50</v>
      </c>
      <c r="D1" s="44"/>
      <c r="E1" s="45" t="s">
        <v>51</v>
      </c>
      <c r="F1" s="45"/>
      <c r="G1" s="1"/>
      <c r="H1" s="1"/>
    </row>
    <row r="2" spans="1:8">
      <c r="A2" s="8"/>
      <c r="B2" s="9" t="s">
        <v>52</v>
      </c>
      <c r="C2" s="10" t="s">
        <v>53</v>
      </c>
      <c r="D2" s="10" t="s">
        <v>54</v>
      </c>
      <c r="E2" s="11" t="s">
        <v>53</v>
      </c>
      <c r="F2" s="11" t="s">
        <v>54</v>
      </c>
      <c r="G2" s="12" t="s">
        <v>55</v>
      </c>
      <c r="H2" s="13" t="s">
        <v>40</v>
      </c>
    </row>
    <row r="3" spans="1:8">
      <c r="A3" s="14" t="s">
        <v>56</v>
      </c>
      <c r="B3" s="15">
        <f>COUNTA(Sanity!A2:A991)</f>
        <v>31</v>
      </c>
      <c r="C3" s="15">
        <f>COUNTIFS(Sanity!H:H,"PASS")</f>
        <v>0</v>
      </c>
      <c r="D3" s="16" t="e">
        <f>C3/(C3+E3)</f>
        <v>#DIV/0!</v>
      </c>
      <c r="E3" s="15">
        <f>COUNTIFS(Sanity!H:H,"FAIL")</f>
        <v>0</v>
      </c>
      <c r="F3" s="17" t="e">
        <f>E3/(E3+C3)</f>
        <v>#DIV/0!</v>
      </c>
      <c r="G3" s="15">
        <f>COUNTIFS(Sanity!H:H,"NA")</f>
        <v>0</v>
      </c>
      <c r="H3" s="15">
        <f>COUNTIFS(Sanity!H:H,"Not Run")</f>
        <v>31</v>
      </c>
    </row>
  </sheetData>
  <mergeCells count="2">
    <mergeCell ref="C1:D1"/>
    <mergeCell ref="E1:F1"/>
  </mergeCells>
  <conditionalFormatting sqref="B3:H3 A2:A3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12" sqref="C12"/>
    </sheetView>
  </sheetViews>
  <sheetFormatPr defaultRowHeight="14.4"/>
  <cols>
    <col min="1" max="1" width="7.33203125" bestFit="1" customWidth="1"/>
    <col min="2" max="2" width="33.33203125" customWidth="1"/>
    <col min="3" max="3" width="15.44140625" customWidth="1"/>
    <col min="4" max="4" width="16.33203125" customWidth="1"/>
    <col min="5" max="5" width="20.33203125" customWidth="1"/>
  </cols>
  <sheetData>
    <row r="1" spans="1:5" s="18" customFormat="1">
      <c r="A1" s="46" t="s">
        <v>57</v>
      </c>
      <c r="B1" s="46"/>
      <c r="C1" s="46"/>
      <c r="D1" s="46"/>
      <c r="E1" s="46"/>
    </row>
    <row r="2" spans="1:5" s="18" customFormat="1">
      <c r="A2" s="19" t="s">
        <v>58</v>
      </c>
      <c r="B2" s="19" t="s">
        <v>59</v>
      </c>
      <c r="C2" s="19" t="s">
        <v>60</v>
      </c>
      <c r="D2" s="19" t="s">
        <v>61</v>
      </c>
      <c r="E2" s="20" t="s">
        <v>62</v>
      </c>
    </row>
    <row r="3" spans="1:5" s="18" customFormat="1">
      <c r="A3" s="21">
        <v>1</v>
      </c>
      <c r="B3" s="22" t="s">
        <v>4</v>
      </c>
      <c r="C3" s="23" t="s">
        <v>63</v>
      </c>
      <c r="D3" s="21" t="s">
        <v>64</v>
      </c>
      <c r="E3" s="24">
        <v>44791</v>
      </c>
    </row>
    <row r="4" spans="1:5" s="18" customFormat="1">
      <c r="A4" s="21">
        <v>1.1000000000000001</v>
      </c>
      <c r="B4" s="22" t="s">
        <v>4</v>
      </c>
      <c r="C4" s="23" t="s">
        <v>63</v>
      </c>
      <c r="D4" s="21" t="s">
        <v>64</v>
      </c>
      <c r="E4" s="24">
        <v>45200</v>
      </c>
    </row>
    <row r="5" spans="1:5">
      <c r="A5" s="21">
        <v>1.2</v>
      </c>
      <c r="B5" s="22" t="s">
        <v>4</v>
      </c>
      <c r="C5" s="23" t="s">
        <v>63</v>
      </c>
      <c r="D5" s="21" t="s">
        <v>64</v>
      </c>
      <c r="E5" s="24">
        <v>44956</v>
      </c>
    </row>
    <row r="6" spans="1:5">
      <c r="A6" s="21">
        <v>1.3</v>
      </c>
      <c r="B6" s="22" t="s">
        <v>4</v>
      </c>
      <c r="C6" s="23" t="s">
        <v>63</v>
      </c>
      <c r="D6" s="21" t="s">
        <v>64</v>
      </c>
      <c r="E6" s="24">
        <v>45076</v>
      </c>
    </row>
    <row r="7" spans="1:5">
      <c r="A7" s="21">
        <v>1.3</v>
      </c>
      <c r="B7" s="22" t="s">
        <v>4</v>
      </c>
      <c r="C7" s="23" t="s">
        <v>67</v>
      </c>
      <c r="D7" s="21" t="s">
        <v>64</v>
      </c>
      <c r="E7" s="24">
        <v>45180</v>
      </c>
    </row>
    <row r="8" spans="1:5">
      <c r="A8" s="21">
        <v>2</v>
      </c>
      <c r="B8" s="22" t="s">
        <v>4</v>
      </c>
      <c r="C8" s="23" t="s">
        <v>120</v>
      </c>
      <c r="D8" s="21" t="s">
        <v>64</v>
      </c>
      <c r="E8" s="24">
        <v>45241</v>
      </c>
    </row>
    <row r="9" spans="1:5">
      <c r="A9" s="21">
        <v>2.1</v>
      </c>
      <c r="B9" s="22" t="s">
        <v>4</v>
      </c>
      <c r="C9" s="23" t="s">
        <v>122</v>
      </c>
      <c r="D9" s="21" t="s">
        <v>64</v>
      </c>
      <c r="E9" s="24">
        <v>45278</v>
      </c>
    </row>
    <row r="10" spans="1:5" ht="39" customHeight="1">
      <c r="A10" s="21">
        <v>2.2000000000000002</v>
      </c>
      <c r="B10" s="22" t="s">
        <v>4</v>
      </c>
      <c r="C10" s="23" t="s">
        <v>131</v>
      </c>
      <c r="D10" s="21" t="s">
        <v>64</v>
      </c>
      <c r="E10" s="24">
        <v>45311</v>
      </c>
    </row>
    <row r="11" spans="1:5" ht="57">
      <c r="A11" s="21">
        <v>2.2999999999999998</v>
      </c>
      <c r="B11" s="22" t="s">
        <v>4</v>
      </c>
      <c r="C11" s="23" t="s">
        <v>156</v>
      </c>
      <c r="D11" s="21" t="s">
        <v>64</v>
      </c>
      <c r="E11" s="24">
        <v>45391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Sanity</vt:lpstr>
      <vt:lpstr>Result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2024-09-08T09:20:56Z</dcterms:modified>
</cp:coreProperties>
</file>