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me Shifts" sheetId="1" r:id="rId3"/>
    <sheet state="visible" name="C2E001" sheetId="2" r:id="rId4"/>
    <sheet state="visible" name="C2E002" sheetId="3" r:id="rId5"/>
    <sheet state="visible" name="C2E003" sheetId="4" r:id="rId6"/>
    <sheet state="visible" name="C2E004" sheetId="5" r:id="rId7"/>
    <sheet state="visible" name="C2E005" sheetId="6" r:id="rId8"/>
    <sheet state="visible" name="C2E006" sheetId="7" r:id="rId9"/>
    <sheet state="visible" name="C2E007" sheetId="8" r:id="rId10"/>
    <sheet state="visible" name="C2E008" sheetId="9" r:id="rId11"/>
    <sheet state="visible" name="C2E009" sheetId="10" r:id="rId12"/>
    <sheet state="visible" name="C2E010" sheetId="11" r:id="rId13"/>
    <sheet state="visible" name="C2E011" sheetId="12" r:id="rId14"/>
    <sheet state="visible" name="C2E012" sheetId="13" r:id="rId15"/>
    <sheet state="visible" name="C2E013" sheetId="14" r:id="rId16"/>
    <sheet state="visible" name="C2E014" sheetId="15" r:id="rId17"/>
    <sheet state="visible" name="C2E015" sheetId="16" r:id="rId18"/>
    <sheet state="visible" name="C2E016" sheetId="17" r:id="rId19"/>
    <sheet state="visible" name="C2E018" sheetId="18" r:id="rId20"/>
    <sheet state="visible" name="C2E019" sheetId="19" r:id="rId21"/>
    <sheet state="visible" name="C2E020" sheetId="20" r:id="rId22"/>
    <sheet state="visible" name="C2E017" sheetId="21" r:id="rId23"/>
    <sheet state="visible" name="C2E021" sheetId="22" r:id="rId24"/>
    <sheet state="visible" name="C2E022" sheetId="23" r:id="rId25"/>
    <sheet state="visible" name="C2E023" sheetId="24" r:id="rId26"/>
    <sheet state="visible" name="C2E024" sheetId="25" r:id="rId27"/>
    <sheet state="visible" name="C2E025" sheetId="26" r:id="rId28"/>
    <sheet state="visible" name="C2E026" sheetId="27" r:id="rId29"/>
    <sheet state="visible" name="C2E027" sheetId="28" r:id="rId30"/>
    <sheet state="visible" name="C2E028" sheetId="29" r:id="rId31"/>
    <sheet state="visible" name="C2E029" sheetId="30" r:id="rId32"/>
    <sheet state="visible" name="C2E030" sheetId="31" r:id="rId33"/>
    <sheet state="visible" name="C2E031" sheetId="32" r:id="rId34"/>
    <sheet state="visible" name="C2E032" sheetId="33" r:id="rId35"/>
    <sheet state="visible" name="C2E033" sheetId="34" r:id="rId36"/>
    <sheet state="visible" name="C2E034" sheetId="35" r:id="rId37"/>
    <sheet state="visible" name="C2E035" sheetId="36" r:id="rId38"/>
    <sheet state="visible" name="C2E036" sheetId="37" r:id="rId39"/>
    <sheet state="visible" name="C2E037" sheetId="38" r:id="rId40"/>
    <sheet state="visible" name="C2E038" sheetId="39" r:id="rId41"/>
    <sheet state="visible" name="C2E039" sheetId="40" r:id="rId42"/>
    <sheet state="visible" name="C2E040" sheetId="41" r:id="rId43"/>
    <sheet state="visible" name="C2E041" sheetId="42" r:id="rId44"/>
    <sheet state="visible" name="C2E042" sheetId="43" r:id="rId45"/>
    <sheet state="visible" name="C2E043" sheetId="44" r:id="rId46"/>
    <sheet state="visible" name="C2E044" sheetId="45" r:id="rId47"/>
    <sheet state="visible" name="C2E045" sheetId="46" r:id="rId48"/>
    <sheet state="visible" name="C2E046" sheetId="47" r:id="rId49"/>
    <sheet state="visible" name="C2E047" sheetId="48" r:id="rId50"/>
    <sheet state="visible" name="C2E048" sheetId="49" r:id="rId51"/>
    <sheet state="visible" name="C2E049" sheetId="50" r:id="rId52"/>
    <sheet state="visible" name="C2E050" sheetId="51" r:id="rId53"/>
    <sheet state="visible" name="C2E051" sheetId="52" r:id="rId54"/>
    <sheet state="visible" name="C2E052" sheetId="53" r:id="rId55"/>
    <sheet state="visible" name="C2E053" sheetId="54" r:id="rId56"/>
    <sheet state="visible" name="C2E054" sheetId="55" r:id="rId57"/>
    <sheet state="visible" name="C2E055" sheetId="56" r:id="rId58"/>
    <sheet state="visible" name="C2E056" sheetId="57" r:id="rId59"/>
    <sheet state="visible" name="C2E057" sheetId="58" r:id="rId60"/>
    <sheet state="visible" name="C2E058" sheetId="59" r:id="rId61"/>
    <sheet state="visible" name="C2E059" sheetId="60" r:id="rId62"/>
    <sheet state="visible" name="C2E060" sheetId="61" r:id="rId63"/>
    <sheet state="visible" name="C2E061" sheetId="62" r:id="rId64"/>
    <sheet state="visible" name="C2E062" sheetId="63" r:id="rId65"/>
    <sheet state="visible" name="C2E063" sheetId="64" r:id="rId66"/>
    <sheet state="visible" name="C2E064" sheetId="65" r:id="rId67"/>
    <sheet state="visible" name="C2E065" sheetId="66" r:id="rId68"/>
    <sheet state="visible" name="C2E066" sheetId="67" r:id="rId69"/>
    <sheet state="visible" name="C2E067" sheetId="68" r:id="rId70"/>
    <sheet state="visible" name="C2E068" sheetId="69" r:id="rId71"/>
    <sheet state="visible" name="C2E069" sheetId="70" r:id="rId72"/>
    <sheet state="visible" name="C2E070" sheetId="71" r:id="rId73"/>
    <sheet state="visible" name="C2E071" sheetId="72" r:id="rId74"/>
    <sheet state="visible" name="C2E072" sheetId="73" r:id="rId75"/>
    <sheet state="visible" name="C2E073" sheetId="74" r:id="rId76"/>
    <sheet state="visible" name="C2E074" sheetId="75" r:id="rId77"/>
    <sheet state="visible" name="C2E075" sheetId="76" r:id="rId78"/>
    <sheet state="visible" name="C2E076" sheetId="77" r:id="rId79"/>
    <sheet state="visible" name="C2E077" sheetId="78" r:id="rId80"/>
    <sheet state="visible" name="C2E078" sheetId="79" r:id="rId81"/>
    <sheet state="visible" name="C2E079" sheetId="80" r:id="rId82"/>
    <sheet state="visible" name="C2E080" sheetId="81" r:id="rId83"/>
    <sheet state="visible" name="C2E081" sheetId="82" r:id="rId84"/>
    <sheet state="visible" name="C2E082" sheetId="83" r:id="rId85"/>
    <sheet state="visible" name="C2E083" sheetId="84" r:id="rId86"/>
    <sheet state="visible" name="C2E084" sheetId="85" r:id="rId87"/>
    <sheet state="visible" name="C2E085" sheetId="86" r:id="rId88"/>
    <sheet state="visible" name="C2E086" sheetId="87" r:id="rId89"/>
    <sheet state="visible" name="C2E087" sheetId="88" r:id="rId90"/>
    <sheet state="visible" name="C2E088" sheetId="89" r:id="rId91"/>
    <sheet state="visible" name="C2E089" sheetId="90" r:id="rId92"/>
    <sheet state="visible" name="C2E090" sheetId="91" r:id="rId93"/>
    <sheet state="visible" name="C2E091" sheetId="92" r:id="rId94"/>
    <sheet state="visible" name="C2E092" sheetId="93" r:id="rId95"/>
    <sheet state="visible" name="C2E093" sheetId="94" r:id="rId96"/>
    <sheet state="visible" name="C2E094" sheetId="95" r:id="rId97"/>
    <sheet state="visible" name="C2E095" sheetId="96" r:id="rId98"/>
    <sheet state="visible" name="C2E096" sheetId="97" r:id="rId99"/>
    <sheet state="visible" name="C2E097" sheetId="98" r:id="rId100"/>
    <sheet state="visible" name="C2E098" sheetId="99" r:id="rId101"/>
    <sheet state="visible" name="C2E099" sheetId="100" r:id="rId102"/>
    <sheet state="visible" name="C2E100" sheetId="101" r:id="rId103"/>
    <sheet state="visible" name="C2E101" sheetId="102" r:id="rId104"/>
    <sheet state="visible" name="C2E102" sheetId="103" r:id="rId105"/>
    <sheet state="visible" name="C2E103" sheetId="104" r:id="rId106"/>
    <sheet state="visible" name="C2E104" sheetId="105" r:id="rId107"/>
    <sheet state="visible" name="C2E105" sheetId="106" r:id="rId108"/>
    <sheet state="visible" name="C2E106" sheetId="107" r:id="rId109"/>
    <sheet state="visible" name="C2E107" sheetId="108" r:id="rId110"/>
    <sheet state="visible" name="C2E108" sheetId="109" r:id="rId111"/>
    <sheet state="visible" name="C2E109" sheetId="110" r:id="rId112"/>
    <sheet state="visible" name="C2E110" sheetId="111" r:id="rId113"/>
    <sheet state="visible" name="C2E111" sheetId="112" r:id="rId114"/>
    <sheet state="visible" name="C2E112" sheetId="113" r:id="rId115"/>
    <sheet state="visible" name="C2E113" sheetId="114" r:id="rId116"/>
  </sheets>
  <definedNames>
    <definedName hidden="1" localSheetId="79" name="_xlnm._FilterDatabase">'C2E079'!$A$1:$J$118</definedName>
    <definedName hidden="1" localSheetId="86" name="_xlnm._FilterDatabase">'C2E086'!$A$1:$J$255</definedName>
    <definedName hidden="1" localSheetId="109" name="_xlnm._FilterDatabase">'C2E109'!$A$1:$J$22</definedName>
  </definedNames>
  <calcPr/>
</workbook>
</file>

<file path=xl/sharedStrings.xml><?xml version="1.0" encoding="utf-8"?>
<sst xmlns="http://schemas.openxmlformats.org/spreadsheetml/2006/main" count="49404" uniqueCount="3421">
  <si>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</si>
  <si>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</si>
  <si>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</si>
  <si>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</si>
  <si>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</si>
  <si>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</si>
  <si>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</si>
  <si>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</si>
  <si>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</si>
  <si>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</si>
  <si>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</si>
  <si>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</si>
  <si>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</si>
  <si>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</si>
  <si>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</si>
  <si>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</si>
  <si>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</si>
  <si>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</si>
  <si>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</si>
  <si>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</si>
  <si>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</si>
  <si>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</si>
  <si>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</si>
  <si>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</si>
  <si>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</si>
  <si>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</si>
  <si>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</si>
  <si>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</si>
  <si>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</si>
  <si>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</si>
  <si>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</si>
  <si>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</si>
  <si>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</si>
  <si>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</si>
  <si>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</si>
  <si>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</si>
  <si>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</si>
  <si>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</si>
  <si>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</si>
  <si>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</si>
  <si>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</si>
  <si>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</si>
  <si>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</si>
  <si>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</si>
  <si>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</si>
  <si>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</si>
  <si>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</si>
  <si>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</si>
  <si>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</si>
  <si>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</si>
  <si>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</si>
  <si>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</si>
  <si>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</si>
  <si>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</si>
  <si>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</si>
  <si>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</si>
  <si>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Time</t>
  </si>
  <si>
    <t>Character</t>
  </si>
  <si>
    <t>Type of Roll</t>
  </si>
  <si>
    <t>Total Value</t>
  </si>
  <si>
    <t>Natural Value</t>
  </si>
  <si>
    <t>Crit?</t>
  </si>
  <si>
    <t>Damage Dealt</t>
  </si>
  <si>
    <t># Kills</t>
  </si>
  <si>
    <t>Notes</t>
  </si>
  <si>
    <t>C2E001</t>
  </si>
  <si>
    <t>Fjord</t>
  </si>
  <si>
    <t>Perception</t>
  </si>
  <si>
    <t>Nat20</t>
  </si>
  <si>
    <t>Jester</t>
  </si>
  <si>
    <t>Beau</t>
  </si>
  <si>
    <t>Insight</t>
  </si>
  <si>
    <t>Molly</t>
  </si>
  <si>
    <t>Sleight of Hand</t>
  </si>
  <si>
    <t>Nott</t>
  </si>
  <si>
    <t>Unknown</t>
  </si>
  <si>
    <t>Other</t>
  </si>
  <si>
    <t>Crick Queen's Call</t>
  </si>
  <si>
    <t>Acrobatics</t>
  </si>
  <si>
    <t>Athletics</t>
  </si>
  <si>
    <t>Deception</t>
  </si>
  <si>
    <t>Constitution Save</t>
  </si>
  <si>
    <t>Caleb</t>
  </si>
  <si>
    <t>Investigation</t>
  </si>
  <si>
    <t>Yasha</t>
  </si>
  <si>
    <t>Disregarded due to advantage</t>
  </si>
  <si>
    <t>With advantage</t>
  </si>
  <si>
    <t>Initiative</t>
  </si>
  <si>
    <t>Nat1</t>
  </si>
  <si>
    <t>Spell Attack</t>
  </si>
  <si>
    <t>Guiding Bolt</t>
  </si>
  <si>
    <t>Damage</t>
  </si>
  <si>
    <t>18 to Creature 1</t>
  </si>
  <si>
    <t>Attack</t>
  </si>
  <si>
    <t>Falchion with advantage</t>
  </si>
  <si>
    <t>11 to Creature 1</t>
  </si>
  <si>
    <t>Chromatic Orb (Cold)</t>
  </si>
  <si>
    <t>9 Cold to Creature 1</t>
  </si>
  <si>
    <t>Performance</t>
  </si>
  <si>
    <t>Unarmed Strike</t>
  </si>
  <si>
    <t>Dexterity Save</t>
  </si>
  <si>
    <t>Sword</t>
  </si>
  <si>
    <t>9 (8 + 1 Cold) to Creature 1</t>
  </si>
  <si>
    <t>3 Necrotic to Creature 1</t>
  </si>
  <si>
    <t>Toll the Dead</t>
  </si>
  <si>
    <t>Falchion AoO</t>
  </si>
  <si>
    <t>12 to Creature 2</t>
  </si>
  <si>
    <t>Disreagrded due to advantage</t>
  </si>
  <si>
    <t>Greatsword Reckless</t>
  </si>
  <si>
    <t>13 to Creature 1</t>
  </si>
  <si>
    <t>Falchion</t>
  </si>
  <si>
    <t>17 (12 + 5 Necrotic) to Creature 2</t>
  </si>
  <si>
    <t>Chromatic Orb (Acid)</t>
  </si>
  <si>
    <t>Crossbow Sneak Attack</t>
  </si>
  <si>
    <t>14 (10 + 4 SA) to Creature 2</t>
  </si>
  <si>
    <t>4 to Creature 2</t>
  </si>
  <si>
    <t>9 (6 + 3 Cold) to Creature 2</t>
  </si>
  <si>
    <t>6 to Creature 2</t>
  </si>
  <si>
    <t>13 to Creature 2</t>
  </si>
  <si>
    <t>HDYWTDT</t>
  </si>
  <si>
    <t>Healing</t>
  </si>
  <si>
    <t>Cure Wounds (1st), Beau heals 7 points</t>
  </si>
  <si>
    <t>Cure Wounds (1st), Molly heals 10 points</t>
  </si>
  <si>
    <t>3;00:16</t>
  </si>
  <si>
    <t>C2E002</t>
  </si>
  <si>
    <t>Stealth</t>
  </si>
  <si>
    <t>Animal Handling</t>
  </si>
  <si>
    <t>Persuasion</t>
  </si>
  <si>
    <t>Medicine</t>
  </si>
  <si>
    <t>Dexterity</t>
  </si>
  <si>
    <t>Nature</t>
  </si>
  <si>
    <t>Intelligence</t>
  </si>
  <si>
    <t>Religion</t>
  </si>
  <si>
    <t>C2E003</t>
  </si>
  <si>
    <t>8 to Zombie 1</t>
  </si>
  <si>
    <t>9 Cold to Zombie 1</t>
  </si>
  <si>
    <t>Scimitar</t>
  </si>
  <si>
    <t>Y</t>
  </si>
  <si>
    <t>9 to Zombie 1</t>
  </si>
  <si>
    <t>13 to Zombie 1</t>
  </si>
  <si>
    <t>3 to Molly</t>
  </si>
  <si>
    <t>Blood Curse of the Eyeless (amplified)</t>
  </si>
  <si>
    <t>Hand Crossbow SA</t>
  </si>
  <si>
    <t>9 (7 + 2 Fury of the Small) to Zombie 2</t>
  </si>
  <si>
    <t>2 to Zombie 2</t>
  </si>
  <si>
    <t>Sneak Attack</t>
  </si>
  <si>
    <t>Eldtritch Blast</t>
  </si>
  <si>
    <t>9 to Zombie 2</t>
  </si>
  <si>
    <t>Staff</t>
  </si>
  <si>
    <t>11 to Zombie 2</t>
  </si>
  <si>
    <t>6 to Zombie 2</t>
  </si>
  <si>
    <t>Fire Bolt</t>
  </si>
  <si>
    <t>4 Fire to Zombie 2</t>
  </si>
  <si>
    <t>Hand Crossbow (HDYWTDT)</t>
  </si>
  <si>
    <t>Survival</t>
  </si>
  <si>
    <t>Hit Dice</t>
  </si>
  <si>
    <t>Molly heals 11 points</t>
  </si>
  <si>
    <t>Frumpkin</t>
  </si>
  <si>
    <t>Nat6</t>
  </si>
  <si>
    <t>Nat5</t>
  </si>
  <si>
    <t>Disregarded due to disadvantage</t>
  </si>
  <si>
    <t>With disadvantage</t>
  </si>
  <si>
    <t>Same natural roll as the Investigation check afterwards</t>
  </si>
  <si>
    <t>1 to Molly</t>
  </si>
  <si>
    <t>Rite of the Frozen</t>
  </si>
  <si>
    <t>7 to Kylre</t>
  </si>
  <si>
    <t>Wisdom Save</t>
  </si>
  <si>
    <t>Against Toya's singing</t>
  </si>
  <si>
    <t>Against Toya's singing, Jester has disadvantage on attack rolls for the next round</t>
  </si>
  <si>
    <t>Staff to crush Toya's throat</t>
  </si>
  <si>
    <t>Shortsword</t>
  </si>
  <si>
    <t>Eldritch Blast</t>
  </si>
  <si>
    <t>15 to Kylre</t>
  </si>
  <si>
    <t>9 (8 + 1 Cold) to Imp 3</t>
  </si>
  <si>
    <t>4 Poison to Molly</t>
  </si>
  <si>
    <t>Against Imp Sting</t>
  </si>
  <si>
    <t>4 to Kylre</t>
  </si>
  <si>
    <t>7 to Imp 3</t>
  </si>
  <si>
    <t>4 Psychic to Caleb</t>
  </si>
  <si>
    <t>Against Siphon Life</t>
  </si>
  <si>
    <t>8 to Toya</t>
  </si>
  <si>
    <t>Chromatic Orb with disadvantage</t>
  </si>
  <si>
    <t>Shortsword SA</t>
  </si>
  <si>
    <t>12 to Kylre</t>
  </si>
  <si>
    <t>Falcion with Wrathful Smite</t>
  </si>
  <si>
    <t>15 (14 + 1 Psychic) to Kylre</t>
  </si>
  <si>
    <t>5 Poison to Caleb</t>
  </si>
  <si>
    <t>6 Poison to Jester</t>
  </si>
  <si>
    <t>4 Psychic to Imp 1</t>
  </si>
  <si>
    <t>Vicious Mockery</t>
  </si>
  <si>
    <t>Against Kylre</t>
  </si>
  <si>
    <t>Shortsword AoO</t>
  </si>
  <si>
    <t>11 to Kylre</t>
  </si>
  <si>
    <t>16 to Kylre</t>
  </si>
  <si>
    <t>Cure Wounds (1st), Jester heals 9 points</t>
  </si>
  <si>
    <t>Death Save</t>
  </si>
  <si>
    <t>Success</t>
  </si>
  <si>
    <t>Hand Crossbow</t>
  </si>
  <si>
    <t>14 to Kylre</t>
  </si>
  <si>
    <t>14 Poison to Fjord</t>
  </si>
  <si>
    <t>6 to Imp 1</t>
  </si>
  <si>
    <t>Word of Radiance</t>
  </si>
  <si>
    <t>Rock throw with disadvantage</t>
  </si>
  <si>
    <t>Failure</t>
  </si>
  <si>
    <t>Staff with advantage</t>
  </si>
  <si>
    <t>12 to Imp 2</t>
  </si>
  <si>
    <t>Cure Wounds (1st), Fjord heals 5 points, is conscious</t>
  </si>
  <si>
    <t>Caleb is conscious</t>
  </si>
  <si>
    <t>C2E004</t>
  </si>
  <si>
    <t>Strength</t>
  </si>
  <si>
    <t>Intimidation</t>
  </si>
  <si>
    <t>10 to Dairon</t>
  </si>
  <si>
    <t>8 to Dairon</t>
  </si>
  <si>
    <t>5 to Dairon</t>
  </si>
  <si>
    <t>Against Extract Aspects</t>
  </si>
  <si>
    <t>Against Stunning Strike</t>
  </si>
  <si>
    <t>Charisma</t>
  </si>
  <si>
    <t>Thieves' Tools</t>
  </si>
  <si>
    <t>C2E005</t>
  </si>
  <si>
    <t>Caleb has one level of exhaustion</t>
  </si>
  <si>
    <t>Nott has one level of exhaustion</t>
  </si>
  <si>
    <t>Jester has one level of exhaustion</t>
  </si>
  <si>
    <t>3 Psychic to Witherling 1</t>
  </si>
  <si>
    <t>Spiritual Weapon</t>
  </si>
  <si>
    <t>10 Radiant to Witherling 1</t>
  </si>
  <si>
    <t>Deflect Missiles</t>
  </si>
  <si>
    <t>Thrown arrow</t>
  </si>
  <si>
    <t>6 to Gnoll 5</t>
  </si>
  <si>
    <t>4 Radiant to Pack Lord</t>
  </si>
  <si>
    <t>Scorching Ray</t>
  </si>
  <si>
    <t>19 Fire to Pack Lord</t>
  </si>
  <si>
    <t>12 to Gnoll 5</t>
  </si>
  <si>
    <t>5 Fire to Nott</t>
  </si>
  <si>
    <t>Melee arrow</t>
  </si>
  <si>
    <t>14 to Pack Lord</t>
  </si>
  <si>
    <t>Disregarded due ot advantage</t>
  </si>
  <si>
    <t>Scimitar with advantage</t>
  </si>
  <si>
    <t>9 to Gnoll 1</t>
  </si>
  <si>
    <t>9 Cold to Witherling 4</t>
  </si>
  <si>
    <t>Hellish Rebuke</t>
  </si>
  <si>
    <t>9 Radiant to Pack Lord</t>
  </si>
  <si>
    <t>Spiritual Weapon with advantage</t>
  </si>
  <si>
    <t>9 Force to Pack Lord</t>
  </si>
  <si>
    <t>Chromatic Orb</t>
  </si>
  <si>
    <t>8 to Witherling 3</t>
  </si>
  <si>
    <t>7 to Gnoll 5</t>
  </si>
  <si>
    <t>7 (5 + 2 Radiant) to Gnoll 1</t>
  </si>
  <si>
    <t>Cure Wounds (1st), Jester heals unknown amount</t>
  </si>
  <si>
    <t>11 Fire to Gnoll 3</t>
  </si>
  <si>
    <t>11 to Gnoll 2</t>
  </si>
  <si>
    <t>8 to Gnoll 2</t>
  </si>
  <si>
    <t>Staff AoO</t>
  </si>
  <si>
    <t>Eldritch Blast with disadvantage</t>
  </si>
  <si>
    <t>4 to Nott</t>
  </si>
  <si>
    <t>Concentration</t>
  </si>
  <si>
    <t>Inflict Wounds (1st)</t>
  </si>
  <si>
    <t>26 (13x2) Necrotic to Gnoll 6</t>
  </si>
  <si>
    <t>Cure Wounds (1st); Molly heals 6 points, is conscious</t>
  </si>
  <si>
    <t>Cure Wounds (2nd); Nott heals 16 points, is conscious</t>
  </si>
  <si>
    <t>C2E006</t>
  </si>
  <si>
    <t>Firebolt with advantage</t>
  </si>
  <si>
    <t>1 to Hyena 2</t>
  </si>
  <si>
    <t>4 to Hyena 2</t>
  </si>
  <si>
    <t>Sacred Flame</t>
  </si>
  <si>
    <t>10 (7 + 3 Radiant) to Hyena 3</t>
  </si>
  <si>
    <t>13 to Hyena 1</t>
  </si>
  <si>
    <t>11 to Gnoll 1</t>
  </si>
  <si>
    <t>Guiding Bolt (1st)</t>
  </si>
  <si>
    <t>10 to Gnoll 1</t>
  </si>
  <si>
    <t>9 to Gnoll 2</t>
  </si>
  <si>
    <t>3 Psychic to Gnoll 2</t>
  </si>
  <si>
    <t>Shocking Grasp</t>
  </si>
  <si>
    <t>7 Lightning to Gnoll 1</t>
  </si>
  <si>
    <t>10 to Gnoll 2</t>
  </si>
  <si>
    <t>Disregarded</t>
  </si>
  <si>
    <t>Cure Wounds (1st), Nott heals 9 points</t>
  </si>
  <si>
    <t>Spiritual Weapon (2nd)</t>
  </si>
  <si>
    <t>9 Force to Gnoll 1</t>
  </si>
  <si>
    <t>15 to Gnoll 2</t>
  </si>
  <si>
    <t>Firebolt</t>
  </si>
  <si>
    <t>7 Fire to Gnoll 2</t>
  </si>
  <si>
    <t>14 to Gnoll 1</t>
  </si>
  <si>
    <t>3 Psychic to Gnoll 5</t>
  </si>
  <si>
    <t>9 Force to Gnoll 4</t>
  </si>
  <si>
    <t>2 Necrotic to Gnoll 5</t>
  </si>
  <si>
    <t>15 to Gnoll 5</t>
  </si>
  <si>
    <t>8 to Gnoll 5</t>
  </si>
  <si>
    <t>4 to Hyena 1</t>
  </si>
  <si>
    <t>8 to Gnoll 4</t>
  </si>
  <si>
    <t>7 Necrotic to Gnoll 4</t>
  </si>
  <si>
    <t>Toll the Dead (Beau whacks it to split the kill)</t>
  </si>
  <si>
    <t>Scimitar AoO</t>
  </si>
  <si>
    <t>8 to Hyena 1</t>
  </si>
  <si>
    <t>11 to Hyena 4</t>
  </si>
  <si>
    <t>Unarmed Strike with advantage</t>
  </si>
  <si>
    <t>10 to Gnoll 3</t>
  </si>
  <si>
    <t>Shortsword SA with advantage</t>
  </si>
  <si>
    <t>13 to Gnoll 3</t>
  </si>
  <si>
    <t>Cure Wounds, Fjord heals unknown points</t>
  </si>
  <si>
    <t>C2E007</t>
  </si>
  <si>
    <t>Hand Crossbow SA with advantage</t>
  </si>
  <si>
    <t>3 Psychic to Gnoll 1</t>
  </si>
  <si>
    <t>Eldritch Blast and Hex</t>
  </si>
  <si>
    <t>16 (11 + 5 Necrotic) to Gnoll 2</t>
  </si>
  <si>
    <t>Shakäste</t>
  </si>
  <si>
    <t>Hand crossbow</t>
  </si>
  <si>
    <t>8 to Gnoll 1</t>
  </si>
  <si>
    <t>8 to Witherling</t>
  </si>
  <si>
    <t>16 (12 + 4 Necrotic) to Gnoll 2</t>
  </si>
  <si>
    <t>12 Thunder to Gnoll 3</t>
  </si>
  <si>
    <t>Thunderwave</t>
  </si>
  <si>
    <t>10 to Hyena 2</t>
  </si>
  <si>
    <t>13 to Witherling</t>
  </si>
  <si>
    <t>9 to Hyena 1</t>
  </si>
  <si>
    <t>11 (8 + 3 Necrotic) to Gnoll 3</t>
  </si>
  <si>
    <t>Perception for the Grand Duchess</t>
  </si>
  <si>
    <t>With +3 for Guidance</t>
  </si>
  <si>
    <t>14 to Gnoll</t>
  </si>
  <si>
    <t>5 to Gnoll</t>
  </si>
  <si>
    <t>13 (8 + 5 Necrotic) to Gnoll</t>
  </si>
  <si>
    <t>Wisdom</t>
  </si>
  <si>
    <t>1 to Gnoll 3</t>
  </si>
  <si>
    <t>3 Cold to Gnoll 2</t>
  </si>
  <si>
    <t>Frostbite</t>
  </si>
  <si>
    <t>20 to Witherling 2</t>
  </si>
  <si>
    <t>11 to Witherling 1</t>
  </si>
  <si>
    <t>12 to Gnoll 2</t>
  </si>
  <si>
    <t>6 Necrotic to Gnoll 1</t>
  </si>
  <si>
    <t>20 Fire to Pack Lord</t>
  </si>
  <si>
    <t>8 to Gnoll 3</t>
  </si>
  <si>
    <t>11 to Beau</t>
  </si>
  <si>
    <t>13 to Pack Lord</t>
  </si>
  <si>
    <t>7 to Pack Lord</t>
  </si>
  <si>
    <t>Rite damage</t>
  </si>
  <si>
    <t>Sickle</t>
  </si>
  <si>
    <t>15 to Pack Lord</t>
  </si>
  <si>
    <t>4 to Pack Lord</t>
  </si>
  <si>
    <t>Chromatic Orb (Thunder)</t>
  </si>
  <si>
    <t>8 Thunder to Gnoll 1</t>
  </si>
  <si>
    <t>15 to Gnoll 3</t>
  </si>
  <si>
    <t>6 to Gnoll 1</t>
  </si>
  <si>
    <t>5 to Gnoll 1</t>
  </si>
  <si>
    <t>For the Grand Duchess</t>
  </si>
  <si>
    <t>1 Psychic to Manticore</t>
  </si>
  <si>
    <t>13 to Manticore</t>
  </si>
  <si>
    <t>13 Cold to Manticore</t>
  </si>
  <si>
    <t xml:space="preserve">Hellish Rebuke </t>
  </si>
  <si>
    <t>Kick AoO</t>
  </si>
  <si>
    <t>Against Hold Person</t>
  </si>
  <si>
    <t>4 to Manticore</t>
  </si>
  <si>
    <t>6 Radiant to Priest</t>
  </si>
  <si>
    <t>17 to Manticore Cub</t>
  </si>
  <si>
    <t>15 Cold to Manticore</t>
  </si>
  <si>
    <t>3 to Priest</t>
  </si>
  <si>
    <t>Regular Healing Potion (given by Fjord), Jester heals 8 points, is conscious</t>
  </si>
  <si>
    <t>Cure Wounds (1st), Nott heals 8 points, is conscious</t>
  </si>
  <si>
    <t>9 to Priest</t>
  </si>
  <si>
    <t>7 to Priest</t>
  </si>
  <si>
    <t>10 to Priest</t>
  </si>
  <si>
    <t>Caleb is stunned</t>
  </si>
  <si>
    <t>7 to Manticore</t>
  </si>
  <si>
    <t>6 to Manticore</t>
  </si>
  <si>
    <t>Arcana</t>
  </si>
  <si>
    <t>C2E008</t>
  </si>
  <si>
    <t>Charisma Save</t>
  </si>
  <si>
    <t>Alchemy Kit</t>
  </si>
  <si>
    <t>History</t>
  </si>
  <si>
    <t>37 Fire to Trevor</t>
  </si>
  <si>
    <t>Thrown crossbow bolt</t>
  </si>
  <si>
    <t>5 to Attacker</t>
  </si>
  <si>
    <t>12 to Attacker</t>
  </si>
  <si>
    <t>Fail</t>
  </si>
  <si>
    <t>Cure Wounds (1st), Caleb heals 11 points, is conscious</t>
  </si>
  <si>
    <t>Cure Wounds (1st), Caleb heals 4 points</t>
  </si>
  <si>
    <t>C2E009</t>
  </si>
  <si>
    <t>Crick-Queen's Call</t>
  </si>
  <si>
    <t>1 to Frumpkin</t>
  </si>
  <si>
    <t>C2E010</t>
  </si>
  <si>
    <t>10 to Rat 2</t>
  </si>
  <si>
    <t>15 to Rat 3</t>
  </si>
  <si>
    <t>8 to Rat 4</t>
  </si>
  <si>
    <t>6 to Rat 6</t>
  </si>
  <si>
    <t>Punch</t>
  </si>
  <si>
    <t>Handaxe</t>
  </si>
  <si>
    <t>7 to Rat 6</t>
  </si>
  <si>
    <t>1 to Rat 7</t>
  </si>
  <si>
    <t>Pommel</t>
  </si>
  <si>
    <t>5 Fire to Rat 7</t>
  </si>
  <si>
    <t>Unknown to Rat 5</t>
  </si>
  <si>
    <t>Yasha heals 8 points</t>
  </si>
  <si>
    <t>7 to Web</t>
  </si>
  <si>
    <t>Greatsword</t>
  </si>
  <si>
    <t>14 to Spider</t>
  </si>
  <si>
    <t>17 to Spider</t>
  </si>
  <si>
    <t>2 Radiant to Spider</t>
  </si>
  <si>
    <t>Glove of Scorching Ray with disadvantage</t>
  </si>
  <si>
    <t>10 Fire to Spider</t>
  </si>
  <si>
    <t>4 to Molly</t>
  </si>
  <si>
    <t>Blood Curse of the Eyeless (Amplified)</t>
  </si>
  <si>
    <t>Cure Wounds, Fjord heals 6 points</t>
  </si>
  <si>
    <t>Handaxe AoO</t>
  </si>
  <si>
    <t>7 to Spider</t>
  </si>
  <si>
    <t>Chromatic Orb (acid)</t>
  </si>
  <si>
    <t>Hand Crossbow with disadvantage</t>
  </si>
  <si>
    <t>3 Psychic to Spider</t>
  </si>
  <si>
    <t>Vicious Mockery, HDYWTDT</t>
  </si>
  <si>
    <t>Cure Wounds, Thed heals 11 points</t>
  </si>
  <si>
    <t>C2E011</t>
  </si>
  <si>
    <t>2:56;18</t>
  </si>
  <si>
    <t>Against Charm Person</t>
  </si>
  <si>
    <t>C2E012</t>
  </si>
  <si>
    <t>Disguise Kit</t>
  </si>
  <si>
    <t>Prof+INT</t>
  </si>
  <si>
    <t>Nat13</t>
  </si>
  <si>
    <t>1 to Orderly</t>
  </si>
  <si>
    <t>Claw</t>
  </si>
  <si>
    <t>Molly heals unknown points</t>
  </si>
  <si>
    <t>1 Lightning to Rug</t>
  </si>
  <si>
    <t>15 (8 Radiant to Rug + 7 Radiant to Nott)</t>
  </si>
  <si>
    <t>6 (3 to Rug + 3 to Nott)</t>
  </si>
  <si>
    <t>7 (4 to Rug + 3 to Nott)</t>
  </si>
  <si>
    <t>Potion of Greater Healing, Nott heals 14 points</t>
  </si>
  <si>
    <t>Unarmed Strike with disadvantage</t>
  </si>
  <si>
    <t xml:space="preserve">Shortsword AoO </t>
  </si>
  <si>
    <t>15 (8 to Rug + 7 to Beau)</t>
  </si>
  <si>
    <t>10 (10 to Rug + 5 to Beau)</t>
  </si>
  <si>
    <t>Cure Wounds, Beau heals 8 points</t>
  </si>
  <si>
    <t>Forgery Kit</t>
  </si>
  <si>
    <t>Prof+INT, Disregarded due to advantage</t>
  </si>
  <si>
    <t>Cure Wounds, Jester heals 8 points</t>
  </si>
  <si>
    <t>Potion of Regular Healing, Caleb heals unknown points</t>
  </si>
  <si>
    <t>C2E013</t>
  </si>
  <si>
    <t>16 to Shadow Assassin 1</t>
  </si>
  <si>
    <t>Dissipates</t>
  </si>
  <si>
    <t>Healing Word, Beau heals 6 points</t>
  </si>
  <si>
    <t>12 to Assassin</t>
  </si>
  <si>
    <t>Unknown to Molly</t>
  </si>
  <si>
    <t>Blood Maledict (amplified)</t>
  </si>
  <si>
    <t>4 (8/2) Cold to Assassin</t>
  </si>
  <si>
    <t>Unknown to Shadow Assassin 3</t>
  </si>
  <si>
    <t>5 to Assassin</t>
  </si>
  <si>
    <t>Unconscious, HDYWTDT</t>
  </si>
  <si>
    <t>Cure Wounds, Beau heals 7 points, is conscious</t>
  </si>
  <si>
    <t>Dagger</t>
  </si>
  <si>
    <t>Hit Points</t>
  </si>
  <si>
    <t>C2E014</t>
  </si>
  <si>
    <t>Gambit of Ord (d8)</t>
  </si>
  <si>
    <t>Gambit of Ord (d6)</t>
  </si>
  <si>
    <t>Gabit of Ord (d4)</t>
  </si>
  <si>
    <t>5 (11/2) Acid to The Gentleman</t>
  </si>
  <si>
    <t>Throwing Star</t>
  </si>
  <si>
    <t>Gold Coin Throw</t>
  </si>
  <si>
    <t>C2E015</t>
  </si>
  <si>
    <t>8 Force to Darkmantle 1</t>
  </si>
  <si>
    <t>6 to Darkmantle 2</t>
  </si>
  <si>
    <t>7 to Darkmantle 2</t>
  </si>
  <si>
    <t>8 to Darkmantle 2</t>
  </si>
  <si>
    <t>9 to Darkmantle 2</t>
  </si>
  <si>
    <t>Scorching Ray with disadvantage</t>
  </si>
  <si>
    <t>13 to Darkmantle 1</t>
  </si>
  <si>
    <t>Disregarded due to Crossbow Expert</t>
  </si>
  <si>
    <t>6 to Darkmantle 1</t>
  </si>
  <si>
    <t>20 to Darkmantle 3</t>
  </si>
  <si>
    <t>9 to Darkmantle 3</t>
  </si>
  <si>
    <t>2 to Beau</t>
  </si>
  <si>
    <t>With advantage (Mystical Erudition)</t>
  </si>
  <si>
    <t>Cure Wounds (1st), Yasha heals unknown points</t>
  </si>
  <si>
    <t>Cure Wounds (1st), Nott heals 7 points</t>
  </si>
  <si>
    <t>28 to Will-o'-Wisp 1</t>
  </si>
  <si>
    <t>Holy Water burst (Dex)</t>
  </si>
  <si>
    <t>4 (8/2) to Will-o'-Wisp 1</t>
  </si>
  <si>
    <t>Wastehunter Blade</t>
  </si>
  <si>
    <t>Unarmed Strike Reaction</t>
  </si>
  <si>
    <t>9 (18/2)/Necrotic to WoW 3</t>
  </si>
  <si>
    <t>With Divine Fury</t>
  </si>
  <si>
    <t>8 to Urn 2</t>
  </si>
  <si>
    <t>Urn breaks, WoW 2 dies</t>
  </si>
  <si>
    <t>7 to Urn 1</t>
  </si>
  <si>
    <t>Urn breaks, WoW 1 dies</t>
  </si>
  <si>
    <t>8 to Urn 3</t>
  </si>
  <si>
    <t>Urn breaks, WoW 3 dies</t>
  </si>
  <si>
    <t>Cure Wounds (2nd), Nott heals 7 points</t>
  </si>
  <si>
    <t>7 to Gelatinous Cube</t>
  </si>
  <si>
    <t>Maximilian's Earthen Grasp</t>
  </si>
  <si>
    <t>6 Radiant to Gelatinous Cube</t>
  </si>
  <si>
    <t>11 to Gelatinous Cube</t>
  </si>
  <si>
    <t>6 to Gelatinous Cube</t>
  </si>
  <si>
    <t>Greatsword with advantage</t>
  </si>
  <si>
    <t>21 Slashing/Necrotic to Gelatinous Cube</t>
  </si>
  <si>
    <t>Unarmed Strike Reaction with advantage</t>
  </si>
  <si>
    <t>7 (6 + 1 Cold) to Gelatinous Cube</t>
  </si>
  <si>
    <t>With Rite of the Frozen</t>
  </si>
  <si>
    <t>32 to Gelatinous Cube</t>
  </si>
  <si>
    <t>With Fury of the Small</t>
  </si>
  <si>
    <t>Hand Crossbow with advantage</t>
  </si>
  <si>
    <t>Eldritch Blast with advantage</t>
  </si>
  <si>
    <t>14 Force to Gelatinous Cube</t>
  </si>
  <si>
    <t>9 to Gelatinous Cube</t>
  </si>
  <si>
    <t>5 to Gelatinous Cube</t>
  </si>
  <si>
    <t>22 to Gelatinous Cube</t>
  </si>
  <si>
    <t>With Divine Fury, HDYWTDT</t>
  </si>
  <si>
    <t>Potion of Regular Healing, Jester heals 6 points</t>
  </si>
  <si>
    <t>Potion of Regular Healing, Jester heals 7 points</t>
  </si>
  <si>
    <t>C2E016</t>
  </si>
  <si>
    <t>Against Whispers of Madness</t>
  </si>
  <si>
    <t>Moon-touched Greatsword</t>
  </si>
  <si>
    <t>10 to Siff</t>
  </si>
  <si>
    <t>Against Howling Babble</t>
  </si>
  <si>
    <t>9 (18/2) to Siff</t>
  </si>
  <si>
    <t>Scimitar with disadvantage</t>
  </si>
  <si>
    <t>Moon-touched Sword AoO</t>
  </si>
  <si>
    <t>20 to Siff</t>
  </si>
  <si>
    <t>Holy Water Ranged Attack</t>
  </si>
  <si>
    <t>8 Radiant to Siff</t>
  </si>
  <si>
    <t>6 (12/2) to Siff</t>
  </si>
  <si>
    <t>5 (11/2) Fire to Siff</t>
  </si>
  <si>
    <t>Burning Hands</t>
  </si>
  <si>
    <t>8 [2 (5/2) Slashing + 6 Radiant] to Siff</t>
  </si>
  <si>
    <t>14 to Urn 3</t>
  </si>
  <si>
    <t>Will-o'-Wisp 3 dies</t>
  </si>
  <si>
    <t>6 to Urn 1</t>
  </si>
  <si>
    <t>Will-o'-Wisp 1 dies</t>
  </si>
  <si>
    <t>7 to Urn 2</t>
  </si>
  <si>
    <t>Will-o'-Wisp 2 dies</t>
  </si>
  <si>
    <t>14 to Siff</t>
  </si>
  <si>
    <t>Wastehunter Blade AoO</t>
  </si>
  <si>
    <t>14 Psychic to Beau</t>
  </si>
  <si>
    <t>14 Psychic to Nott</t>
  </si>
  <si>
    <t>14 Psychic to Jester</t>
  </si>
  <si>
    <t>14 Psychic to Yasha</t>
  </si>
  <si>
    <t>7 [2 (5/2) Slashing + 5 Radiant] to Siff</t>
  </si>
  <si>
    <t>Fire Bolt with disadvantage</t>
  </si>
  <si>
    <t>Potion of Regular Healing, Jester heals 6 points, is conscious</t>
  </si>
  <si>
    <t>11 to Urn 4</t>
  </si>
  <si>
    <t>Will-o'-Wisp 4 dies</t>
  </si>
  <si>
    <t>Moon-touched Greatsword with disadvantage</t>
  </si>
  <si>
    <t>Healing Word (2nd), Yasha heals 10 points, is conscious</t>
  </si>
  <si>
    <t>8 to Siff's Urn</t>
  </si>
  <si>
    <t>5 to Siff's Urn</t>
  </si>
  <si>
    <t>Siff dies</t>
  </si>
  <si>
    <t>9 Poison to Nott</t>
  </si>
  <si>
    <t>Against trap, Nott is poisoned</t>
  </si>
  <si>
    <t>Constitution</t>
  </si>
  <si>
    <t>Against Skein</t>
  </si>
  <si>
    <t>C2E018</t>
  </si>
  <si>
    <t>1 Fire to Giant</t>
  </si>
  <si>
    <t>10 Force to Giant</t>
  </si>
  <si>
    <t>8 Radiant to Giant</t>
  </si>
  <si>
    <t>8 to Giant</t>
  </si>
  <si>
    <t>14 to Giant</t>
  </si>
  <si>
    <t>10 to Giant</t>
  </si>
  <si>
    <t>Wastehunter Falchion</t>
  </si>
  <si>
    <t>15 to Giant</t>
  </si>
  <si>
    <t>Magician's Judge Reckless</t>
  </si>
  <si>
    <t>5 to Giant</t>
  </si>
  <si>
    <t>9 to Giant</t>
  </si>
  <si>
    <t>12 Force to Giant</t>
  </si>
  <si>
    <t>14 Force to Giant</t>
  </si>
  <si>
    <t>Yasha fails a death save</t>
  </si>
  <si>
    <t>Sleep</t>
  </si>
  <si>
    <t>Cure Wounds (1st), Yasha heals 10 points, is conscious</t>
  </si>
  <si>
    <t>Potion of Regular Healing</t>
  </si>
  <si>
    <t>Potion of Regular Healing, Molly heals 9 points, is conscious</t>
  </si>
  <si>
    <t>6 to Giant</t>
  </si>
  <si>
    <t>Hand Crossbow SA with disadvantage</t>
  </si>
  <si>
    <t>13 to Giant</t>
  </si>
  <si>
    <t>C2E019</t>
  </si>
  <si>
    <t>Inflict Wounds</t>
  </si>
  <si>
    <t>17 Necrotic to Beau</t>
  </si>
  <si>
    <t>7 to Jester</t>
  </si>
  <si>
    <t>Against Stunning Strike, Jester is stunned</t>
  </si>
  <si>
    <t>6 to Jester</t>
  </si>
  <si>
    <t>12 to Jester</t>
  </si>
  <si>
    <t>Unarmed strike with advantage and disadvantage</t>
  </si>
  <si>
    <t>Jester is unconscious</t>
  </si>
  <si>
    <t>Caleb is poisoned</t>
  </si>
  <si>
    <t>12 Force to Goblin 7</t>
  </si>
  <si>
    <t>11 to Goblin 6</t>
  </si>
  <si>
    <t>Cure Wounds (2nd), Caleb heals 20 points</t>
  </si>
  <si>
    <t>12 to Wolf 2</t>
  </si>
  <si>
    <t>Strength Save</t>
  </si>
  <si>
    <t>Against wolf bite</t>
  </si>
  <si>
    <t>15 Cold to Wolf 1</t>
  </si>
  <si>
    <t>6 to Ogre 1</t>
  </si>
  <si>
    <t>10 to Ogre 1</t>
  </si>
  <si>
    <t>8 to Ogre 1</t>
  </si>
  <si>
    <t>Against toxin</t>
  </si>
  <si>
    <t>Against toxin, Yasha is poisoned</t>
  </si>
  <si>
    <t>Wastehunter Falchion wiith Booming Blade</t>
  </si>
  <si>
    <t>18 to Goblin 5</t>
  </si>
  <si>
    <t>8 to Goblin 8</t>
  </si>
  <si>
    <t>9 to Goblin 8</t>
  </si>
  <si>
    <t>Wastehunter Falchion AoO</t>
  </si>
  <si>
    <t>13 to Ogre 2</t>
  </si>
  <si>
    <t>Hand Crossbow SA with Fury of the Small</t>
  </si>
  <si>
    <t>20 to Ogre 2</t>
  </si>
  <si>
    <t>5 Radiant to Wolf 3</t>
  </si>
  <si>
    <t>9 Force to Wolf 3</t>
  </si>
  <si>
    <t>Magician's Judge with disadvantage</t>
  </si>
  <si>
    <t>23 to Ogre 2</t>
  </si>
  <si>
    <t>21 to Ogre 1</t>
  </si>
  <si>
    <t>5 to Ogre 1</t>
  </si>
  <si>
    <t>9 to Ogre 1</t>
  </si>
  <si>
    <t>7 to Ogre 1</t>
  </si>
  <si>
    <t>1 to Goblin 2</t>
  </si>
  <si>
    <t>Unarmed Strike AoO</t>
  </si>
  <si>
    <t>5 to Goblin 1</t>
  </si>
  <si>
    <t>3 to Goblin 1</t>
  </si>
  <si>
    <t>Magic Missile</t>
  </si>
  <si>
    <t>7 to Goblin 2</t>
  </si>
  <si>
    <t>7 to Goblin 1</t>
  </si>
  <si>
    <t>13 to Ogre 1</t>
  </si>
  <si>
    <t>18 to Wolf 3</t>
  </si>
  <si>
    <t>20 to Goblin 3</t>
  </si>
  <si>
    <t>Time (Old)</t>
  </si>
  <si>
    <t>13 Radiant to Gator 1</t>
  </si>
  <si>
    <t>Guiding Bolt, rolled after damage</t>
  </si>
  <si>
    <t>3 Radiant to Gator 1</t>
  </si>
  <si>
    <t>Sacred Flame against Gator</t>
  </si>
  <si>
    <t>Eldritch Blast against Gator</t>
  </si>
  <si>
    <t>Throwing star against gator</t>
  </si>
  <si>
    <t>7 piercing to Gator</t>
  </si>
  <si>
    <t>5 piercing to Gator</t>
  </si>
  <si>
    <t>Spiritual Weapon against Gator 1</t>
  </si>
  <si>
    <t>8 force to Gator 1</t>
  </si>
  <si>
    <t>Scorching Ray (glove) against Gator 2</t>
  </si>
  <si>
    <t>21 fire to Gator 2</t>
  </si>
  <si>
    <t>Hand Crossbow against Gator 2</t>
  </si>
  <si>
    <t>26 piercing to Gator 2</t>
  </si>
  <si>
    <t>with Sneak Attack and Fury of the Small</t>
  </si>
  <si>
    <t>8 piercing to Gator 2</t>
  </si>
  <si>
    <t>10 piercing to Gator 2</t>
  </si>
  <si>
    <t>Eldritch Blast against Gator 1</t>
  </si>
  <si>
    <t>12 force to Gator 1</t>
  </si>
  <si>
    <t>6 force to Gator 1</t>
  </si>
  <si>
    <t>Quarterstaff against Gator 1</t>
  </si>
  <si>
    <t>7 bludgeoning to Gator 1</t>
  </si>
  <si>
    <t>Unarmed Strike against Gator 1</t>
  </si>
  <si>
    <t>6 bludgeoning to Gator 1</t>
  </si>
  <si>
    <t>Healing word to Kiri, Kiri is conscious</t>
  </si>
  <si>
    <t>Magician's Judge Reckless against Gator 2 with disadvanatage</t>
  </si>
  <si>
    <t>18 Slashing to Gator 2</t>
  </si>
  <si>
    <t>18 force to Gator 1</t>
  </si>
  <si>
    <t>Magic Missile against Gator 1</t>
  </si>
  <si>
    <t>Hand Crossbow against Gator 1</t>
  </si>
  <si>
    <t>12 piercing to Gator 1</t>
  </si>
  <si>
    <t>with Sneak Attack</t>
  </si>
  <si>
    <t>5 piercing to Gator 1</t>
  </si>
  <si>
    <t>12 bludgeoning to Gator 1</t>
  </si>
  <si>
    <t>14 force to Gator 1</t>
  </si>
  <si>
    <t>Cure Wounds to Nott, Nott is conscious</t>
  </si>
  <si>
    <t>Cure wounds to Kiri</t>
  </si>
  <si>
    <t>C2E017</t>
  </si>
  <si>
    <t>4 to Beau</t>
  </si>
  <si>
    <t>With disadvantage (disadvantage not rolled)</t>
  </si>
  <si>
    <t>With advantage (rolled with save mod)</t>
  </si>
  <si>
    <t>Shortbow with disadvantage</t>
  </si>
  <si>
    <t>Shortbow</t>
  </si>
  <si>
    <t>12 to Otyugh</t>
  </si>
  <si>
    <t>Against Bite</t>
  </si>
  <si>
    <t>Unarmed Strike Reaction with disadvantage</t>
  </si>
  <si>
    <t>19 to Otyugh</t>
  </si>
  <si>
    <t>7 Necrotic to Otyugh</t>
  </si>
  <si>
    <t>Magician's Judge</t>
  </si>
  <si>
    <t>20 to Otyugh</t>
  </si>
  <si>
    <t>14 to Otyugh</t>
  </si>
  <si>
    <t>9 to Otyugh</t>
  </si>
  <si>
    <t>Staff Reaction with disadvantage</t>
  </si>
  <si>
    <t>7 to Otyugh</t>
  </si>
  <si>
    <t>12 Cold to Otyugh</t>
  </si>
  <si>
    <t>Hellish Rebuke (2nd)</t>
  </si>
  <si>
    <t>Magician's Judge Reaction with disadvantage</t>
  </si>
  <si>
    <t>15 Fire to Otyugh</t>
  </si>
  <si>
    <t>2 Necrotic to Otyugh</t>
  </si>
  <si>
    <t>41 to Otyugh</t>
  </si>
  <si>
    <t>Potion of Regular Healing, Jester heals unknown points</t>
  </si>
  <si>
    <t>Potion of Regular Healing, Beau heals unknown points</t>
  </si>
  <si>
    <t>Cure Wounds (1st), Beau heals 10 points</t>
  </si>
  <si>
    <t>Potion of Regular Healing, Yasha heals unknown points</t>
  </si>
  <si>
    <t>5 to Wolf 1</t>
  </si>
  <si>
    <t>1 Psychic to Wolf 1</t>
  </si>
  <si>
    <t>4 (16/2/2) Cold to Jester</t>
  </si>
  <si>
    <t>Against Cold Breath</t>
  </si>
  <si>
    <t>16 Cold to Caleb</t>
  </si>
  <si>
    <t>16 Cold to Yasha</t>
  </si>
  <si>
    <t>26 Cold to Molly</t>
  </si>
  <si>
    <t>13 (26/2) Cold to Fjord</t>
  </si>
  <si>
    <t>27 to Wolf 1</t>
  </si>
  <si>
    <t>16 to Wolf 1</t>
  </si>
  <si>
    <t>6 to Wolf 1</t>
  </si>
  <si>
    <t>6 to Wolf 2</t>
  </si>
  <si>
    <t>8 to Wolf 2</t>
  </si>
  <si>
    <t>9 to Wolf 1</t>
  </si>
  <si>
    <t>Against Wolf 1 attack</t>
  </si>
  <si>
    <t>23 to Wolf 1</t>
  </si>
  <si>
    <t>17 (13 + 4 Necrotic) to Wolf 2</t>
  </si>
  <si>
    <t>9 Fire to Wolf 2</t>
  </si>
  <si>
    <t>7 to Wolf 2</t>
  </si>
  <si>
    <t>Prayer of Healing; Fjord, Beau, Caleb, Jester, Molly, and Yasha heal 14 points</t>
  </si>
  <si>
    <t>Cali</t>
  </si>
  <si>
    <t>28 Fire to Plant</t>
  </si>
  <si>
    <t>Fireball</t>
  </si>
  <si>
    <t>12 Fire to Plant</t>
  </si>
  <si>
    <t>Witch Bolt</t>
  </si>
  <si>
    <t>27 Lightning to Plant</t>
  </si>
  <si>
    <t>16 Force to Troll</t>
  </si>
  <si>
    <t>7 Acid to Troll</t>
  </si>
  <si>
    <t>Acid Splash</t>
  </si>
  <si>
    <t>Boots of Alert additional Initiative roll (d8)</t>
  </si>
  <si>
    <t>6 Necrotic to Troll</t>
  </si>
  <si>
    <t>False Life (1st), Cali gains 7 temporary HP</t>
  </si>
  <si>
    <t>5 to Troll</t>
  </si>
  <si>
    <t>Febron dies</t>
  </si>
  <si>
    <t>12 to Troll</t>
  </si>
  <si>
    <t>7 to Troll</t>
  </si>
  <si>
    <t>10  to Troll</t>
  </si>
  <si>
    <t>8 Force to Troll</t>
  </si>
  <si>
    <t>14 Force to Troll</t>
  </si>
  <si>
    <t>Beau goes unconscious</t>
  </si>
  <si>
    <t>Uses Strength</t>
  </si>
  <si>
    <t>Healing Word (1st), Beau heals 7 points, is conscious</t>
  </si>
  <si>
    <t>9 Radiant to Troll</t>
  </si>
  <si>
    <t>10 to Troll</t>
  </si>
  <si>
    <t>Disregarded due to disadvanatage</t>
  </si>
  <si>
    <t>4 Psychic to Troll</t>
  </si>
  <si>
    <t>Throwing Star with disadvantage</t>
  </si>
  <si>
    <t>Nat14</t>
  </si>
  <si>
    <t>8 to Troll</t>
  </si>
  <si>
    <t>Eldritch Blast with disadvantange</t>
  </si>
  <si>
    <t>13 Force to Troll</t>
  </si>
  <si>
    <t>7 to Merrow 1</t>
  </si>
  <si>
    <t>9 Cold to Merrow 1 and 2</t>
  </si>
  <si>
    <t>Hunger of Hadar</t>
  </si>
  <si>
    <t>7 Acid to Merrow 1 and 2</t>
  </si>
  <si>
    <t>18 to Merrow 3</t>
  </si>
  <si>
    <t>Ray of Sickness</t>
  </si>
  <si>
    <t>9 Poison to Merrow 3</t>
  </si>
  <si>
    <t>Merrow 3 poisoned</t>
  </si>
  <si>
    <t>10 to Merrow 3</t>
  </si>
  <si>
    <t>5 Cold to Merrow 1 and 2</t>
  </si>
  <si>
    <t>Blood Maledict (Amplified)</t>
  </si>
  <si>
    <t>16 to Merrow 2</t>
  </si>
  <si>
    <t>20 to Merrow 3</t>
  </si>
  <si>
    <t>11 to Merrow 3</t>
  </si>
  <si>
    <t>Glove of Scorching Ray</t>
  </si>
  <si>
    <t>12 Fire to Merrow 2</t>
  </si>
  <si>
    <t>15 to Merrow 1</t>
  </si>
  <si>
    <t>6 to Merrow 4</t>
  </si>
  <si>
    <t>Cure Wounds (2nd), Fjord heals 11 points, is conscious</t>
  </si>
  <si>
    <t>8 Force to Merrow 4</t>
  </si>
  <si>
    <t>19 Acid to Merrow 4</t>
  </si>
  <si>
    <t>Dragon's Breath (Acid)</t>
  </si>
  <si>
    <t>13 to Merrow 4</t>
  </si>
  <si>
    <t>10 to Merrow 4</t>
  </si>
  <si>
    <t>14 to Merrow 4</t>
  </si>
  <si>
    <t>Magician's Judge (Dispel Magic, +3)</t>
  </si>
  <si>
    <t>Nat4</t>
  </si>
  <si>
    <t>10 Radiant to Merrow</t>
  </si>
  <si>
    <t>11 to Merrow</t>
  </si>
  <si>
    <t>10 Force to Merrow</t>
  </si>
  <si>
    <t>9 Force to Merrow</t>
  </si>
  <si>
    <t>10 to Merrow</t>
  </si>
  <si>
    <t>Nat8</t>
  </si>
  <si>
    <t>8 to Merrow 1</t>
  </si>
  <si>
    <t>10 to Merrow 1</t>
  </si>
  <si>
    <t>7 Necrotic to Merrow 1</t>
  </si>
  <si>
    <t>18 to Merrow 2</t>
  </si>
  <si>
    <t>19 to Merrow 1</t>
  </si>
  <si>
    <t>Concentration with advantage</t>
  </si>
  <si>
    <t>Against Call Lightning</t>
  </si>
  <si>
    <t>7 to Merrow 3</t>
  </si>
  <si>
    <t>11 Force to Merrow 1</t>
  </si>
  <si>
    <t>6 Fire to Merrow Shallow Priest</t>
  </si>
  <si>
    <t>8 Slashing/Radiant to Merrow 2</t>
  </si>
  <si>
    <t>9 Slashing/Radiant to Merrow 2</t>
  </si>
  <si>
    <t>19 to Merrow 3</t>
  </si>
  <si>
    <t>15 to Merrow 3</t>
  </si>
  <si>
    <t>25 Lightning to Yasha</t>
  </si>
  <si>
    <t>Beau succeeds one death save</t>
  </si>
  <si>
    <t>Healing Word (2nd), Beau heals 11 points, is conscious</t>
  </si>
  <si>
    <t>9 to Merrow 2</t>
  </si>
  <si>
    <t>10 to Merrow 2</t>
  </si>
  <si>
    <t>To see if she enters the water</t>
  </si>
  <si>
    <t>Booming Blade, Disregarded</t>
  </si>
  <si>
    <t>Wastehunter Falchion with advantage</t>
  </si>
  <si>
    <t>21 to Merrow 4</t>
  </si>
  <si>
    <t>17 to Merrow 4</t>
  </si>
  <si>
    <t>Blink</t>
  </si>
  <si>
    <t>Hexblade's Curse, Fjordheals 13 points</t>
  </si>
  <si>
    <t>14 to Merrow 3</t>
  </si>
  <si>
    <t>8 to Merrow 3</t>
  </si>
  <si>
    <t>12 (24/2) Lightning to Yasha</t>
  </si>
  <si>
    <t>Fragment</t>
  </si>
  <si>
    <t>Fragment of Possibility</t>
  </si>
  <si>
    <t>18 to Merrow 6</t>
  </si>
  <si>
    <t>Inflict Wounds (1st) with advantage</t>
  </si>
  <si>
    <t>11 Force to Merrow 6</t>
  </si>
  <si>
    <t>9 to Merrow 5</t>
  </si>
  <si>
    <t>11 to Merrow 5</t>
  </si>
  <si>
    <t>12 Force to Merrow 5</t>
  </si>
  <si>
    <t>7 Force to Merrow 5</t>
  </si>
  <si>
    <t>Staff Reaction</t>
  </si>
  <si>
    <t>6 (13/2) Lightning to Yasha</t>
  </si>
  <si>
    <t>12 to Merrow 6</t>
  </si>
  <si>
    <t>5 to Merrow 6</t>
  </si>
  <si>
    <t>7 to Merrow 6</t>
  </si>
  <si>
    <t>Cure Wounds (2nd), Caleb heals 12 points</t>
  </si>
  <si>
    <t>6 to Merrow Shallow Priest</t>
  </si>
  <si>
    <t>8 (17/2) Thunder to Beau</t>
  </si>
  <si>
    <t>Against Thunderwave (2nd)</t>
  </si>
  <si>
    <t>17 Thunder to Caleb</t>
  </si>
  <si>
    <t>Against Thunderwave (2nd), Caleb is unconscious</t>
  </si>
  <si>
    <t>10 to Merrow Shallow Priest</t>
  </si>
  <si>
    <t>12 to Merrow Shallow Priest</t>
  </si>
  <si>
    <t>Inflict Wounds (3rd)</t>
  </si>
  <si>
    <t>Caleb fails one death save</t>
  </si>
  <si>
    <t>Hand Crossbow Burning Bolt</t>
  </si>
  <si>
    <t>24 (21 Piercing + 3 Fire to Merrow Shallow Priest</t>
  </si>
  <si>
    <t>8 to Merrow Shallow Priest</t>
  </si>
  <si>
    <t>2;20:58</t>
  </si>
  <si>
    <t>Magician's Judge AoO with disadvantage</t>
  </si>
  <si>
    <t>5 to Merrow Shallow Priest</t>
  </si>
  <si>
    <t>9 to Merrow Shallow Priest</t>
  </si>
  <si>
    <t>Caleb succeeds one death save</t>
  </si>
  <si>
    <t>Cure Wounds, Caleb heals 12 points, is conscious</t>
  </si>
  <si>
    <t>Prayer of Healing (3rd), All hurt heal 8 points</t>
  </si>
  <si>
    <t>Cure Wounds (1st), Beau heals 12 points</t>
  </si>
  <si>
    <t>Cure Wounds (1st), Caleb heals 12 points</t>
  </si>
  <si>
    <t>2 to Troll</t>
  </si>
  <si>
    <t>Dynamite</t>
  </si>
  <si>
    <t>3 (6/2) to Nott</t>
  </si>
  <si>
    <t>22 (11x2) Fire to Troll</t>
  </si>
  <si>
    <t>4 to Troll</t>
  </si>
  <si>
    <t>12 Force to Troll</t>
  </si>
  <si>
    <t>14 Necrotic to Troll</t>
  </si>
  <si>
    <t>11 (7 + 4 Necrotic to Troll)</t>
  </si>
  <si>
    <t>9 (18/2) Poison to Beau</t>
  </si>
  <si>
    <t>Against Venom Spray</t>
  </si>
  <si>
    <t>18 Poison to Yasha</t>
  </si>
  <si>
    <t>11 to Troll</t>
  </si>
  <si>
    <t>6 to Troll</t>
  </si>
  <si>
    <t>Against Poisoned, Yasha is no longer poisoned</t>
  </si>
  <si>
    <t>Guiding Bolt (3rd)</t>
  </si>
  <si>
    <t>Witch Bolt (3rd)</t>
  </si>
  <si>
    <t>20 (18 Lightning + 2 Necrotic) to Troll</t>
  </si>
  <si>
    <t>Summer's Dance</t>
  </si>
  <si>
    <t>Summer's Dance AoO</t>
  </si>
  <si>
    <t>21 to Troll</t>
  </si>
  <si>
    <t>17 to Troll</t>
  </si>
  <si>
    <t>Summer's Dance with advantage</t>
  </si>
  <si>
    <t>9 to Troll</t>
  </si>
  <si>
    <t>Cure Wounds (1st), Fjord heals 6 points, is conscious</t>
  </si>
  <si>
    <t>27 Fire to Troll</t>
  </si>
  <si>
    <t>Fjord succeeds one death save</t>
  </si>
  <si>
    <t>Cure Wounds (1st), Fjord heals 11 points, is conscious</t>
  </si>
  <si>
    <t>Hit Dice, Fjord heals 39 points</t>
  </si>
  <si>
    <t>With CHA mod</t>
  </si>
  <si>
    <t>12 to Bandit</t>
  </si>
  <si>
    <t>Unarmed Strike, Bandit goes unconscious</t>
  </si>
  <si>
    <t>8 to Bandit</t>
  </si>
  <si>
    <t>Disregarded due to Fragment of Possibility</t>
  </si>
  <si>
    <t>With Fragment of Possibility</t>
  </si>
  <si>
    <t>Blood Curse of Purgation (amplified)</t>
  </si>
  <si>
    <t>16 to Gear Keeper</t>
  </si>
  <si>
    <t>9 to Gear Keeper</t>
  </si>
  <si>
    <t>5 (10/2) to Yasha</t>
  </si>
  <si>
    <t>1 to Gear Keeper</t>
  </si>
  <si>
    <t>Hand Crossbow as bludgeoning weapon</t>
  </si>
  <si>
    <t>25 to Nott</t>
  </si>
  <si>
    <t>Against Shrapnel Blast</t>
  </si>
  <si>
    <t>12 (25/2) to Beau</t>
  </si>
  <si>
    <t>18 to Gear Keeper</t>
  </si>
  <si>
    <t>5 to Gear Keeper</t>
  </si>
  <si>
    <t>14 to Gear Keeper</t>
  </si>
  <si>
    <t>Magician's Judge with advantage</t>
  </si>
  <si>
    <t>Gear Keeper AC lowered to 17</t>
  </si>
  <si>
    <t>11 to Gear Keeper</t>
  </si>
  <si>
    <t>13 to Gear Keeper</t>
  </si>
  <si>
    <t>4 (8/2) to Gear Keeper</t>
  </si>
  <si>
    <t>5 (10/2) to Gear Keeper</t>
  </si>
  <si>
    <t>2 (5/2) to Gear Keeper</t>
  </si>
  <si>
    <t>6 (13/2) to Gear Keeper</t>
  </si>
  <si>
    <t>12 to Gear Keeper</t>
  </si>
  <si>
    <t>11 [5 (10/2) Slashing + 6 Cold] to Gear Keeper</t>
  </si>
  <si>
    <t>Gear Keeper AC lowered to 16</t>
  </si>
  <si>
    <t>Healing Word (1st), Caleb heals 7 points</t>
  </si>
  <si>
    <t>17 Necrotic to Gear Keeper</t>
  </si>
  <si>
    <t>17 to Gear Keeper</t>
  </si>
  <si>
    <t>Staff aoO</t>
  </si>
  <si>
    <t>6 (12/2) to Gear Keeper</t>
  </si>
  <si>
    <t>13 (27/2) to Caleb</t>
  </si>
  <si>
    <t>27 to Beau</t>
  </si>
  <si>
    <t>Against Shrapnel Blast, Beau is unconscious</t>
  </si>
  <si>
    <t>13 (27/2) to Molly</t>
  </si>
  <si>
    <t>13 (27/2) to Fjord</t>
  </si>
  <si>
    <t>27 to Jester</t>
  </si>
  <si>
    <t>3 (6/2) to Gear Keeper</t>
  </si>
  <si>
    <t>10 to Gear Keeper</t>
  </si>
  <si>
    <t>Cure Wounds (1st), Beau heals 12 points, is conscious</t>
  </si>
  <si>
    <t>Cure Wounds (1st), Caleb heals 10 points</t>
  </si>
  <si>
    <t>Hit dice</t>
  </si>
  <si>
    <t>Nott regains Burning Bolt</t>
  </si>
  <si>
    <t>18 to Attacker</t>
  </si>
  <si>
    <t>Keg</t>
  </si>
  <si>
    <t>5 to Ankheg 1</t>
  </si>
  <si>
    <t>12 to Ankheg 1</t>
  </si>
  <si>
    <t>13 (10 + 3 Radiant) to Ankheg 1</t>
  </si>
  <si>
    <t>11 (9 + 2 Radiant) to Ankheg 1</t>
  </si>
  <si>
    <t>7 (14/2) Acid to Molly</t>
  </si>
  <si>
    <t>Against Acid Spray</t>
  </si>
  <si>
    <t>14 Acid to Molly</t>
  </si>
  <si>
    <t>14 Acid to Caleb</t>
  </si>
  <si>
    <t>14 Acid to Beau</t>
  </si>
  <si>
    <t>Warhammer</t>
  </si>
  <si>
    <t>Battleaxe</t>
  </si>
  <si>
    <t>6 to Ankheg 2</t>
  </si>
  <si>
    <t>12 to Ankheg 2</t>
  </si>
  <si>
    <t>9 to Ankheg 2</t>
  </si>
  <si>
    <t>Tinkertop Boltblaster 1000</t>
  </si>
  <si>
    <t>9 to Ankheg 3</t>
  </si>
  <si>
    <t>11 to Ankheg 3</t>
  </si>
  <si>
    <t>7 to Ankheg 3</t>
  </si>
  <si>
    <t>Unarmed Stirke</t>
  </si>
  <si>
    <t>10 to Ankheg 3</t>
  </si>
  <si>
    <t>14 to Ankheg 2</t>
  </si>
  <si>
    <t>9 to Ankheg 4</t>
  </si>
  <si>
    <t>7 to Ankheg 4</t>
  </si>
  <si>
    <t>4 to Ankheg 4</t>
  </si>
  <si>
    <t>2 to Ankheg 4</t>
  </si>
  <si>
    <t>15 to Ankheg 4</t>
  </si>
  <si>
    <t>2:32;09</t>
  </si>
  <si>
    <t>With advantage, minus five</t>
  </si>
  <si>
    <t>Caleb takes 1 point of exhaustion</t>
  </si>
  <si>
    <t>Card Game</t>
  </si>
  <si>
    <t>Minus five</t>
  </si>
  <si>
    <t>Beau takes 1 point of exhaustion</t>
  </si>
  <si>
    <t>8 to Dwelma</t>
  </si>
  <si>
    <t>7 to Dwelma</t>
  </si>
  <si>
    <t>12 to Dwelma</t>
  </si>
  <si>
    <t>5 to Molly</t>
  </si>
  <si>
    <t>Amplified Blood Curse</t>
  </si>
  <si>
    <t>10 Fire to Ruzza</t>
  </si>
  <si>
    <t>Javelin with disadvantage</t>
  </si>
  <si>
    <t>5 to Dwelma</t>
  </si>
  <si>
    <t>20 (41/2) Cold to Beau</t>
  </si>
  <si>
    <t>Against Cone of Cold</t>
  </si>
  <si>
    <t>20 (41/2) Cold to Molly</t>
  </si>
  <si>
    <t>20 (41/2) Cold to Nott</t>
  </si>
  <si>
    <t>Fragment of Possibility Roll</t>
  </si>
  <si>
    <t>10 to Dwelma</t>
  </si>
  <si>
    <t>11 to Dwelma</t>
  </si>
  <si>
    <t>18 to Lorenzo</t>
  </si>
  <si>
    <t>Amplified Blood Curse, Molly is unconscious</t>
  </si>
  <si>
    <t>4 Fire to Lorenzo</t>
  </si>
  <si>
    <t>6 to Lorenzo</t>
  </si>
  <si>
    <t>Nat12</t>
  </si>
  <si>
    <t>Nila</t>
  </si>
  <si>
    <t>with PWaT</t>
  </si>
  <si>
    <t>with PWaT, Disregarded due to disadvantage</t>
  </si>
  <si>
    <t>as an owl</t>
  </si>
  <si>
    <t>Nat9</t>
  </si>
  <si>
    <t>as a mouse</t>
  </si>
  <si>
    <t>Nat7</t>
  </si>
  <si>
    <t>Disregarded due to Luck</t>
  </si>
  <si>
    <t>with Luck</t>
  </si>
  <si>
    <t>With Luck</t>
  </si>
  <si>
    <t>As owl, with advantage</t>
  </si>
  <si>
    <t>8 to Beau</t>
  </si>
  <si>
    <t>Caduceus</t>
  </si>
  <si>
    <t>Cure Wounds (1st), Beau heals 6 points</t>
  </si>
  <si>
    <t>With PWaT</t>
  </si>
  <si>
    <t>Javelin with advantage</t>
  </si>
  <si>
    <t>Tinkertop Boltblaster 1000 with advantage</t>
  </si>
  <si>
    <t>24 to Guard</t>
  </si>
  <si>
    <t>5 to Guard</t>
  </si>
  <si>
    <t>9 to Guard</t>
  </si>
  <si>
    <t>6 to Guard</t>
  </si>
  <si>
    <t>Shillelagh with advantage</t>
  </si>
  <si>
    <t>13 to Guard</t>
  </si>
  <si>
    <t>12 to Guard</t>
  </si>
  <si>
    <t>With owl stats, with advantage</t>
  </si>
  <si>
    <t>With PWaT (called as 4 plus 10)</t>
  </si>
  <si>
    <t>With disadvantage and PWaT</t>
  </si>
  <si>
    <t>With PWaT, didn't add stealth mod</t>
  </si>
  <si>
    <t>As spider</t>
  </si>
  <si>
    <t>Boots</t>
  </si>
  <si>
    <t>12 Poison to Guard</t>
  </si>
  <si>
    <t>Poison Spray</t>
  </si>
  <si>
    <t>8 to Guard</t>
  </si>
  <si>
    <t>11 to Guard</t>
  </si>
  <si>
    <t>10 Fire to Phil</t>
  </si>
  <si>
    <t>10 to Phil</t>
  </si>
  <si>
    <t>9 to Phil</t>
  </si>
  <si>
    <t>Battleaxe with advantage</t>
  </si>
  <si>
    <t>Warhammer with advantage</t>
  </si>
  <si>
    <t>10 to Juam</t>
  </si>
  <si>
    <t>11 to Juam</t>
  </si>
  <si>
    <t>14 to Juam</t>
  </si>
  <si>
    <t>Healing Word (1st), Keg heals 6 points</t>
  </si>
  <si>
    <t>Throwing Star with advantage</t>
  </si>
  <si>
    <t>5 to Juam</t>
  </si>
  <si>
    <t>8 to Juam</t>
  </si>
  <si>
    <t>8 Fire to Juam</t>
  </si>
  <si>
    <t>Cure Wounds (1st), Keg heals 12 points</t>
  </si>
  <si>
    <t>bad math/mod</t>
  </si>
  <si>
    <t>Shillelagh</t>
  </si>
  <si>
    <t>16 to Guard</t>
  </si>
  <si>
    <t>18 to Guard</t>
  </si>
  <si>
    <t>4 (8/2) to Nila</t>
  </si>
  <si>
    <t>Against trap</t>
  </si>
  <si>
    <t>8 to Nott</t>
  </si>
  <si>
    <t>Healing Word (1st), Asar heals 7 points</t>
  </si>
  <si>
    <t>Healing Word (1st), Ketor heals 5 points, is conscious</t>
  </si>
  <si>
    <t>C2E029</t>
  </si>
  <si>
    <t xml:space="preserve">Unarmed Strike </t>
  </si>
  <si>
    <t xml:space="preserve">TTBB1000 </t>
  </si>
  <si>
    <t>11 to Guard 2</t>
  </si>
  <si>
    <t>6 to Guard 2</t>
  </si>
  <si>
    <t>14 Radiant to Guard 2</t>
  </si>
  <si>
    <t xml:space="preserve">Warhammer </t>
  </si>
  <si>
    <t>12 to Guard 2</t>
  </si>
  <si>
    <t>Bad math/mod</t>
  </si>
  <si>
    <t xml:space="preserve">Spiritual Weapon </t>
  </si>
  <si>
    <t>10 to Protto</t>
  </si>
  <si>
    <t>Spiritual Weapon against Ruzza</t>
  </si>
  <si>
    <t>TTBB1000 against Ruzza</t>
  </si>
  <si>
    <t>6 to Ruzza</t>
  </si>
  <si>
    <t>11 to Ruzza</t>
  </si>
  <si>
    <t>Thrown Arrow with disadvantage</t>
  </si>
  <si>
    <t>With advantage, not rolled</t>
  </si>
  <si>
    <t>8 to Door</t>
  </si>
  <si>
    <t xml:space="preserve">Shakäste </t>
  </si>
  <si>
    <t>Battleaxe and Warhammer</t>
  </si>
  <si>
    <t>10 Fire to Beau</t>
  </si>
  <si>
    <t>6 Fire to Keg</t>
  </si>
  <si>
    <t>12 Fire to Keg</t>
  </si>
  <si>
    <t>Greater Healing Potion, Beau heals 14 points</t>
  </si>
  <si>
    <t>Cure Wounds, Beau heals 12 points</t>
  </si>
  <si>
    <t>Cure Wounds, Keg heals 10 points</t>
  </si>
  <si>
    <t>Duchess</t>
  </si>
  <si>
    <t xml:space="preserve">Staff </t>
  </si>
  <si>
    <t xml:space="preserve">Battleaxe </t>
  </si>
  <si>
    <t>7 to Protto</t>
  </si>
  <si>
    <t xml:space="preserve">Unarmed Strike AoO </t>
  </si>
  <si>
    <t>10 to Guard</t>
  </si>
  <si>
    <t>17 to Protto</t>
  </si>
  <si>
    <t>9 to Protto</t>
  </si>
  <si>
    <t xml:space="preserve">Scorching Ray </t>
  </si>
  <si>
    <t>19 Fire to Lorenzo</t>
  </si>
  <si>
    <t>10 to Ruzza</t>
  </si>
  <si>
    <t>12 to Ruzza</t>
  </si>
  <si>
    <t>5 to Ruzza</t>
  </si>
  <si>
    <t>Beau is held</t>
  </si>
  <si>
    <t>4 (9/2) Radiant to Ruzza</t>
  </si>
  <si>
    <t>Spirit Guardians damage</t>
  </si>
  <si>
    <t xml:space="preserve">TTBB1000 SA </t>
  </si>
  <si>
    <t>17 to Ruzza</t>
  </si>
  <si>
    <t>7 to Ruzza</t>
  </si>
  <si>
    <t xml:space="preserve">Fire Bolt </t>
  </si>
  <si>
    <t>14 Fire to Lorenzo</t>
  </si>
  <si>
    <t>9 (18/2) Radiant to Lorenzo</t>
  </si>
  <si>
    <t>Potion of Regular Healing, Caleb heals 7 points</t>
  </si>
  <si>
    <t>Javelin (Disregarded)</t>
  </si>
  <si>
    <t xml:space="preserve">Throwing Star </t>
  </si>
  <si>
    <t>Disregarded (wrong dice)</t>
  </si>
  <si>
    <t>7 to Lorenzo</t>
  </si>
  <si>
    <t>5 to Lorenzo</t>
  </si>
  <si>
    <t>TTBB1000 , bad math/mod?</t>
  </si>
  <si>
    <t>22 Cold to Keg</t>
  </si>
  <si>
    <t>22 Cold to Caduceus</t>
  </si>
  <si>
    <t>44 Cold to Shakäste</t>
  </si>
  <si>
    <t>Agaisnt Cone of Cold, Shakäste is unconscious</t>
  </si>
  <si>
    <t>44 Cold to Beau</t>
  </si>
  <si>
    <t>Against Cone of Cold, Beau is unconscious</t>
  </si>
  <si>
    <t xml:space="preserve">Battleaxe AoO </t>
  </si>
  <si>
    <t>9 to Lorenzo</t>
  </si>
  <si>
    <t>Staff w/ Stunning Strike (Lorenzo Stunned)</t>
  </si>
  <si>
    <t>8 to Lorenzo</t>
  </si>
  <si>
    <t>Fire Bolt with advantage</t>
  </si>
  <si>
    <t>6 Fire to Lorenzo</t>
  </si>
  <si>
    <t>Potion of Regular Healing, Caduceus heals 7 points</t>
  </si>
  <si>
    <t>Potion of Greater Healing, Shakäste heals 15 points, is conscious</t>
  </si>
  <si>
    <t>Mass Healing Word, All but Caleb heal 7 points</t>
  </si>
  <si>
    <t>TTBB1000 SA with Fury of the Small</t>
  </si>
  <si>
    <t>22 to Lorenzo</t>
  </si>
  <si>
    <t>11 Fire to Lorenzo</t>
  </si>
  <si>
    <t>C2E030</t>
  </si>
  <si>
    <t>Cure Wounds (2nd), Caleb heals 13 points</t>
  </si>
  <si>
    <t>Taste</t>
  </si>
  <si>
    <t>C2E031</t>
  </si>
  <si>
    <t>Forgery</t>
  </si>
  <si>
    <t>Dex + Prof</t>
  </si>
  <si>
    <t>Unannounced nat1 or bad math</t>
  </si>
  <si>
    <t>Against Extort Truth</t>
  </si>
  <si>
    <t>1 to Beau</t>
  </si>
  <si>
    <t>11 to Nott</t>
  </si>
  <si>
    <t>Against Bead of Force</t>
  </si>
  <si>
    <t>C2E032</t>
  </si>
  <si>
    <t>Tinkertop Boltblaster 1000 SA</t>
  </si>
  <si>
    <t>25 to Ettin 1</t>
  </si>
  <si>
    <t>Summer's Dance Falchion</t>
  </si>
  <si>
    <t>9 to Ettin 1</t>
  </si>
  <si>
    <t>4 to Ettin 2</t>
  </si>
  <si>
    <t>Called as 5, told Matt total was 13</t>
  </si>
  <si>
    <t>5 to Ettin 1</t>
  </si>
  <si>
    <t>18 Necrotic to Ettin 1</t>
  </si>
  <si>
    <t>21 to Ettin 1</t>
  </si>
  <si>
    <t>8 to Ettin 2</t>
  </si>
  <si>
    <t>1 to Ettin 2</t>
  </si>
  <si>
    <t>Enlarge damage</t>
  </si>
  <si>
    <t>C2E033</t>
  </si>
  <si>
    <t>Unarmed strike</t>
  </si>
  <si>
    <t>C2E034</t>
  </si>
  <si>
    <t>C2E035</t>
  </si>
  <si>
    <t>Staff Sentinel</t>
  </si>
  <si>
    <t>12 Fire to Ettin 2</t>
  </si>
  <si>
    <t>2 Fire to Ettin 2</t>
  </si>
  <si>
    <t>Beetles</t>
  </si>
  <si>
    <t>Bite</t>
  </si>
  <si>
    <t>7 to Ettin 2</t>
  </si>
  <si>
    <t>9 to Ettin 2</t>
  </si>
  <si>
    <t>24 to Ettin 2</t>
  </si>
  <si>
    <t>16 Fire to Ettin 2</t>
  </si>
  <si>
    <t>25 Fire to Ettin 2</t>
  </si>
  <si>
    <t>Fireball, HDYWTDT</t>
  </si>
  <si>
    <t>Cure Wounds (3rd), Caleb heals 19 points</t>
  </si>
  <si>
    <t>Throwing Star against WE</t>
  </si>
  <si>
    <t>6 (13/2) Bludgeoning WE</t>
  </si>
  <si>
    <t>Staff against WE1</t>
  </si>
  <si>
    <t>3 (7/2) Bludgeoning to WE1</t>
  </si>
  <si>
    <t>Unarmed Strike against WE1</t>
  </si>
  <si>
    <t>Spiritual Weapon against WE1</t>
  </si>
  <si>
    <t>11 Force to WE1</t>
  </si>
  <si>
    <t>11 Necrotic to WE1</t>
  </si>
  <si>
    <t>Toll the Dead against WE1</t>
  </si>
  <si>
    <t>Eldritch Blast against WE1</t>
  </si>
  <si>
    <t>5 Force to WE1</t>
  </si>
  <si>
    <t>TTBB1000 against WE2</t>
  </si>
  <si>
    <t>17 Piercing to WE2</t>
  </si>
  <si>
    <t>1 Piercing to WE2</t>
  </si>
  <si>
    <t>Additional SA die</t>
  </si>
  <si>
    <t>9 Bludgeoning to WE1</t>
  </si>
  <si>
    <t>10 Bludgeoning to WE1</t>
  </si>
  <si>
    <t>Guiding Bolt against WE2</t>
  </si>
  <si>
    <t>15 Radiant to WE2</t>
  </si>
  <si>
    <t>12 Radiant to WE2</t>
  </si>
  <si>
    <t>Summer's Dance Falchion against WE2</t>
  </si>
  <si>
    <t>8 Thunder to WE2</t>
  </si>
  <si>
    <t>Booming Blade</t>
  </si>
  <si>
    <t>9 Thunder to WE2</t>
  </si>
  <si>
    <t>Booming Blade secondary damage</t>
  </si>
  <si>
    <t>Melf's Acid Arrow to WE1</t>
  </si>
  <si>
    <t>4 (9/2) Acid to WE1</t>
  </si>
  <si>
    <t>WE1 dies</t>
  </si>
  <si>
    <t>WE2 dies</t>
  </si>
  <si>
    <t>10 Healing to Caleb</t>
  </si>
  <si>
    <t>Cure Wounds</t>
  </si>
  <si>
    <t>Throwing Star against Algar</t>
  </si>
  <si>
    <t>9 Piercing against Algar</t>
  </si>
  <si>
    <t>12 (24/2) Bludgeoning to Caleb</t>
  </si>
  <si>
    <t>24 Bludgeoning to Caduceus</t>
  </si>
  <si>
    <t>24 Bludgeoning to Yasha</t>
  </si>
  <si>
    <t>Swarm of Beetles bite against WE</t>
  </si>
  <si>
    <t>Unarmed Strike (Sentinel) against WE</t>
  </si>
  <si>
    <t>6 Bludgeoning to WE</t>
  </si>
  <si>
    <t>19 Thunder to G1, 9 (19/2) Thunder to Algar and G2</t>
  </si>
  <si>
    <t>Magician's Judge against WE</t>
  </si>
  <si>
    <t>13 Slashing to WE</t>
  </si>
  <si>
    <t>34 Fire to G1, 17 (34/2) FIre to G2 and Algar</t>
  </si>
  <si>
    <t>Spiritual Weapon against Algar</t>
  </si>
  <si>
    <t>10 Force to Algar</t>
  </si>
  <si>
    <t>TTBB1000 against WE</t>
  </si>
  <si>
    <t>Throwing Star against G2</t>
  </si>
  <si>
    <t>25 bludgeoning to Caduceus</t>
  </si>
  <si>
    <t>Caduceus is unconscious</t>
  </si>
  <si>
    <t>25 bludgeoning to Caleb</t>
  </si>
  <si>
    <t>Caleb is unconscious</t>
  </si>
  <si>
    <t>7 Cold to Algar, 3 (7/2) Cold to G1 and G2</t>
  </si>
  <si>
    <t>Algar is unconscious</t>
  </si>
  <si>
    <t>18 Slashing to WE</t>
  </si>
  <si>
    <t>Reckless Magician's Judge against WE</t>
  </si>
  <si>
    <t>15 Slashing to WE</t>
  </si>
  <si>
    <t>19 Healing to Caduceus</t>
  </si>
  <si>
    <t>Cure Wounds (3rd)</t>
  </si>
  <si>
    <t>2 (5/2) to G1 and G2</t>
  </si>
  <si>
    <t>Algar autofails death save</t>
  </si>
  <si>
    <t>7 healing to Caleb</t>
  </si>
  <si>
    <t>Healing Potion, Caleb is conscious</t>
  </si>
  <si>
    <t>AoO against WE</t>
  </si>
  <si>
    <t>13 Cold to Jester</t>
  </si>
  <si>
    <t>5 (11/2) Cold to WE</t>
  </si>
  <si>
    <t>10 bludgeoning to Fjord</t>
  </si>
  <si>
    <t>21 bludgeoning to Beau</t>
  </si>
  <si>
    <t>Nat19</t>
  </si>
  <si>
    <t>10 Force to G1</t>
  </si>
  <si>
    <t>G1 dies</t>
  </si>
  <si>
    <t>17 slashing to WE</t>
  </si>
  <si>
    <t>WE dies</t>
  </si>
  <si>
    <t>10 (20/2) to Fire Zsundie</t>
  </si>
  <si>
    <t>22 Healing to Caduceus</t>
  </si>
  <si>
    <t>Spiritual Weapon against G2</t>
  </si>
  <si>
    <t>12 Force to G2</t>
  </si>
  <si>
    <t>G2 dies</t>
  </si>
  <si>
    <t>12 (24/2) bludgeoning to Caleb</t>
  </si>
  <si>
    <t>12 (24/2) bludgeoning to Caduceus</t>
  </si>
  <si>
    <t>13 Healing to Caleb</t>
  </si>
  <si>
    <t>Summer's Dance Falchion against Algar</t>
  </si>
  <si>
    <t>All except Nott heal 14</t>
  </si>
  <si>
    <t>Prayer of Healing</t>
  </si>
  <si>
    <t>dex+prof</t>
  </si>
  <si>
    <t>Decision where to send Algar</t>
  </si>
  <si>
    <t>11 radiant to Fjord's Specter</t>
  </si>
  <si>
    <t>3 radiant to Fjord's Specter</t>
  </si>
  <si>
    <t>dex+prof, fragment of possibility used</t>
  </si>
  <si>
    <t>Throw deflected missile back</t>
  </si>
  <si>
    <t>7 to Bowman</t>
  </si>
  <si>
    <t>8 to bowman</t>
  </si>
  <si>
    <t>8 Thunder to Marius</t>
  </si>
  <si>
    <t>Staff against Captain</t>
  </si>
  <si>
    <t>6 to Captain</t>
  </si>
  <si>
    <t>TTBB1000 SA against Captain</t>
  </si>
  <si>
    <t>21 to Captain</t>
  </si>
  <si>
    <t>30 to Captain</t>
  </si>
  <si>
    <t>Magician's Judge against Captain</t>
  </si>
  <si>
    <t>34 to Captain</t>
  </si>
  <si>
    <t>Captain dies</t>
  </si>
  <si>
    <t>TTBB1000 SA against Enforcer</t>
  </si>
  <si>
    <t>20 to Bowman</t>
  </si>
  <si>
    <t>8 to Bowman</t>
  </si>
  <si>
    <t>Bowman dies</t>
  </si>
  <si>
    <t>27 to enforcer and Marius(?), 13 to Bowman and Bowman(?)</t>
  </si>
  <si>
    <t>Beau heals 8</t>
  </si>
  <si>
    <t>Healing Word</t>
  </si>
  <si>
    <t>Nat15</t>
  </si>
  <si>
    <t>Disregarded due advantage</t>
  </si>
  <si>
    <t>Eldritch Blast against Enforcer</t>
  </si>
  <si>
    <t>11 to Enforcer</t>
  </si>
  <si>
    <t>10 to Enforcer</t>
  </si>
  <si>
    <t>Enforcer dies</t>
  </si>
  <si>
    <t>23 to Enforcer</t>
  </si>
  <si>
    <t>Unarmed Strike against Bowman</t>
  </si>
  <si>
    <t>9 to Bowman</t>
  </si>
  <si>
    <t>Glove of Scorching Ray against dock</t>
  </si>
  <si>
    <t>Nat17</t>
  </si>
  <si>
    <t>12 to dock</t>
  </si>
  <si>
    <t>bad mod</t>
  </si>
  <si>
    <t>17 to Enforcer</t>
  </si>
  <si>
    <t>Catapult against Enforcer</t>
  </si>
  <si>
    <t>Hellish Rebuke against Enforcer</t>
  </si>
  <si>
    <t>Fjord heals 7 points</t>
  </si>
  <si>
    <t>Everyone heals 16</t>
  </si>
  <si>
    <t>Handaxe against Enforcer</t>
  </si>
  <si>
    <t>C2E036</t>
  </si>
  <si>
    <t>Enforcer heals 11 points, is conscious</t>
  </si>
  <si>
    <t>Healing Word (3rd)</t>
  </si>
  <si>
    <t>INT+prof</t>
  </si>
  <si>
    <t>DEX+prof</t>
  </si>
  <si>
    <t>with Boots of Alert</t>
  </si>
  <si>
    <t>Spiritual Weapon against Singing Harpy</t>
  </si>
  <si>
    <t>12 to Singing Harpy</t>
  </si>
  <si>
    <t>7 to Singing Harpy</t>
  </si>
  <si>
    <t>Swarm of Beetles Bite against Singing Harpy</t>
  </si>
  <si>
    <t>15 to Singing Harpy</t>
  </si>
  <si>
    <t>Nat10</t>
  </si>
  <si>
    <t>Magician's Judge against Harpy Holding Deckhand</t>
  </si>
  <si>
    <t>13 to Harpy Holding Deckhand</t>
  </si>
  <si>
    <t>TTBB1000 against Harpy Holding Deckhand</t>
  </si>
  <si>
    <t>18 to Harpy Holding Deckhand</t>
  </si>
  <si>
    <t>8 to Harpy Holding Deckhand</t>
  </si>
  <si>
    <t>Harpy Holding Deckhand dies</t>
  </si>
  <si>
    <t>Eldritch Blast against Harpy</t>
  </si>
  <si>
    <t>11 to Harpy</t>
  </si>
  <si>
    <t>7 to Harpy</t>
  </si>
  <si>
    <t>Unarmed Strike AoO against Harpy</t>
  </si>
  <si>
    <t>10 to Harpy</t>
  </si>
  <si>
    <t>Unarmed Strike against Harpy</t>
  </si>
  <si>
    <t>19 to Harpy</t>
  </si>
  <si>
    <t>Harpy dies</t>
  </si>
  <si>
    <t>Spiritual Weapon against Harpy</t>
  </si>
  <si>
    <t>8 to Harpy</t>
  </si>
  <si>
    <t>Guiding Bolt against Harpy</t>
  </si>
  <si>
    <t>Guiding Bolt (3rd) against Harpy</t>
  </si>
  <si>
    <t>16 to Harpy</t>
  </si>
  <si>
    <t>TTBB1000 against Harpy</t>
  </si>
  <si>
    <t>11 to hull</t>
  </si>
  <si>
    <t>9 to hull</t>
  </si>
  <si>
    <t>Check</t>
  </si>
  <si>
    <t>general d20 check</t>
  </si>
  <si>
    <t>C2E037</t>
  </si>
  <si>
    <t>C2E038</t>
  </si>
  <si>
    <t>With PWaT and with advantage</t>
  </si>
  <si>
    <t>Nat18</t>
  </si>
  <si>
    <t>With PWaT (rolled by Matt)</t>
  </si>
  <si>
    <t>12 Poison to Caduceus</t>
  </si>
  <si>
    <t>Against Kamadan bite</t>
  </si>
  <si>
    <t>Swarm of Beetles Bite</t>
  </si>
  <si>
    <t>Vampiric Touch</t>
  </si>
  <si>
    <t>10 Necrotic to Kamadan 1</t>
  </si>
  <si>
    <t>Caduceus heals 5 points</t>
  </si>
  <si>
    <t>Against Sleep Breath</t>
  </si>
  <si>
    <t>13 Poison to Caduceus</t>
  </si>
  <si>
    <t>Against Kamadan Bite</t>
  </si>
  <si>
    <t>9 to Kamadan</t>
  </si>
  <si>
    <t>10 to Kamadan</t>
  </si>
  <si>
    <t>TTBB1000</t>
  </si>
  <si>
    <t>11 to Kamadan</t>
  </si>
  <si>
    <t>5 to Kamadan</t>
  </si>
  <si>
    <t>16 to Kamadan</t>
  </si>
  <si>
    <t>7 to Kamadan</t>
  </si>
  <si>
    <t>Caduceus heals 3 points</t>
  </si>
  <si>
    <t>Magician's Judge AoO</t>
  </si>
  <si>
    <t>14 to Kamadan</t>
  </si>
  <si>
    <t>20 to Kamadan</t>
  </si>
  <si>
    <t>TTBB1000 SA with advantage</t>
  </si>
  <si>
    <t>15 to Kamadan</t>
  </si>
  <si>
    <t>TTBB1000 with advantage</t>
  </si>
  <si>
    <t>19 to Kamadan</t>
  </si>
  <si>
    <t>Nat3</t>
  </si>
  <si>
    <t>Cure Wounds, Caduceus heals unknown points</t>
  </si>
  <si>
    <t>Prof+Dex</t>
  </si>
  <si>
    <t>29 to Yuan-Ti 1</t>
  </si>
  <si>
    <t>6 to Yuan-Ti 2</t>
  </si>
  <si>
    <t>17 to Yuan-Ti 2</t>
  </si>
  <si>
    <t>19 Fire to Yuan-Ti 2</t>
  </si>
  <si>
    <t>14 to Guard</t>
  </si>
  <si>
    <t>5 to Broodguard</t>
  </si>
  <si>
    <t>C2E039</t>
  </si>
  <si>
    <t>9 to PB 2</t>
  </si>
  <si>
    <t>8 to PB 1</t>
  </si>
  <si>
    <t>10 to PB 1</t>
  </si>
  <si>
    <t>10 to PB 2</t>
  </si>
  <si>
    <t>17 to PB 1</t>
  </si>
  <si>
    <t>Magician's Judge Sentinel with advantage</t>
  </si>
  <si>
    <t>15 to PB 3</t>
  </si>
  <si>
    <t xml:space="preserve">Eldritch Blast </t>
  </si>
  <si>
    <t>12 to MW</t>
  </si>
  <si>
    <t xml:space="preserve">TTBB1000 Burning Bolt SA </t>
  </si>
  <si>
    <t>34 to MW</t>
  </si>
  <si>
    <t xml:space="preserve">Witch Bolt (3rd) </t>
  </si>
  <si>
    <t>25 to MW</t>
  </si>
  <si>
    <t>Healing Word, Beau heals 8 points</t>
  </si>
  <si>
    <t>8 to MW</t>
  </si>
  <si>
    <t xml:space="preserve">Magician's Judge </t>
  </si>
  <si>
    <t>31 to MW</t>
  </si>
  <si>
    <t>9 to Vine 1</t>
  </si>
  <si>
    <t>12 to Vine 1</t>
  </si>
  <si>
    <t>11 to Vine 1</t>
  </si>
  <si>
    <t>30 (15 to Vine 1 and Vine 2)</t>
  </si>
  <si>
    <t>Spirit Guardians</t>
  </si>
  <si>
    <t xml:space="preserve">Magician's Judge Reckless </t>
  </si>
  <si>
    <t>19 to Vine 1</t>
  </si>
  <si>
    <t>10 to Vine 1</t>
  </si>
  <si>
    <t>8 to Vine 1</t>
  </si>
  <si>
    <t>Nott succeeds 1 death save</t>
  </si>
  <si>
    <t>Nat16</t>
  </si>
  <si>
    <t xml:space="preserve">Summer's Dance Falchion </t>
  </si>
  <si>
    <t>5 to Vine 1</t>
  </si>
  <si>
    <t>3 to Vine 2</t>
  </si>
  <si>
    <t>14 to Vine 2</t>
  </si>
  <si>
    <t>Spiritual Guardians</t>
  </si>
  <si>
    <t>26 to Vine 2</t>
  </si>
  <si>
    <t>5 to Vine 2</t>
  </si>
  <si>
    <t>Inflict Wounds (3rd) with advantage</t>
  </si>
  <si>
    <t>TTBB1000 SA</t>
  </si>
  <si>
    <t>38 to Abomination</t>
  </si>
  <si>
    <t>21 to Abomination</t>
  </si>
  <si>
    <t>13 to Abomination</t>
  </si>
  <si>
    <t>11 to Abomination</t>
  </si>
  <si>
    <t>10 cold to Warden</t>
  </si>
  <si>
    <t>Hunger of Hadar damage</t>
  </si>
  <si>
    <t>9 acid to Warden</t>
  </si>
  <si>
    <t>11 cold to Abomination</t>
  </si>
  <si>
    <t>12 to Warden</t>
  </si>
  <si>
    <t>22 to Warden</t>
  </si>
  <si>
    <t>1 head pops off</t>
  </si>
  <si>
    <t>16 to Warden</t>
  </si>
  <si>
    <t>10 to Warden</t>
  </si>
  <si>
    <t>9 to Warden</t>
  </si>
  <si>
    <t>1 head pops off (2 necks cauterized)</t>
  </si>
  <si>
    <t xml:space="preserve">Guiding Bolt (1st) </t>
  </si>
  <si>
    <t>6 to Warden</t>
  </si>
  <si>
    <t xml:space="preserve">TTBB1000 Explosive Arrow </t>
  </si>
  <si>
    <t>32 to Warden</t>
  </si>
  <si>
    <t xml:space="preserve">Magician's Judge Sentinel AoO </t>
  </si>
  <si>
    <t>17 to Warden</t>
  </si>
  <si>
    <t>5 to Warden</t>
  </si>
  <si>
    <t>23 to Warden</t>
  </si>
  <si>
    <t>30 to Warden</t>
  </si>
  <si>
    <t>Healing Word (1st), Beau heals 8 points</t>
  </si>
  <si>
    <t>36 to Warden</t>
  </si>
  <si>
    <t xml:space="preserve">Magician's Judge Sentinel AoO  </t>
  </si>
  <si>
    <t>20 to Abomination</t>
  </si>
  <si>
    <t>10 to Abomination</t>
  </si>
  <si>
    <t>Guiding Bolt with disadvantage</t>
  </si>
  <si>
    <t>Cure Wounds (1st), Beau heals 10 points, is conscious</t>
  </si>
  <si>
    <t>20 to Warden</t>
  </si>
  <si>
    <t>Warden dies- HDYWTDT</t>
  </si>
  <si>
    <t>C2E40</t>
  </si>
  <si>
    <t>30 (12 to Broodguard 1 + 12 to Broodguard 2 
+ 6 (12/2) to Pit Master)</t>
  </si>
  <si>
    <t>9 to Pit Master</t>
  </si>
  <si>
    <t>11 to Pit Master</t>
  </si>
  <si>
    <t>19 to Pit Master</t>
  </si>
  <si>
    <t>13 to Broodguard 2</t>
  </si>
  <si>
    <t>1:07L54</t>
  </si>
  <si>
    <t>Shocking Grasp with disadvantage</t>
  </si>
  <si>
    <t>8 to Broodguard 1</t>
  </si>
  <si>
    <t>10 Necrotic to Broodguard 1</t>
  </si>
  <si>
    <t>9 to Broodguard 2</t>
  </si>
  <si>
    <t>11 to Broodguard 2</t>
  </si>
  <si>
    <t>16 to Pit Master</t>
  </si>
  <si>
    <t>15 to Broodguard 1</t>
  </si>
  <si>
    <t>Shortsword SA with disadvantage</t>
  </si>
  <si>
    <t>15 to Pit Master</t>
  </si>
  <si>
    <t>Caduceus succeeds 1 death save</t>
  </si>
  <si>
    <t>Cure Wounds (1st), Caduceus heals 5 points, is conscious</t>
  </si>
  <si>
    <t>12 to Keg</t>
  </si>
  <si>
    <t>1 point of exhaustion</t>
  </si>
  <si>
    <t>Nat2</t>
  </si>
  <si>
    <t>Unsure if total or natural</t>
  </si>
  <si>
    <t>C2E41</t>
  </si>
  <si>
    <t>Magician's Judge against Guard</t>
  </si>
  <si>
    <t>Unarmed Strike against Guard</t>
  </si>
  <si>
    <t>Vampiric Touch via Frumpkin against Guard</t>
  </si>
  <si>
    <t>Fjord and Soma heal 14</t>
  </si>
  <si>
    <t>Fjord heals 13</t>
  </si>
  <si>
    <t>C2E42</t>
  </si>
  <si>
    <t>4 to Sorris</t>
  </si>
  <si>
    <t>Unarmed Strike (Grapple)</t>
  </si>
  <si>
    <t>Cure Wounds (1st), Sorris heals 6 points</t>
  </si>
  <si>
    <t>Jester heals unknown points</t>
  </si>
  <si>
    <t>To see if the mission will succeed</t>
  </si>
  <si>
    <t>Disregarded due to fragment of possibility</t>
  </si>
  <si>
    <t>With Fragment of Possibility, Nott is confused</t>
  </si>
  <si>
    <t>Cure Wounds (2nd), Waldok heals 18 points</t>
  </si>
  <si>
    <t>Cure Wounds (2nd), Bart heals 21 points</t>
  </si>
  <si>
    <t>C2E43</t>
  </si>
  <si>
    <t>101 Fire {16 [8 (17/2) to Vera+ 8 (17/2) to Crew] + 
85 [17 to Bouldergut + 17 to Crew 
+ 17 to Avantika + 17 to Crew]}</t>
  </si>
  <si>
    <t>Wall of Fire</t>
  </si>
  <si>
    <t>With Boots</t>
  </si>
  <si>
    <t>Counterspell</t>
  </si>
  <si>
    <t>24 Fire to Bouldergut</t>
  </si>
  <si>
    <t>18 Thunder to Bouldergut</t>
  </si>
  <si>
    <t>Thunder Step</t>
  </si>
  <si>
    <t>Against Ice Storm</t>
  </si>
  <si>
    <t>11 (22/2) Cold to Caduceus</t>
  </si>
  <si>
    <t>Disregarded due to Fanatical Focus</t>
  </si>
  <si>
    <t>11 (22/2) Cold to Yasha</t>
  </si>
  <si>
    <t>Against Ice Storm with advantage and with Fanatical Focus</t>
  </si>
  <si>
    <t>14 to Avantika</t>
  </si>
  <si>
    <t>Caleb succeeds 1 death save</t>
  </si>
  <si>
    <t>Healing Word (1st), Yasha heals 9 points</t>
  </si>
  <si>
    <t>Potion of Regular Healing, Caleb heals 9 points, is conscious</t>
  </si>
  <si>
    <t>172 Fire {45 [15 (31/2) to Crew + 15 (31/2) to Crew 
+ 15 (31/2) to Ipess] + 124 [31 to Bouldergut 
+ 31 to Crew + 31 to Vera + 31 to Crew] + 3 to Barlgura}</t>
  </si>
  <si>
    <t>Fireball; 4 Crew, Vera, and Barlgura die</t>
  </si>
  <si>
    <t>Yasha heals unknown points</t>
  </si>
  <si>
    <t>Caduceus heals unknown points</t>
  </si>
  <si>
    <t>Nott heals unknown points</t>
  </si>
  <si>
    <t>C2E044</t>
  </si>
  <si>
    <t>17 radiant to Merrow 1</t>
  </si>
  <si>
    <t>Quarterstaff with disadvantage</t>
  </si>
  <si>
    <t>10 bludgeoning to Merrow 1</t>
  </si>
  <si>
    <t>12 force to Merrow SP</t>
  </si>
  <si>
    <t>11 force to Merrow SP</t>
  </si>
  <si>
    <t>13 slashing to Merrow 1</t>
  </si>
  <si>
    <t>11 bludgeoning to Merrow 1</t>
  </si>
  <si>
    <t>10 slashing to Merrow 1</t>
  </si>
  <si>
    <t>14 slashing to Merrow 3</t>
  </si>
  <si>
    <t>12 radiant to Merrow SP</t>
  </si>
  <si>
    <t>9 bludgeoning to Merrow SP</t>
  </si>
  <si>
    <t>Falchion with disadvantage</t>
  </si>
  <si>
    <t>11 piercing to Merrow SP</t>
  </si>
  <si>
    <t>19 force to Merrow SP</t>
  </si>
  <si>
    <t>Prayer of Healing, Caleb, Beau, and Fjord heal 17 points</t>
  </si>
  <si>
    <t>26 force to seaweed</t>
  </si>
  <si>
    <t>4 radiant to seaweed</t>
  </si>
  <si>
    <t>7 radiant to seaweed</t>
  </si>
  <si>
    <t xml:space="preserve">Against Lament of the Dead </t>
  </si>
  <si>
    <t>Against Lament of the Dead with Bless</t>
  </si>
  <si>
    <t>Against Lament of the Dead</t>
  </si>
  <si>
    <t>Against Lament of the Dead; Bless not rolled, natural value stated</t>
  </si>
  <si>
    <t>18 force to Dashilla</t>
  </si>
  <si>
    <t>33 piercing to Dashilla</t>
  </si>
  <si>
    <t>Falchion Forced Vision with disadvantage and with Bless</t>
  </si>
  <si>
    <t>Witch Bolt with Bless (+1)</t>
  </si>
  <si>
    <t>9 bludgeoning to Dashilla</t>
  </si>
  <si>
    <t>13 radiant to Dashilla</t>
  </si>
  <si>
    <t>Spiritual Weapon (4th) against Dashilla</t>
  </si>
  <si>
    <t>27 force to Dashilla</t>
  </si>
  <si>
    <t>9 radiant to Dashilla</t>
  </si>
  <si>
    <t>Eldritch Blast with disadvantage and with Bless (3)</t>
  </si>
  <si>
    <t>Eldritch Blast with disadvantage and with Bless (1)</t>
  </si>
  <si>
    <t>10 force to Dashilla</t>
  </si>
  <si>
    <t>16 force to Dashilla</t>
  </si>
  <si>
    <t>Potion of Regular Healing, Caleb heals 6 points</t>
  </si>
  <si>
    <t>Forced Vision Falchion</t>
  </si>
  <si>
    <t>Bless roll</t>
  </si>
  <si>
    <t>Healing Word (1st), Beau heals 9 points</t>
  </si>
  <si>
    <t>Spiritual Weapon with disadvantage</t>
  </si>
  <si>
    <t>32 radiant to Dashilla</t>
  </si>
  <si>
    <t xml:space="preserve">Against Tethering Walls </t>
  </si>
  <si>
    <t>Against Tethering Walls</t>
  </si>
  <si>
    <t>Against Tethering Walls with advantage</t>
  </si>
  <si>
    <t>20 piercing to Dashilla</t>
  </si>
  <si>
    <t>2 (5/2) to Dashilla</t>
  </si>
  <si>
    <t>15 cold to Dashilla</t>
  </si>
  <si>
    <t>19 force to Dashilla</t>
  </si>
  <si>
    <t>5 to Ghost</t>
  </si>
  <si>
    <t>10 radiant to Ghost</t>
  </si>
  <si>
    <t>29 piercing to Ghost</t>
  </si>
  <si>
    <t>Cure Wounds, Caleb heals 6 points</t>
  </si>
  <si>
    <t>Cure Wounds, Fjord heals 12 points</t>
  </si>
  <si>
    <t>C2E045</t>
  </si>
  <si>
    <t>Tinker's Tools</t>
  </si>
  <si>
    <t>6 (13/2) Fire to Nott</t>
  </si>
  <si>
    <t>Explosive Arrow Accident</t>
  </si>
  <si>
    <t>Cure Wounds (1st), Nott heals unknown points</t>
  </si>
  <si>
    <t>Against Tasha's Hideous Laughter</t>
  </si>
  <si>
    <t>Twiggy</t>
  </si>
  <si>
    <t>Against Suggestion with advantage</t>
  </si>
  <si>
    <t>9 (18/2) Lightning to Twiggy</t>
  </si>
  <si>
    <t>Against Lightning Breath Statue</t>
  </si>
  <si>
    <t>18 Lightning to Caleb</t>
  </si>
  <si>
    <t>Cure Wounds, Caleb heals 13 points</t>
  </si>
  <si>
    <t>Inflict Wounds (2nd)</t>
  </si>
  <si>
    <t>20 Necrotic to Mimic</t>
  </si>
  <si>
    <t>14 Radian to Mimic</t>
  </si>
  <si>
    <t>Unknown Melee SA</t>
  </si>
  <si>
    <t>19 to Mimic</t>
  </si>
  <si>
    <t>28 to Mimic</t>
  </si>
  <si>
    <t>Which arrow used</t>
  </si>
  <si>
    <t>4 to Fjord</t>
  </si>
  <si>
    <t>5 to Beau</t>
  </si>
  <si>
    <t>Summoned Creature</t>
  </si>
  <si>
    <t>Fire Elemental</t>
  </si>
  <si>
    <t>Fire Elemental Slam</t>
  </si>
  <si>
    <t>8 Fire to Dragon</t>
  </si>
  <si>
    <t>Against Lightning Breath</t>
  </si>
  <si>
    <t>55 Lightning to Fire Elemental</t>
  </si>
  <si>
    <t>Fire Elemental Against Lightning Breath</t>
  </si>
  <si>
    <t>Fire Elemental Touch AoO</t>
  </si>
  <si>
    <t>10 Fire to Dragon</t>
  </si>
  <si>
    <t>16 to Dragon</t>
  </si>
  <si>
    <t>12 to Dragon</t>
  </si>
  <si>
    <t>9 Fire (1 to Weasel!Dragon + 8 to Dragon)</t>
  </si>
  <si>
    <t>11 to Dragon</t>
  </si>
  <si>
    <t>6 to Dragon</t>
  </si>
  <si>
    <t>25 (51/2) Lightning to Jester</t>
  </si>
  <si>
    <t>13 Fire to Dragon</t>
  </si>
  <si>
    <t>6 Fire to Dragon</t>
  </si>
  <si>
    <t>7 to Dragon</t>
  </si>
  <si>
    <t>10 to Dragon</t>
  </si>
  <si>
    <t>Shortbow SA with advantage</t>
  </si>
  <si>
    <t>27 to Dragon</t>
  </si>
  <si>
    <t>Who Fire Elemental Attacks</t>
  </si>
  <si>
    <t>Infliect Wounds (3rd)</t>
  </si>
  <si>
    <t>5 to Caleb</t>
  </si>
  <si>
    <t>5 to Nott</t>
  </si>
  <si>
    <t>Explosive Arrow SA</t>
  </si>
  <si>
    <t>18 to Dragon</t>
  </si>
  <si>
    <t>Arrow SA Damage</t>
  </si>
  <si>
    <t>11 Fire to Dragon</t>
  </si>
  <si>
    <t>Explosive Damage</t>
  </si>
  <si>
    <t>11 Fire to Caleb</t>
  </si>
  <si>
    <t>Against Explosive Arrow</t>
  </si>
  <si>
    <t>Against TTBB1000 Critical Fail</t>
  </si>
  <si>
    <t>2 to Nott</t>
  </si>
  <si>
    <t>Cure Wounds (3rd), Jester heals 8 points</t>
  </si>
  <si>
    <t>20 to Dragon</t>
  </si>
  <si>
    <t>51 to Dragon</t>
  </si>
  <si>
    <t>Prayer of Healing, All except Caleb heal 23 points</t>
  </si>
  <si>
    <t>C2E046</t>
  </si>
  <si>
    <t>30 to Lightning Creature</t>
  </si>
  <si>
    <t>23 Lightning to Yasha</t>
  </si>
  <si>
    <t>Against Anger of the Tempest with advantage</t>
  </si>
  <si>
    <t>Cure Wounds (3rd), Yasha heals 20 points</t>
  </si>
  <si>
    <t>19 to Lightning Creature</t>
  </si>
  <si>
    <t>10 to Lightning Creature</t>
  </si>
  <si>
    <t>13 (26/2) Lightning to Yasha</t>
  </si>
  <si>
    <t>25 to Lightning Creature</t>
  </si>
  <si>
    <t>13 Lightning to Yasha</t>
  </si>
  <si>
    <t>Cure Wounds (3rd), Yasha heals 14 points</t>
  </si>
  <si>
    <t>Cure Wounds (3rd), Yasha heals 21 points</t>
  </si>
  <si>
    <t>TTBB1000 with disadvantage</t>
  </si>
  <si>
    <t>21 to Sea Spawn</t>
  </si>
  <si>
    <t>11 to Sea Spawn</t>
  </si>
  <si>
    <t>13 to Sea Spawn</t>
  </si>
  <si>
    <t>14 to Sea Spawn</t>
  </si>
  <si>
    <t>Unarmed Strike with advantage and disadvantage</t>
  </si>
  <si>
    <t>Disregarded due to disadvantage and advantage</t>
  </si>
  <si>
    <t>5 to Sea Spawn</t>
  </si>
  <si>
    <t>20 to Sea Spawn</t>
  </si>
  <si>
    <t>27 to Sea Spawn</t>
  </si>
  <si>
    <t>8 to Sea Spawn</t>
  </si>
  <si>
    <t>Staff with disadvantage</t>
  </si>
  <si>
    <t>12 to Sea Spawn</t>
  </si>
  <si>
    <t>10 to Sea Spawn</t>
  </si>
  <si>
    <t>6 to Sea Spawn</t>
  </si>
  <si>
    <t>22 to Sea Spawn</t>
  </si>
  <si>
    <t>C2E047</t>
  </si>
  <si>
    <t>25 to Deep Scion</t>
  </si>
  <si>
    <t>Against Psychic Screech</t>
  </si>
  <si>
    <t>Against Psychic Screech with Bless</t>
  </si>
  <si>
    <t>10 to Deep Scion</t>
  </si>
  <si>
    <t>Against Tentacle</t>
  </si>
  <si>
    <t>Bless</t>
  </si>
  <si>
    <t>Magician's Judge with Bless</t>
  </si>
  <si>
    <t>15 to Deep Scion</t>
  </si>
  <si>
    <t>Magician's Judge with Bless, Disregarded</t>
  </si>
  <si>
    <t>12 to Deep Scion</t>
  </si>
  <si>
    <t>Magic Missile (2nd)</t>
  </si>
  <si>
    <t>14 to Chuul 1</t>
  </si>
  <si>
    <t>13 to Chuul 1</t>
  </si>
  <si>
    <t>12 to Chuul</t>
  </si>
  <si>
    <t>Healing Word (1st), Beau heals 6 points</t>
  </si>
  <si>
    <t>Staff AoO with disadvantage</t>
  </si>
  <si>
    <t>6 to Chuul 4</t>
  </si>
  <si>
    <t>Against Tentacle with Bless</t>
  </si>
  <si>
    <t>Magician's Judge Reckless with Bless</t>
  </si>
  <si>
    <t>34 to Chuul 2</t>
  </si>
  <si>
    <t>12 to Chuul 2</t>
  </si>
  <si>
    <t>3 to Chuul 4</t>
  </si>
  <si>
    <t>Phantasmal Force</t>
  </si>
  <si>
    <t>33 to Chuul 1</t>
  </si>
  <si>
    <t>10 to Chuul 1</t>
  </si>
  <si>
    <t>9 to Chuul 1</t>
  </si>
  <si>
    <t>22 to Chuul 4</t>
  </si>
  <si>
    <t>Magic Missile (4th)</t>
  </si>
  <si>
    <t>Unarmed Strike Sentinel with disadvantage</t>
  </si>
  <si>
    <t>Summer's Dance Falchion with Bless and with advantage</t>
  </si>
  <si>
    <t>11 to Chuul 1</t>
  </si>
  <si>
    <t>7 to Chuul 1</t>
  </si>
  <si>
    <t>12 Necrotic to Chuul 3</t>
  </si>
  <si>
    <t>14 to Chuul 3</t>
  </si>
  <si>
    <t>Shield of Retribution</t>
  </si>
  <si>
    <t>38 (17x2) to Chuul 2</t>
  </si>
  <si>
    <t>9 to Chuul 4</t>
  </si>
  <si>
    <t>6 to Chuul 1</t>
  </si>
  <si>
    <t>TTBB1000 with advantage, Disregarded</t>
  </si>
  <si>
    <t>22 to Chuul 1</t>
  </si>
  <si>
    <t>7 to Chuul 4</t>
  </si>
  <si>
    <t>5 Psychic to Chuul 4</t>
  </si>
  <si>
    <t>15 to Chuul 3</t>
  </si>
  <si>
    <t>Magic Missile (3rd)</t>
  </si>
  <si>
    <t>10 (20/2) to Chuul 4</t>
  </si>
  <si>
    <t>12 to Chuul 4</t>
  </si>
  <si>
    <t>14 Necrotic to Chuul 3</t>
  </si>
  <si>
    <t>Concentration, Bless fades</t>
  </si>
  <si>
    <t>7 Radian to Chuul 3</t>
  </si>
  <si>
    <t>Against Tentacle with proficiency (Transmuter's Stone)</t>
  </si>
  <si>
    <t>7 to Chuul 3</t>
  </si>
  <si>
    <t>Unarmed Strike with disadvantage and with Bless</t>
  </si>
  <si>
    <t>23 to Chuul 3</t>
  </si>
  <si>
    <t>Beau heals 44 points</t>
  </si>
  <si>
    <t>Caleb heals 23 points</t>
  </si>
  <si>
    <t>Yasha heals 15 points</t>
  </si>
  <si>
    <t>15 to Jester</t>
  </si>
  <si>
    <t>Escaping the temple</t>
  </si>
  <si>
    <t>7 (15/2) to Beau</t>
  </si>
  <si>
    <t>15 to Fjord</t>
  </si>
  <si>
    <t>Percentage</t>
  </si>
  <si>
    <t>Cannon</t>
  </si>
  <si>
    <t>30 to Salty Criss</t>
  </si>
  <si>
    <t>With advantage, Disregarded due to fragment of possibility</t>
  </si>
  <si>
    <t>With fragment of possibility and proficiency</t>
  </si>
  <si>
    <t>C2E048</t>
  </si>
  <si>
    <t>With fragment of possibility (dex+prof)</t>
  </si>
  <si>
    <t>Alchemist Kit</t>
  </si>
  <si>
    <t>C2E049</t>
  </si>
  <si>
    <t>As Dire Honey Badger (+3 mod)</t>
  </si>
  <si>
    <t>C2E050</t>
  </si>
  <si>
    <t>19 Cold to Roper 2</t>
  </si>
  <si>
    <t>7 to Roper 2</t>
  </si>
  <si>
    <t>Summer's Dance Falchion with advantage</t>
  </si>
  <si>
    <t>15 to Roper 2</t>
  </si>
  <si>
    <t>29 to Roper 1</t>
  </si>
  <si>
    <t>Swarm of Beetles</t>
  </si>
  <si>
    <t>10 to Roper 2</t>
  </si>
  <si>
    <t>30 to Roper 2</t>
  </si>
  <si>
    <t>11 to Roper 2</t>
  </si>
  <si>
    <t>14 (10 + 4 Necrotic) to Roper 2</t>
  </si>
  <si>
    <t>19 (14 + 5 Necrotic) to Roper 2</t>
  </si>
  <si>
    <t>10 to Roper 1</t>
  </si>
  <si>
    <t>16 to Roper 1</t>
  </si>
  <si>
    <t>12 to Roper 1</t>
  </si>
  <si>
    <t>13 to Roper 1</t>
  </si>
  <si>
    <t>18 to Roper 1</t>
  </si>
  <si>
    <t>19 (15 + 4 Necrotic) to Roper 1</t>
  </si>
  <si>
    <t>Pistol with disadvantage</t>
  </si>
  <si>
    <t>15 Radiant to Roper 1</t>
  </si>
  <si>
    <t>HDYWTDT (Mighty Nein)</t>
  </si>
  <si>
    <t>Prayer of Healing, Jester and Caleb heal 12 points</t>
  </si>
  <si>
    <t>Cure Wounds (2nd), Jester heals unknown points</t>
  </si>
  <si>
    <t>Spurt</t>
  </si>
  <si>
    <t>Scorpion on a Stick</t>
  </si>
  <si>
    <t>Against scorpion poison</t>
  </si>
  <si>
    <t>7 Poison to Nott</t>
  </si>
  <si>
    <t>Against Command</t>
  </si>
  <si>
    <t>Against skunk spray</t>
  </si>
  <si>
    <t>7 (14/2) to Nott</t>
  </si>
  <si>
    <t>48 Fire to Nott</t>
  </si>
  <si>
    <t>Lava, Nott is unconscious</t>
  </si>
  <si>
    <t>36 Necrotic to Fire Giant</t>
  </si>
  <si>
    <t>C2E051</t>
  </si>
  <si>
    <t>Cure Wounds (2nd), Nott heals 13 points</t>
  </si>
  <si>
    <t>Prayer of Healing; Nott, Fjord, and Caleb heal 16 points</t>
  </si>
  <si>
    <t>Prayer of Healing; Fjord and Nott heal 25 points</t>
  </si>
  <si>
    <t>9 to Warrior</t>
  </si>
  <si>
    <t>9 to Shadow Warrior</t>
  </si>
  <si>
    <t>6 to Warrior</t>
  </si>
  <si>
    <t>16 (32/2) Poison to Fjord</t>
  </si>
  <si>
    <t>Against Cloudkill</t>
  </si>
  <si>
    <t>16 (32/2) Poison to Yasha</t>
  </si>
  <si>
    <t>16 (32/2) Poison to Caleb</t>
  </si>
  <si>
    <t>Against Cloudkill with transmuter's stone</t>
  </si>
  <si>
    <t>32 Poison to Nott</t>
  </si>
  <si>
    <t>16 (32/2) Poison to Jester)</t>
  </si>
  <si>
    <t>32 Poison to Caduceus</t>
  </si>
  <si>
    <t>Concentration with advantage and with transmuter's stone</t>
  </si>
  <si>
    <t>22 to Warrior</t>
  </si>
  <si>
    <t>Nugget</t>
  </si>
  <si>
    <t>16 (32/2) Poison to Nugget</t>
  </si>
  <si>
    <t>Barlgura</t>
  </si>
  <si>
    <t>Magician's Judge (Thrown) Reckless</t>
  </si>
  <si>
    <t>18 to Warrior</t>
  </si>
  <si>
    <t>10 to Warrior</t>
  </si>
  <si>
    <t>25 to Gnoll, 25 to Gnoll, 25 to Gnoll, 12 (25/2) to Gnoll, 12 (25/2) to Mage</t>
  </si>
  <si>
    <t>28 to Mage</t>
  </si>
  <si>
    <t>14 Force to Fjord</t>
  </si>
  <si>
    <t>Against Compress Gravity</t>
  </si>
  <si>
    <t>14 Force to Caleb</t>
  </si>
  <si>
    <t>Against Compress Gravity with Bless and with transmuter's stone</t>
  </si>
  <si>
    <t>Concentration with Bless</t>
  </si>
  <si>
    <t>Concentration with Bless and with transmuter's stone and with advantage</t>
  </si>
  <si>
    <t>17 Force to Fjord</t>
  </si>
  <si>
    <t>Against Vacuum Blast with Bless</t>
  </si>
  <si>
    <t>17 Force to Caleb</t>
  </si>
  <si>
    <t>Concentration with advantage and Bless</t>
  </si>
  <si>
    <t>Barlgura, Disregarded due to advantage</t>
  </si>
  <si>
    <t>Barlgura Bite Reckless</t>
  </si>
  <si>
    <t>Barlgura Fist Reckless</t>
  </si>
  <si>
    <t>10 to Mage</t>
  </si>
  <si>
    <t>12 to Mage</t>
  </si>
  <si>
    <t>11 to Gnoll</t>
  </si>
  <si>
    <t>8 to Gnoll</t>
  </si>
  <si>
    <t>Handaxe with advantage</t>
  </si>
  <si>
    <t>13 to Warrior</t>
  </si>
  <si>
    <t>Spiritual Weapon (4th)</t>
  </si>
  <si>
    <t>Concentration with advantage and with Bless</t>
  </si>
  <si>
    <t>TTBB1000 SA with Bless</t>
  </si>
  <si>
    <t>27 to Mage</t>
  </si>
  <si>
    <t>20 (10x2) to Warrior</t>
  </si>
  <si>
    <t>19 to Warrior</t>
  </si>
  <si>
    <t>Magician's Judge Sentinel</t>
  </si>
  <si>
    <t>15 to Warrior</t>
  </si>
  <si>
    <t>8 (16/2) Cold to Warrior</t>
  </si>
  <si>
    <t>Staff with Bless</t>
  </si>
  <si>
    <t>Fire Bolt with Bless</t>
  </si>
  <si>
    <t>10 Fire to Mage</t>
  </si>
  <si>
    <t>Barlgura, Bite AoO</t>
  </si>
  <si>
    <t>Prayer of Healing; All but Caduceus heal 13 points</t>
  </si>
  <si>
    <t>Fjord heals unknown amount</t>
  </si>
  <si>
    <t>Caleb heals unknown amount</t>
  </si>
  <si>
    <t>Jester heals unknown amount</t>
  </si>
  <si>
    <t>Nott heals unknown amount</t>
  </si>
  <si>
    <t>Caduceus heals unknown amount</t>
  </si>
  <si>
    <t>C2E052</t>
  </si>
  <si>
    <t>TTBB 1000 SA with Bless</t>
  </si>
  <si>
    <t>31 to Shoosuva 1</t>
  </si>
  <si>
    <t>15 to Shoosuva 1</t>
  </si>
  <si>
    <t>8 to Shoosuva 1</t>
  </si>
  <si>
    <t>7 to Shoosuva 1</t>
  </si>
  <si>
    <t>5 Fire to Swarm of Beetles</t>
  </si>
  <si>
    <t>Swarm of Beetles againt Fire Bolt</t>
  </si>
  <si>
    <t>37 to Shoosuva 1</t>
  </si>
  <si>
    <t>13 to Shoosuva 1</t>
  </si>
  <si>
    <t>10 to Shoosuva 1</t>
  </si>
  <si>
    <t>Unconscious</t>
  </si>
  <si>
    <t>Against Stinger with Bless</t>
  </si>
  <si>
    <t>Against Stinger, Nott is poisoned and paralyzed</t>
  </si>
  <si>
    <t>14 (28/2) to Shoosuva 3</t>
  </si>
  <si>
    <t>14 to Rat Swarm 2</t>
  </si>
  <si>
    <t>Unknown to Rat Swarm 2</t>
  </si>
  <si>
    <t>Guiding Bolt (4th)</t>
  </si>
  <si>
    <t>27 Radiant to Shoosuva 2</t>
  </si>
  <si>
    <t>8 to Shoosvua 2</t>
  </si>
  <si>
    <t>22 to Shoosuva 2</t>
  </si>
  <si>
    <t>14 to Shoosuva 2</t>
  </si>
  <si>
    <t>7 to Shoosuva 2</t>
  </si>
  <si>
    <t>10 to Shoosuva 2</t>
  </si>
  <si>
    <t>8 to Shoosuva 2</t>
  </si>
  <si>
    <t>Against Stinger, Yasha is poisoned and paralyzed</t>
  </si>
  <si>
    <t>Against Stinger</t>
  </si>
  <si>
    <t>15 Force to Shoosuva 3</t>
  </si>
  <si>
    <t>7 (14/2) Piercing to Rat Swarm 1</t>
  </si>
  <si>
    <t>31 to Shoosuva 2</t>
  </si>
  <si>
    <t>Thrown vial of acid with disadvantage</t>
  </si>
  <si>
    <t>8 to Rat Swarm 1</t>
  </si>
  <si>
    <t>Against poisoned and paralyzed</t>
  </si>
  <si>
    <t>11 to Rat Swarm 1</t>
  </si>
  <si>
    <t>Prayer of Healing; Yasha, Beau, Nott, and Caduceus heal 21 points</t>
  </si>
  <si>
    <t>C2E053</t>
  </si>
  <si>
    <t>with Fragment of possibility</t>
  </si>
  <si>
    <t>Boots of the Vigilant</t>
  </si>
  <si>
    <t>Quarterstaff against Dairon</t>
  </si>
  <si>
    <t>8 bludgeoning to Dairon</t>
  </si>
  <si>
    <t>Beau is stunned</t>
  </si>
  <si>
    <t>17 Cold to Ogre</t>
  </si>
  <si>
    <t>Quarterstaff against Ogre</t>
  </si>
  <si>
    <t>6 bludgeoning to Ogre</t>
  </si>
  <si>
    <t>9 bludgeoning to Dairon</t>
  </si>
  <si>
    <t>Sentinel attack against Dairon</t>
  </si>
  <si>
    <t>11 bludgeoning to Dairon</t>
  </si>
  <si>
    <t>Jester is stunned</t>
  </si>
  <si>
    <t>17 radiant to Dairon</t>
  </si>
  <si>
    <t>13 radiant to Ogre</t>
  </si>
  <si>
    <t>10 bludgeoning to Dairon</t>
  </si>
  <si>
    <t>Unarmed Strike against Dairon</t>
  </si>
  <si>
    <t>Beau heals 9</t>
  </si>
  <si>
    <t>Cure Wounds, Beau is conscious</t>
  </si>
  <si>
    <t>Jester heals 9</t>
  </si>
  <si>
    <t>Cure Wounds, Jester is conscious</t>
  </si>
  <si>
    <t>Beau heals 14</t>
  </si>
  <si>
    <t>Cure Wounds (2nd)</t>
  </si>
  <si>
    <t>Beau heals 15</t>
  </si>
  <si>
    <t>C2E054</t>
  </si>
  <si>
    <t>Cure Wounds; Beau heals 10 points</t>
  </si>
  <si>
    <t>Cure Wounds; Jester heals 13 points</t>
  </si>
  <si>
    <t>With proficiency</t>
  </si>
  <si>
    <t>6 to Dairon</t>
  </si>
  <si>
    <t>Beau heals unknown points</t>
  </si>
  <si>
    <t>Spritiual Weapon</t>
  </si>
  <si>
    <t>Against Charm with advantage</t>
  </si>
  <si>
    <t>26 to Succubus</t>
  </si>
  <si>
    <t>26 Necrotic to Incubus</t>
  </si>
  <si>
    <t>10 to Succubus</t>
  </si>
  <si>
    <t>6 to Succubus</t>
  </si>
  <si>
    <t>8 to Succubus</t>
  </si>
  <si>
    <t>Melf's Acid Arrow</t>
  </si>
  <si>
    <t>10 Acid to Incubus</t>
  </si>
  <si>
    <t>Summer's Dance Falchion AoO</t>
  </si>
  <si>
    <t>C2E055</t>
  </si>
  <si>
    <t>Unarmed Strike against Quasit 1</t>
  </si>
  <si>
    <t>9 to Quasit 1</t>
  </si>
  <si>
    <t>7 to Quasit 1</t>
  </si>
  <si>
    <t>Quasit 1 dies</t>
  </si>
  <si>
    <t>Beau is frightened</t>
  </si>
  <si>
    <t>Fire Bolt against Quasit 3</t>
  </si>
  <si>
    <t>3 (7/2) to Quasit 3</t>
  </si>
  <si>
    <t>Unarmed Strike against Quasit 3</t>
  </si>
  <si>
    <t>11 to Quasit 3</t>
  </si>
  <si>
    <t>Quasit 3 dies</t>
  </si>
  <si>
    <t>Magician's Judge against Quasit 2</t>
  </si>
  <si>
    <t>Fjord hits Quasit 2 and not Nott</t>
  </si>
  <si>
    <t>11 to Quasit 2</t>
  </si>
  <si>
    <t>Caleb is Charmed</t>
  </si>
  <si>
    <t>34 to Fjord</t>
  </si>
  <si>
    <t>from Caleb's Fireball</t>
  </si>
  <si>
    <t>16 to Yasha</t>
  </si>
  <si>
    <t>16 to Beau</t>
  </si>
  <si>
    <t>34 to Jester</t>
  </si>
  <si>
    <t>34 to Nugget</t>
  </si>
  <si>
    <t>from Caleb's Fireball, Nugget is unconscious</t>
  </si>
  <si>
    <t>Fjord is Charmed</t>
  </si>
  <si>
    <t>against Nott's Tasha's Hideous Laughter</t>
  </si>
  <si>
    <t>against Jester's Deafness, with Transmuter's Stone</t>
  </si>
  <si>
    <t>15 Fire to Jester</t>
  </si>
  <si>
    <t>Against Caleb's Wall of Fire</t>
  </si>
  <si>
    <t>Against Caleb's Wall of Fire, with Evasion</t>
  </si>
  <si>
    <t>7 (15/2) Fire to Fjord</t>
  </si>
  <si>
    <t>Fjord is no longer Charmed</t>
  </si>
  <si>
    <t>Against Fjord's Control Water</t>
  </si>
  <si>
    <t>Magician's Judge Reckless with disadvantage against Caleb</t>
  </si>
  <si>
    <t>14 to Caleb</t>
  </si>
  <si>
    <t>Caleb is no longer Charmed</t>
  </si>
  <si>
    <t>Caleb heals 9</t>
  </si>
  <si>
    <t>Potion of Healing</t>
  </si>
  <si>
    <t>6 poison to Yasha</t>
  </si>
  <si>
    <t>Yasha is poisoned</t>
  </si>
  <si>
    <t>Jester heals 20</t>
  </si>
  <si>
    <t>Eldritch Blast against Quasit</t>
  </si>
  <si>
    <t>6 to Quasit</t>
  </si>
  <si>
    <t>Quasit dies</t>
  </si>
  <si>
    <t>Magician's Judge against Quasit</t>
  </si>
  <si>
    <t>17 to Quasit</t>
  </si>
  <si>
    <t>Nott heals 9</t>
  </si>
  <si>
    <t>Mass Healing Word (4th), everyone but Beau and Nott heal 13</t>
  </si>
  <si>
    <t>Melf's Acid Arrow against Minotaur</t>
  </si>
  <si>
    <t>5 Acid to Minotaur</t>
  </si>
  <si>
    <t>Unarmed Strike against Succubus</t>
  </si>
  <si>
    <t>9 to Succubus</t>
  </si>
  <si>
    <t>7 to Succubus</t>
  </si>
  <si>
    <t>22 to Minotaur</t>
  </si>
  <si>
    <t>Yasha is Charmed</t>
  </si>
  <si>
    <t>TTBB1000 against Succubus</t>
  </si>
  <si>
    <t>31 to Succubus</t>
  </si>
  <si>
    <t>Succubus dies- HDYWTDT</t>
  </si>
  <si>
    <t>TTBB1000 against Incubus</t>
  </si>
  <si>
    <t>10 to Incubus</t>
  </si>
  <si>
    <t>14 (28/2) to Jester</t>
  </si>
  <si>
    <t>Against Minotaur's Lightning Javelin</t>
  </si>
  <si>
    <t>14 (28/2) to Caduceus</t>
  </si>
  <si>
    <t>4 (19/2/2) to Minotaur</t>
  </si>
  <si>
    <t>Glove of Blasting against Minotaur</t>
  </si>
  <si>
    <t>4 (8/2) to Minotaur</t>
  </si>
  <si>
    <t>11 to Minotaur</t>
  </si>
  <si>
    <t>Magician's Judge AoO against Beau</t>
  </si>
  <si>
    <t>Unarmed Strike against Minotaur</t>
  </si>
  <si>
    <t>6 to Minotaur</t>
  </si>
  <si>
    <t>9 to Minotaur</t>
  </si>
  <si>
    <t>TTBB1000 against Minotaur</t>
  </si>
  <si>
    <t>21 to Minotaur</t>
  </si>
  <si>
    <t>Guiding Bolt (3rd) against Minotaur</t>
  </si>
  <si>
    <t>20 to Minotaur</t>
  </si>
  <si>
    <t>Fire Bolt against Minotaur</t>
  </si>
  <si>
    <t>19 to Minotaur</t>
  </si>
  <si>
    <t>7 to Minotaur</t>
  </si>
  <si>
    <t>Magician's Judge Reckless against Caleb</t>
  </si>
  <si>
    <t>20 to Caleb</t>
  </si>
  <si>
    <t>TTBB1000 against Yasha</t>
  </si>
  <si>
    <t>10 (20/2) to Yasha</t>
  </si>
  <si>
    <t>4 (9/2) to Yasha</t>
  </si>
  <si>
    <t>14 to Minotaur</t>
  </si>
  <si>
    <t>Eldritch Blast against Minotaur</t>
  </si>
  <si>
    <t>Eldritch Blast against Yasha</t>
  </si>
  <si>
    <t>7 to Yasha</t>
  </si>
  <si>
    <t>Magician's Judge against Caleb</t>
  </si>
  <si>
    <t>17 to Caleb</t>
  </si>
  <si>
    <t>Magician's Judge against Caleb, Caleb fails 2 death saves</t>
  </si>
  <si>
    <t>Spiritual Weapon (3rd) against Minotaur</t>
  </si>
  <si>
    <t>Magician's Judge Reckless against Caduceus</t>
  </si>
  <si>
    <t>16 to Caduceus</t>
  </si>
  <si>
    <t>Beacon of Hope is dispelled</t>
  </si>
  <si>
    <t>Caduceus heals 7</t>
  </si>
  <si>
    <t>8 to Minotaur</t>
  </si>
  <si>
    <t>24 to Caduceus</t>
  </si>
  <si>
    <t>Caleb heals 7</t>
  </si>
  <si>
    <t>Spiritual Weapon against Yasha</t>
  </si>
  <si>
    <t>Handaxe AoO against Minotaur</t>
  </si>
  <si>
    <t>27 to Caleb</t>
  </si>
  <si>
    <t>13 to Nott</t>
  </si>
  <si>
    <t>Quarterstaff against Yasha</t>
  </si>
  <si>
    <t>3 (7/2) to Yasha</t>
  </si>
  <si>
    <t>Unarmed Strike against Yasha</t>
  </si>
  <si>
    <t>Yasha is no longer Charmed</t>
  </si>
  <si>
    <t>Magician's Judge Reckless against Minotaur</t>
  </si>
  <si>
    <t>25 to Minotaur</t>
  </si>
  <si>
    <t>Guiding Bolt against Minotaur</t>
  </si>
  <si>
    <t>Caleb heals 1</t>
  </si>
  <si>
    <t>10 to Minotaur</t>
  </si>
  <si>
    <t>Minotaur dies- HDYWTDT</t>
  </si>
  <si>
    <t>Spiritual Weapon against Incubus</t>
  </si>
  <si>
    <t>6 to Incubus</t>
  </si>
  <si>
    <t>Guiding Bolt against Incubus</t>
  </si>
  <si>
    <t>8 to Incubus</t>
  </si>
  <si>
    <t>20 to Incubus</t>
  </si>
  <si>
    <t>Incubus dies- HDYWTDT, Caduceus is dead</t>
  </si>
  <si>
    <t>all heal 15</t>
  </si>
  <si>
    <t>C2E056</t>
  </si>
  <si>
    <t>With fragment of possibility</t>
  </si>
  <si>
    <t>C2E057</t>
  </si>
  <si>
    <t>C2E058</t>
  </si>
  <si>
    <t>Yarnball</t>
  </si>
  <si>
    <t>Clarabelle</t>
  </si>
  <si>
    <t>Jannik</t>
  </si>
  <si>
    <t>C2E059</t>
  </si>
  <si>
    <t>Yasha heals 5</t>
  </si>
  <si>
    <t>Fjord is Held, with Bless</t>
  </si>
  <si>
    <t>with Bless</t>
  </si>
  <si>
    <t>Cat's Ire against Door</t>
  </si>
  <si>
    <t>23 Force to Door</t>
  </si>
  <si>
    <t>TTBB1000 against Giant 3</t>
  </si>
  <si>
    <t>35 to Giant 3</t>
  </si>
  <si>
    <t>SA with Fury of the Small</t>
  </si>
  <si>
    <t>11 to Giant 3</t>
  </si>
  <si>
    <t>Unarmed Strike against Giant 1</t>
  </si>
  <si>
    <t>7 to Giant 1</t>
  </si>
  <si>
    <t>8 to Giant 1</t>
  </si>
  <si>
    <t>19 to Giant 1</t>
  </si>
  <si>
    <t>Magician's Judge against Giant 1 with Bless</t>
  </si>
  <si>
    <t>16 to Giant 1</t>
  </si>
  <si>
    <t>Disregarded due to Savage Attacker</t>
  </si>
  <si>
    <t>22 to Giant 1</t>
  </si>
  <si>
    <t>14 to Beau</t>
  </si>
  <si>
    <t>14 to Yasha</t>
  </si>
  <si>
    <t xml:space="preserve">Disregarded </t>
  </si>
  <si>
    <t>14 to Fjord</t>
  </si>
  <si>
    <t>20 to Door</t>
  </si>
  <si>
    <t>3 to Giant 2</t>
  </si>
  <si>
    <t>Multiple heal 26</t>
  </si>
  <si>
    <t>Jester is Poisoned</t>
  </si>
  <si>
    <t>Yasha is weakened</t>
  </si>
  <si>
    <t>9 to Babau 2</t>
  </si>
  <si>
    <t>5 to Babau 1 and 3, 10 to Babau 2</t>
  </si>
  <si>
    <t>Wall of Fire, Babau are resistant</t>
  </si>
  <si>
    <t>Unarmed Strike against Babau 2</t>
  </si>
  <si>
    <t>Unarmed Strike against Babau 3</t>
  </si>
  <si>
    <t>Eldritch Blast against Babau 2</t>
  </si>
  <si>
    <t>12 to Babau 2</t>
  </si>
  <si>
    <t>Eldritch Blast against Babau 3</t>
  </si>
  <si>
    <t>9 to Babau 3</t>
  </si>
  <si>
    <t>TTBB1000 against Babau 2</t>
  </si>
  <si>
    <t>Magician's Judge against Babau 2</t>
  </si>
  <si>
    <t>13 to Babau 2</t>
  </si>
  <si>
    <t>Halved by Weakening Gaze</t>
  </si>
  <si>
    <t>11 to Babau 2</t>
  </si>
  <si>
    <t>Halved by Weakening Gaze, Babau 2 dies</t>
  </si>
  <si>
    <t>Yasha is back to full strength</t>
  </si>
  <si>
    <t>13 to Beau</t>
  </si>
  <si>
    <t>45 to Babau 3</t>
  </si>
  <si>
    <t>with Holy Weapon</t>
  </si>
  <si>
    <t>Unarmed Strike against Babau 1</t>
  </si>
  <si>
    <t>42 to Babau 1</t>
  </si>
  <si>
    <t>12 to Babau 1 and 3</t>
  </si>
  <si>
    <t>19 to Babau 3</t>
  </si>
  <si>
    <t>15 to Babau 1</t>
  </si>
  <si>
    <t>Melf's Acid Arrow against Chasme</t>
  </si>
  <si>
    <t>3 to Chasme</t>
  </si>
  <si>
    <t>7 to Babau 3</t>
  </si>
  <si>
    <t>Sacred Flame, Babau 3 dies</t>
  </si>
  <si>
    <t>Fjord is unconscious</t>
  </si>
  <si>
    <t>TTBB1000 against Babau 1</t>
  </si>
  <si>
    <t>28 to Babau 1</t>
  </si>
  <si>
    <t>with SA, Babau 1 dies</t>
  </si>
  <si>
    <t>Magician's Judge against Chasme</t>
  </si>
  <si>
    <t>Magician's Judge Reckless against Chasme</t>
  </si>
  <si>
    <t>10 to Chasme</t>
  </si>
  <si>
    <t>Halved by Weakened Gaze</t>
  </si>
  <si>
    <t>8 to Chasme</t>
  </si>
  <si>
    <t>1 to Jester</t>
  </si>
  <si>
    <t>Jester is awake</t>
  </si>
  <si>
    <t>Dispel Magic</t>
  </si>
  <si>
    <t>Magician's Judge against Rift, Rift closed</t>
  </si>
  <si>
    <t>13 to Yasha, Beau and Fjord</t>
  </si>
  <si>
    <t>C2E060</t>
  </si>
  <si>
    <t>Shortsword AoO (Disregarded)</t>
  </si>
  <si>
    <t>15 Cold to Dybbuk 1 (Stone Giant 1)</t>
  </si>
  <si>
    <t>25 to Dybbuk 1 (Stone Giant 1)</t>
  </si>
  <si>
    <t>9 to Dybbuk 1 (Stone Giant 1)</t>
  </si>
  <si>
    <t>31 Necrotic to Dybbuk 1 (Stone Giant 1)</t>
  </si>
  <si>
    <t>4 (9/2) Fire to Dybbuk 1 (Stone Giant 1)</t>
  </si>
  <si>
    <t>Flaming Sphere (3rd)</t>
  </si>
  <si>
    <t>46 (23x2) to Dybbuk 1 (Stone Giant 1)</t>
  </si>
  <si>
    <t>With Path to the Grave, HDYWTDT</t>
  </si>
  <si>
    <t>14 to Dybbuk 1</t>
  </si>
  <si>
    <t>12 Force to Dybbuk 1</t>
  </si>
  <si>
    <t>12 Fire to Goblin</t>
  </si>
  <si>
    <t>Flaming Sphere</t>
  </si>
  <si>
    <t>Cure Wounds, Jester heals 11 points</t>
  </si>
  <si>
    <t>Dispel Magic (4th)</t>
  </si>
  <si>
    <t>23 to Chasme</t>
  </si>
  <si>
    <t>Dispel Magic (5th)</t>
  </si>
  <si>
    <t>21 to Chasme</t>
  </si>
  <si>
    <t>Against Violate Corpse, Fjord is frightened</t>
  </si>
  <si>
    <t>Against Violate Corpse, Beau is frightened</t>
  </si>
  <si>
    <t>Against Violate Corpse</t>
  </si>
  <si>
    <t>21 Lightning/Radiant to Chasme</t>
  </si>
  <si>
    <t>With Holy Weapon and with Maelstrom Gloves</t>
  </si>
  <si>
    <t>With advantage, Beau is no longer frightened</t>
  </si>
  <si>
    <t>15 Force to Chasme</t>
  </si>
  <si>
    <t>With advantage, Fjord is no longer frightened</t>
  </si>
  <si>
    <t>17 to Dybbuk 2</t>
  </si>
  <si>
    <t>3 (6/2) Acid to Dybbuk 2</t>
  </si>
  <si>
    <t>18 Lightning/Radiant to Dybbuk 2</t>
  </si>
  <si>
    <t>With Malestrom Gloves and Holy Weapon</t>
  </si>
  <si>
    <t>24 Lightning/Radiant to Dybbuk 2</t>
  </si>
  <si>
    <t>With Malestrom Gloves and Holy Weapon, HDYWTDT</t>
  </si>
  <si>
    <t>Ray of Enfeeblement</t>
  </si>
  <si>
    <t>7 to Abyssal Anchor</t>
  </si>
  <si>
    <t>Pistol</t>
  </si>
  <si>
    <t>14 to Dybbuk 1 (Stone Giant 2)</t>
  </si>
  <si>
    <t>Guiding Bolt (2nd)</t>
  </si>
  <si>
    <t>21 Radiant to Dybbuk 1 (Stone Giant 2)</t>
  </si>
  <si>
    <t>Concentration Check with advantage</t>
  </si>
  <si>
    <t>15 Force to Dybbuk 1 (Stone Giant 2)</t>
  </si>
  <si>
    <t>Cat's Ire</t>
  </si>
  <si>
    <t>12 Force to Dybbuk 1 (Stone Giant 2)</t>
  </si>
  <si>
    <t>11 to Dybbuk 1 (Stone Giant 2)</t>
  </si>
  <si>
    <t>Against Violate Corpse, Yasha is frightened</t>
  </si>
  <si>
    <t>Yasha is no longer frightened</t>
  </si>
  <si>
    <t>Who the fireball hits</t>
  </si>
  <si>
    <t>25 Fire to Dybbuk 1 (Stone Giant 2)</t>
  </si>
  <si>
    <t>9 Force to Dybbuk 1</t>
  </si>
  <si>
    <t>8 Force to Dybbuk 1</t>
  </si>
  <si>
    <t>Mass Healing Word; Fjord, Caleb, Nott, Caduceus, Jester, and Yasha heal 6 points</t>
  </si>
  <si>
    <t>To look at bodies in dream</t>
  </si>
  <si>
    <t>To pull apart shackles</t>
  </si>
  <si>
    <t>To pull apart shackles with advantage</t>
  </si>
  <si>
    <t>C2E061</t>
  </si>
  <si>
    <t>Appears to have used History mod by accident</t>
  </si>
  <si>
    <t>C2E062</t>
  </si>
  <si>
    <t>With advantage, +9 bonus</t>
  </si>
  <si>
    <t>C2E063</t>
  </si>
  <si>
    <t>C2E63</t>
  </si>
  <si>
    <t>-5 mod</t>
  </si>
  <si>
    <t>1 mod</t>
  </si>
  <si>
    <t>-2 mod</t>
  </si>
  <si>
    <t>Disregarded due to Fortune's Favor</t>
  </si>
  <si>
    <t>With Fortune's Favor</t>
  </si>
  <si>
    <t>Gift of Alacrity</t>
  </si>
  <si>
    <t>Boots of Alert</t>
  </si>
  <si>
    <t>With Gift of Alacrity</t>
  </si>
  <si>
    <t>Thrown Firecracker</t>
  </si>
  <si>
    <t>Against Charm Person, Nott is charmed</t>
  </si>
  <si>
    <t>20 to Horse</t>
  </si>
  <si>
    <t>6 Force to Dragonborn</t>
  </si>
  <si>
    <t>14 Force to Dragonborn</t>
  </si>
  <si>
    <t>12 (25/2) to Yasha</t>
  </si>
  <si>
    <t>18 to Hobgoblin</t>
  </si>
  <si>
    <t>6 (12/2) to Yasha</t>
  </si>
  <si>
    <t>11 to Hobgoblin</t>
  </si>
  <si>
    <t>7 to Hobgoblin</t>
  </si>
  <si>
    <t>25 to Hobgoblin</t>
  </si>
  <si>
    <t>24 to Hobgoblin</t>
  </si>
  <si>
    <t>14 Radiant to Hobgoblin</t>
  </si>
  <si>
    <t>26 to Hobgoblin</t>
  </si>
  <si>
    <t>Disregarded due to advantge</t>
  </si>
  <si>
    <t>4 to Hobgoblin</t>
  </si>
  <si>
    <t>13 to Hobgoblin</t>
  </si>
  <si>
    <t>18 Radiant to Hobgoblin</t>
  </si>
  <si>
    <t>Prayer of Healing (3rd); Beau, Jester, and Yasha heal 17 points</t>
  </si>
  <si>
    <t>C2E064</t>
  </si>
  <si>
    <t>1:59:59:</t>
  </si>
  <si>
    <t>6 (12/2) to The Lost 1</t>
  </si>
  <si>
    <t>5 (10/2) to The Lost 1</t>
  </si>
  <si>
    <t>4 (9/2) to The Lost 1</t>
  </si>
  <si>
    <t>Guiding Bolt (2nd) with advantage</t>
  </si>
  <si>
    <t>23 Radiant to The Lost 1</t>
  </si>
  <si>
    <t>13 Force to The Lost 2</t>
  </si>
  <si>
    <t>3 (7/2) to Swarm of Bats</t>
  </si>
  <si>
    <t>5 (11/2) to The Lost 2</t>
  </si>
  <si>
    <t>3 (6/2) to The Lost 3</t>
  </si>
  <si>
    <t>30 to The Lost 2</t>
  </si>
  <si>
    <t>2:18:!2</t>
  </si>
  <si>
    <t>10 to The Lost 2</t>
  </si>
  <si>
    <t>7 to The Lost 1</t>
  </si>
  <si>
    <t>12 to The Lost 1</t>
  </si>
  <si>
    <t>11 to The Lost 1</t>
  </si>
  <si>
    <t>10 to The Lost 1</t>
  </si>
  <si>
    <t>Skingorger</t>
  </si>
  <si>
    <t>15 to The Lost 2</t>
  </si>
  <si>
    <t>12 to The Lost 2</t>
  </si>
  <si>
    <t>23 Radiant to The Lost 2</t>
  </si>
  <si>
    <t>11 Force to The Lost 3</t>
  </si>
  <si>
    <t>13 Force to The Lost 3</t>
  </si>
  <si>
    <t>Unarmed Strike Sentinel</t>
  </si>
  <si>
    <t>11 to The Lost 3</t>
  </si>
  <si>
    <t>9 to The Lost 3</t>
  </si>
  <si>
    <t>25 Force to The Lost 3</t>
  </si>
  <si>
    <t>Magic Missile (5th)</t>
  </si>
  <si>
    <t>24 to The Lost 4</t>
  </si>
  <si>
    <t>18 to The Lost 4</t>
  </si>
  <si>
    <t>16 to The Lost 3</t>
  </si>
  <si>
    <t>12 to The Lost 3</t>
  </si>
  <si>
    <t>6 (12/2) to Swarm of Bats</t>
  </si>
  <si>
    <t>16 to The Lost 4</t>
  </si>
  <si>
    <t>12 Force to The Lost 4</t>
  </si>
  <si>
    <t>6 Force to Swarm of Bats</t>
  </si>
  <si>
    <t>14 Force to Swarm of Bats</t>
  </si>
  <si>
    <t>Cure Wounds (2nd); Caleb heals 18 points</t>
  </si>
  <si>
    <t>Prayer of Healing; Nott heals 4, Caleb heals 2, Fjord heals 23, Caduceus heals 5 points</t>
  </si>
  <si>
    <t>C2E065</t>
  </si>
  <si>
    <t>11 Force to Gloomstalker 2</t>
  </si>
  <si>
    <t>32 (17x2) to Gloomstalker 2</t>
  </si>
  <si>
    <t>9 Force to Gloomstalker 1</t>
  </si>
  <si>
    <t>Against Shriek</t>
  </si>
  <si>
    <t>Against Shriek with Bless</t>
  </si>
  <si>
    <t>10 Force to Gloomstalker 1</t>
  </si>
  <si>
    <t>Savage Attack</t>
  </si>
  <si>
    <t>3 (7/2) to Nott</t>
  </si>
  <si>
    <t>3 (7/2) to Fjord</t>
  </si>
  <si>
    <t>3 (7/2) to Caduceus</t>
  </si>
  <si>
    <t>3 (7/2) to Caleb</t>
  </si>
  <si>
    <t>4 to Gloomstalker 1</t>
  </si>
  <si>
    <t>Against Snatch Attack with advantage and with bless</t>
  </si>
  <si>
    <t>Skingorger AoO with Bless</t>
  </si>
  <si>
    <t>11 to Gloomstalker 1</t>
  </si>
  <si>
    <t>Against Shriek with Fortune's Favor</t>
  </si>
  <si>
    <t>30 (15x) Radiant to Gloomstalker 3, 15 [(15/2)x2] to Gloomstalker 2</t>
  </si>
  <si>
    <t>Spirit Guardians, HDYWTDT to Gloomstalker 2</t>
  </si>
  <si>
    <t>19 to Gloomstalker 1</t>
  </si>
  <si>
    <t>Skingorger with Bless</t>
  </si>
  <si>
    <t>6 to Gloomstalker 1</t>
  </si>
  <si>
    <t>30 to Gloomstalker 1</t>
  </si>
  <si>
    <t>28 (14x2) Radiant to Gloomstalker 3</t>
  </si>
  <si>
    <t>17 [(17/2)x2] Radiant to Gloomstalker 3</t>
  </si>
  <si>
    <t>Sacred Flame, HDYWTDT</t>
  </si>
  <si>
    <t>Prayer of Healing; Jester and Beau heal 14; Nott heals 5; Fjord, Caleb, and Yasha heal 3</t>
  </si>
  <si>
    <t>Cure Wounds; Beau heals 8 points</t>
  </si>
  <si>
    <t>Cure Wounds; Jester heals 12 points</t>
  </si>
  <si>
    <t>Beau heals 29 points</t>
  </si>
  <si>
    <t>52 (26x2) Radiant to Gloomstalker 4</t>
  </si>
  <si>
    <t>With Pass Without a Trace</t>
  </si>
  <si>
    <t>With advantage and Pass Without a Trace</t>
  </si>
  <si>
    <t>Disregarded due to advantage (giant eagle)</t>
  </si>
  <si>
    <t>With advantage (giant eagle)</t>
  </si>
  <si>
    <t>C2E066</t>
  </si>
  <si>
    <t>Disregarded due to disasdvantage</t>
  </si>
  <si>
    <t>44 to Fjord</t>
  </si>
  <si>
    <t>Cure Wounds (4th); Fjord heals 20 points</t>
  </si>
  <si>
    <t>Cure Wounds (3rd); Fjord heals 25 points</t>
  </si>
  <si>
    <t>11 to Baby Roc</t>
  </si>
  <si>
    <t>3 to Nott</t>
  </si>
  <si>
    <t>Bite against Yasha</t>
  </si>
  <si>
    <t>against Nott's Phantasmal Force</t>
  </si>
  <si>
    <t>With advantage and with PWaT</t>
  </si>
  <si>
    <t>Against Fireball trap</t>
  </si>
  <si>
    <t>24 Fire to Fjord</t>
  </si>
  <si>
    <t>12 (24/2) Fire to Beau</t>
  </si>
  <si>
    <t>Disregarded due to Ring of Evasion</t>
  </si>
  <si>
    <t>12 (24/2) Fire to Caleb</t>
  </si>
  <si>
    <t>Against Fireball trap with Ring of Evasion</t>
  </si>
  <si>
    <t>12 (24/2) Fire to Jester</t>
  </si>
  <si>
    <t>12 (24/2) Fire to Caduceus</t>
  </si>
  <si>
    <t>12 (24/2) Fire to Yasha</t>
  </si>
  <si>
    <t>Against Fireball trap with advantage</t>
  </si>
  <si>
    <t>Vulture</t>
  </si>
  <si>
    <t>26 Fire to 4 Orcs, 13 (26/2) Fire to Other Orcs</t>
  </si>
  <si>
    <t>Mass Healing Word; Jannik, Clarabelle, and Yarnball heal 9 points</t>
  </si>
  <si>
    <t>23 Fire to 2 orcs, 23 to 2 wargs</t>
  </si>
  <si>
    <t>Jester gains a point of exhaustion</t>
  </si>
  <si>
    <t>With Fortune's Favor as cat</t>
  </si>
  <si>
    <t>As cat</t>
  </si>
  <si>
    <t>C2E067</t>
  </si>
  <si>
    <t>8 to Dire Spider</t>
  </si>
  <si>
    <t>Magican's Judge</t>
  </si>
  <si>
    <t>7 to Spider 1</t>
  </si>
  <si>
    <t>19 to Spider 4</t>
  </si>
  <si>
    <t>68 to Dire Spider</t>
  </si>
  <si>
    <t>8 to Spider 9</t>
  </si>
  <si>
    <t>9 to Spider 5</t>
  </si>
  <si>
    <t>14 to Spider 5</t>
  </si>
  <si>
    <t>15 to Spider 1</t>
  </si>
  <si>
    <t>14 to Spider 2</t>
  </si>
  <si>
    <t>16 to Spider 3</t>
  </si>
  <si>
    <t>Quarterstaff</t>
  </si>
  <si>
    <t>14 to Spider 7</t>
  </si>
  <si>
    <t>7 to Spider 8</t>
  </si>
  <si>
    <t>13 tp Spider 8</t>
  </si>
  <si>
    <t>D6 for spider aim</t>
  </si>
  <si>
    <t>10 to Spider 9</t>
  </si>
  <si>
    <t>Spider! Caleb bite</t>
  </si>
  <si>
    <t>30 to Spider 6</t>
  </si>
  <si>
    <t>Spider!Caleb</t>
  </si>
  <si>
    <t>Glove of Blasting</t>
  </si>
  <si>
    <t>12 Fire to Egg Sac</t>
  </si>
  <si>
    <t>Yasha heals 12, Beau heals 12, Fjord heals 8</t>
  </si>
  <si>
    <t xml:space="preserve">Stealth </t>
  </si>
  <si>
    <t xml:space="preserve">Perception </t>
  </si>
  <si>
    <t>15 to Mist Elemental</t>
  </si>
  <si>
    <t>11 to Mist Elemental</t>
  </si>
  <si>
    <t>7 force to Lightning Crystal</t>
  </si>
  <si>
    <t>Against Electrified Mist</t>
  </si>
  <si>
    <t>22 Lightning to Caduceus</t>
  </si>
  <si>
    <t>22 Lightning to Yasha</t>
  </si>
  <si>
    <t>13 to Door</t>
  </si>
  <si>
    <t>7 to Door</t>
  </si>
  <si>
    <t>Concentration with advantage and transmuter's stone</t>
  </si>
  <si>
    <t>Talons AoO with disadvantage</t>
  </si>
  <si>
    <t>5 to Mist Elemental</t>
  </si>
  <si>
    <t>As eagle</t>
  </si>
  <si>
    <t>6 to Mist Elemental</t>
  </si>
  <si>
    <t>22 to Mist Elemental</t>
  </si>
  <si>
    <t>Prayer of Healing (3rd); All but Nott heal 24 points</t>
  </si>
  <si>
    <t>18 to Zomibie 5</t>
  </si>
  <si>
    <t>12 to Zombie 5</t>
  </si>
  <si>
    <t>3:23;13</t>
  </si>
  <si>
    <t>13 to Zombie 5</t>
  </si>
  <si>
    <t>9 to Zombie 5</t>
  </si>
  <si>
    <t>12 Radiant to Zombie 5</t>
  </si>
  <si>
    <t>Gold Heart</t>
  </si>
  <si>
    <t>29 to Unknown Number of Zombies</t>
  </si>
  <si>
    <t>13 to Zombie 16</t>
  </si>
  <si>
    <t>8 to Zombie 16</t>
  </si>
  <si>
    <t>11 to Zombie 17</t>
  </si>
  <si>
    <t>11 to Zombie 18</t>
  </si>
  <si>
    <t>7 to Zombie 18</t>
  </si>
  <si>
    <t>17 Radiant to Zombie 19</t>
  </si>
  <si>
    <t>21 to Zombie 20</t>
  </si>
  <si>
    <t>14 to Zombies 19-22, 7 to Zombie 23</t>
  </si>
  <si>
    <t>7 to Zombies 24-26</t>
  </si>
  <si>
    <t>25 to Zombie 21</t>
  </si>
  <si>
    <t>8 to Zombie 27</t>
  </si>
  <si>
    <t>12 to Zombie 22</t>
  </si>
  <si>
    <t>22 to Zombie 17</t>
  </si>
  <si>
    <t>12 to Zombie 27</t>
  </si>
  <si>
    <t>Gold heart</t>
  </si>
  <si>
    <t>14 to Zombie 22</t>
  </si>
  <si>
    <t>8 to Zombies 18, 22-26</t>
  </si>
  <si>
    <t>15 to Zombies 28-30</t>
  </si>
  <si>
    <t>Against maddening whispers</t>
  </si>
  <si>
    <t>C2E068</t>
  </si>
  <si>
    <t>disregarded due to advantage</t>
  </si>
  <si>
    <t>vulture</t>
  </si>
  <si>
    <t>disregarded due to disadvantage</t>
  </si>
  <si>
    <t>Fjord is stunned</t>
  </si>
  <si>
    <t>Beau walks off bridge</t>
  </si>
  <si>
    <t>Nott is stunned</t>
  </si>
  <si>
    <t>roll to see which direction Beau walks</t>
  </si>
  <si>
    <t xml:space="preserve">Wisdom </t>
  </si>
  <si>
    <t>Caleb attacks Caduceus</t>
  </si>
  <si>
    <t>Nott attacks Yasha</t>
  </si>
  <si>
    <t>Unarmed Strike against Caduceus</t>
  </si>
  <si>
    <t>Shortsword against Yasha</t>
  </si>
  <si>
    <t>Nott runs off the bridge</t>
  </si>
  <si>
    <t>Fjord attacks Caduceus</t>
  </si>
  <si>
    <t>with Gift of Alacrity</t>
  </si>
  <si>
    <t>TTBB1000 against Rope</t>
  </si>
  <si>
    <t>4 piercing to Nott</t>
  </si>
  <si>
    <t>10 piercing to Rope</t>
  </si>
  <si>
    <t>3 bludgeoning to Jester</t>
  </si>
  <si>
    <t>Choose who to attack</t>
  </si>
  <si>
    <t>Falchion against Caduceus</t>
  </si>
  <si>
    <t>8 slashing to Caduceus</t>
  </si>
  <si>
    <t>which direction to run</t>
  </si>
  <si>
    <t>if the whip will roll off or not</t>
  </si>
  <si>
    <t>Shortsword against Jester</t>
  </si>
  <si>
    <t>10 slashing to Jester</t>
  </si>
  <si>
    <t>all except Yasha heal 15</t>
  </si>
  <si>
    <t>Magician's Judge against Doppelganger Yasha</t>
  </si>
  <si>
    <t>17 to Doppelganger Yasha</t>
  </si>
  <si>
    <t>Grapple against Doppelganger Fjord</t>
  </si>
  <si>
    <t>1 to Doppelganger Fjord</t>
  </si>
  <si>
    <t>27 to Doppelganger Yasha</t>
  </si>
  <si>
    <t>Magician's Judge against Doppelganger Fjord</t>
  </si>
  <si>
    <t>14 to Doppelganger Fjord</t>
  </si>
  <si>
    <t>19 to Doppelganger Caduceus</t>
  </si>
  <si>
    <t>14 Force to Doppelganger Caduceus</t>
  </si>
  <si>
    <t>Falchion against Doppelganger Caleb</t>
  </si>
  <si>
    <t>8 to Doppelganger Caleb</t>
  </si>
  <si>
    <t>12 to Doppelganger Caleb</t>
  </si>
  <si>
    <t>Magician's Judge against Doppelganger Caleb</t>
  </si>
  <si>
    <t>16 to Doppelganger Caleb</t>
  </si>
  <si>
    <t>disgregarded due to advantage</t>
  </si>
  <si>
    <t>5 to Doppelganger Caleb and 5 to Doppelganger Fjord</t>
  </si>
  <si>
    <t>16 to Doppelganger Caduceus</t>
  </si>
  <si>
    <t>C2E069</t>
  </si>
  <si>
    <t>Hit DIce</t>
  </si>
  <si>
    <t>with Fortune's Favor</t>
  </si>
  <si>
    <t>Barlgura Bite</t>
  </si>
  <si>
    <t>Barlgura Fist</t>
  </si>
  <si>
    <t>Unarmed Strike with Maelstrom Gloves</t>
  </si>
  <si>
    <t>4 Lighting to Obann</t>
  </si>
  <si>
    <t>Magic Whip- no prof, only STR</t>
  </si>
  <si>
    <t>11 Force to Obann</t>
  </si>
  <si>
    <t>14 Force to The Laughing Hand</t>
  </si>
  <si>
    <t>Skingorger Reckless</t>
  </si>
  <si>
    <t>17 to The Laughing Hand</t>
  </si>
  <si>
    <t>12 to The Laughing Hand</t>
  </si>
  <si>
    <t>5 to The Laughing Hand</t>
  </si>
  <si>
    <t>4 to The Laughing Hand</t>
  </si>
  <si>
    <t>Maelstrom Gloves</t>
  </si>
  <si>
    <t>4 Lightning to Obann</t>
  </si>
  <si>
    <t>5 Lightning to Obann</t>
  </si>
  <si>
    <t>10 to Shadow Hound 3</t>
  </si>
  <si>
    <t>Staff of Withering</t>
  </si>
  <si>
    <t>Mirror Image</t>
  </si>
  <si>
    <t>hits Image</t>
  </si>
  <si>
    <t>40 to Obann</t>
  </si>
  <si>
    <t>with Fury of the Small</t>
  </si>
  <si>
    <t>10 to Obann</t>
  </si>
  <si>
    <t>16 to Obann</t>
  </si>
  <si>
    <t>18 to Obann</t>
  </si>
  <si>
    <t>21 to The Laughing Hand</t>
  </si>
  <si>
    <t>2-32:54</t>
  </si>
  <si>
    <t>7 to The Laughing Hand</t>
  </si>
  <si>
    <t>Barlgura with Bless</t>
  </si>
  <si>
    <t>7 Radiant to Obann</t>
  </si>
  <si>
    <t>Holy Weapon</t>
  </si>
  <si>
    <t>12 to Obann</t>
  </si>
  <si>
    <t>6 Radiant to Obann</t>
  </si>
  <si>
    <t>Maelstrom Gloves Sentinel</t>
  </si>
  <si>
    <t>Concentration Check for Holy Weapon</t>
  </si>
  <si>
    <t>19 Force to Shadow Hound 1</t>
  </si>
  <si>
    <t>hits Jester</t>
  </si>
  <si>
    <t>29 to Obann</t>
  </si>
  <si>
    <t>Yasha becomes hostile to the M9</t>
  </si>
  <si>
    <t>41 to Shadow Hound 1 and 2, 20 to Yasha</t>
  </si>
  <si>
    <t>Thunder Step, Shadow Hound 1 dies</t>
  </si>
  <si>
    <t>Yasha does not travel with Fjord</t>
  </si>
  <si>
    <t>Skingorger Reckless against Nott</t>
  </si>
  <si>
    <t>5 to Nott (Uncanny Dodge)</t>
  </si>
  <si>
    <t>Beau is Frightened, speed is 0</t>
  </si>
  <si>
    <t>Caduceus is Frightened, speed is 0</t>
  </si>
  <si>
    <t>Jester fails to Charm Yasha; Yasha remains hostile to the M9</t>
  </si>
  <si>
    <t>As Giant Ape</t>
  </si>
  <si>
    <t>19 to Shadow Hound 3</t>
  </si>
  <si>
    <t>12 to Shadow Hound 3</t>
  </si>
  <si>
    <t>Shadow Hound 3 dies</t>
  </si>
  <si>
    <t>Skingorger Reckless against Ape!Caleb</t>
  </si>
  <si>
    <t>20 to Ape!Caleb</t>
  </si>
  <si>
    <t>11 to Ape!Caleb</t>
  </si>
  <si>
    <t>Caduceus heals 27</t>
  </si>
  <si>
    <t>Cure Wounds (4th)</t>
  </si>
  <si>
    <t>Sentinel Skingorger against Jester</t>
  </si>
  <si>
    <t>Jester's last Image is hit</t>
  </si>
  <si>
    <t>Tanglefoot Bag</t>
  </si>
  <si>
    <t>Fjord is Frightened, speed is 0</t>
  </si>
  <si>
    <t>14 to Shadow Hound 2</t>
  </si>
  <si>
    <t>Shadow Hound 2 dies</t>
  </si>
  <si>
    <t>Skingorger Reckless against Fjord</t>
  </si>
  <si>
    <t>43 to Fjord</t>
  </si>
  <si>
    <t>Fjord uses Relentless Edurance; Fjord is at 1 HP</t>
  </si>
  <si>
    <t>12 Fire to The Laughin Hand, 24 Fire to Yasha</t>
  </si>
  <si>
    <t>Fjord is no longer grappled and restrained</t>
  </si>
  <si>
    <t>Magic Whip against Beau</t>
  </si>
  <si>
    <t>Beau fails to catch the whip</t>
  </si>
  <si>
    <t>all M9 heal 6 except Yasha</t>
  </si>
  <si>
    <t>Mass Healing Word</t>
  </si>
  <si>
    <t>Skingorger Reckless against Beau</t>
  </si>
  <si>
    <t>17 to Beau</t>
  </si>
  <si>
    <t>Fjord heals 12</t>
  </si>
  <si>
    <t>Magic Whip against Yasha</t>
  </si>
  <si>
    <t>with Bless, Nott runs (forward)</t>
  </si>
  <si>
    <t>with Bless, Beau is stunned</t>
  </si>
  <si>
    <t>with Bless, Caleb punches himself</t>
  </si>
  <si>
    <t>2 to Caleb</t>
  </si>
  <si>
    <t>with Bless, Caleb runs (backwards)</t>
  </si>
  <si>
    <t>23 Radiant to Invisible Stalker</t>
  </si>
  <si>
    <t>14 Force to Invisible Stalker</t>
  </si>
  <si>
    <t>12 Fire to Invisible Stalker</t>
  </si>
  <si>
    <t>10 Radiant to Invisible Stalker</t>
  </si>
  <si>
    <t>9 Cold to Invisible Stalker</t>
  </si>
  <si>
    <t>10 to Invisible Stalker</t>
  </si>
  <si>
    <t>21 to Invisible Stalker</t>
  </si>
  <si>
    <t>24 to Invisible Stalker</t>
  </si>
  <si>
    <t>12 to Invisible Stalker</t>
  </si>
  <si>
    <t>Invisible Stalker dies</t>
  </si>
  <si>
    <t>C2E070</t>
  </si>
  <si>
    <t>rolled by Matt against Jester's Scry</t>
  </si>
  <si>
    <t>C2E071</t>
  </si>
  <si>
    <t>Cure Wounds (2nd); Dairon heals 11 points</t>
  </si>
  <si>
    <t>Percentile</t>
  </si>
  <si>
    <t>C2E072</t>
  </si>
  <si>
    <t>With advantage, as giant eagle</t>
  </si>
  <si>
    <t>As Giant Eagle</t>
  </si>
  <si>
    <t>Basic Check</t>
  </si>
  <si>
    <t>d20, To grab Beau</t>
  </si>
  <si>
    <t>Int+Prof</t>
  </si>
  <si>
    <t>Cure Wounds (4th); Fjord heals 24 points</t>
  </si>
  <si>
    <t>C2E073</t>
  </si>
  <si>
    <t>40 to Young Remorhaz</t>
  </si>
  <si>
    <t>15 Radiant to Remorhaz</t>
  </si>
  <si>
    <t>Inflict Wounds (4th)</t>
  </si>
  <si>
    <t>42 Necrotic to Remorhaz</t>
  </si>
  <si>
    <t>Dagger of Denial</t>
  </si>
  <si>
    <t>6 to Remorhaz</t>
  </si>
  <si>
    <t>10 to Remorhaz</t>
  </si>
  <si>
    <t>11 to Remorhaz</t>
  </si>
  <si>
    <t>9 to Remorhaz</t>
  </si>
  <si>
    <t>Healing Word (3rd); Jester heals 11 points</t>
  </si>
  <si>
    <t>14 Radiant to Remorhaz</t>
  </si>
  <si>
    <t>29 to Young Remorhaz</t>
  </si>
  <si>
    <t>Mammoth Stomp</t>
  </si>
  <si>
    <t>37 to Young Remorhaz</t>
  </si>
  <si>
    <t>Mammoth Gore</t>
  </si>
  <si>
    <t>22 to Young Remorhaz</t>
  </si>
  <si>
    <t>Inescpable Lash</t>
  </si>
  <si>
    <t>4 to Remorhaz</t>
  </si>
  <si>
    <t>Beau succeeds 1 death save</t>
  </si>
  <si>
    <t>Blight</t>
  </si>
  <si>
    <t>Cure Wounds (4th); Beau heals 25 points, is conscious</t>
  </si>
  <si>
    <t>13 to Remorhaz</t>
  </si>
  <si>
    <t>Cat's Ire with advantage</t>
  </si>
  <si>
    <t>TTBB1000 Exploding Arrow SA with advantage</t>
  </si>
  <si>
    <t>21 to Remorhaz</t>
  </si>
  <si>
    <t>9 Fire to Caduceus</t>
  </si>
  <si>
    <t>Exploding damage</t>
  </si>
  <si>
    <t>Guiding Bolt (4th) with advantage</t>
  </si>
  <si>
    <t>20 Radiant to Remorhaz</t>
  </si>
  <si>
    <t>20 to Remorhaz</t>
  </si>
  <si>
    <t>Prayer of Healing (3rd); All heal 19 points</t>
  </si>
  <si>
    <t>With PWaT with advantage</t>
  </si>
  <si>
    <t>With advantage and PWaT</t>
  </si>
  <si>
    <t>(rolled with PWaT bonus)</t>
  </si>
  <si>
    <t>Mage Hand</t>
  </si>
  <si>
    <t>C2E074</t>
  </si>
  <si>
    <t>TTBB1000 against Caleb</t>
  </si>
  <si>
    <t>12 to Caleb</t>
  </si>
  <si>
    <t>Caleb heals 20</t>
  </si>
  <si>
    <t>Reani</t>
  </si>
  <si>
    <t>Teleport Percentile</t>
  </si>
  <si>
    <t>C2E075</t>
  </si>
  <si>
    <t>With PwaT</t>
  </si>
  <si>
    <t>As giant eagle</t>
  </si>
  <si>
    <t>9 to Yeti 1</t>
  </si>
  <si>
    <t>8 to Yeti 1</t>
  </si>
  <si>
    <t>18 Necrotic to Yeti 2</t>
  </si>
  <si>
    <t>41 to Yeti 1</t>
  </si>
  <si>
    <t>14 to Yeti 2</t>
  </si>
  <si>
    <t>8 to Yeti 2</t>
  </si>
  <si>
    <t>11 to Yeti 2</t>
  </si>
  <si>
    <t>10 to Yeti 2</t>
  </si>
  <si>
    <t>16 (32/2) Necrotic to Yeti 3</t>
  </si>
  <si>
    <t>13 Cold to Scorpion!Reani</t>
  </si>
  <si>
    <t>Against Chilling Gaze (as giant scorpion)</t>
  </si>
  <si>
    <t>Scorching Ray (Glove of Blasting, used own spell attack)</t>
  </si>
  <si>
    <t>20 Fire to Yeti 3</t>
  </si>
  <si>
    <t>Yeti 3 has disadvantage on attack rolls and ability checks</t>
  </si>
  <si>
    <t>24 Radiant to Yeti 3</t>
  </si>
  <si>
    <t>23 to Yeti 4</t>
  </si>
  <si>
    <t>6 to Beau</t>
  </si>
  <si>
    <t>Against Chilling Gaze (as giant scorpion) with Bless</t>
  </si>
  <si>
    <t>Giant Scorpion Claw</t>
  </si>
  <si>
    <t>Giant Scorpion Stinger</t>
  </si>
  <si>
    <t>9 to Yeti 4</t>
  </si>
  <si>
    <t>13 Fire to Yeti 4</t>
  </si>
  <si>
    <t>Burning Hands, 
Yeti 4 has disadvantage on attack rolls and ability checks</t>
  </si>
  <si>
    <t>11 Radiant to Yeti 4</t>
  </si>
  <si>
    <t>3 (7/2) Cold to Jester</t>
  </si>
  <si>
    <t>Proximity to cold breath</t>
  </si>
  <si>
    <t>3 (7/2) Cold to Beau</t>
  </si>
  <si>
    <t>8 to Rope</t>
  </si>
  <si>
    <t>With advantage and with PWaT (as giant owl)</t>
  </si>
  <si>
    <t>With advantage (as giant owl)</t>
  </si>
  <si>
    <t>61 Cold to Beau</t>
  </si>
  <si>
    <t>19 Cold to Owl!Reani, 42 Cold to Reani</t>
  </si>
  <si>
    <t>Against Cold Breath with Luck</t>
  </si>
  <si>
    <t>32 (64/2) Cold to Ice Spider Queen!Reani</t>
  </si>
  <si>
    <t>Against Cold Breath with Luck and Bless</t>
  </si>
  <si>
    <t>C2E076</t>
  </si>
  <si>
    <t>Vineball (Dex)</t>
  </si>
  <si>
    <t>With advantage, disregarded due to Fortune's Favor</t>
  </si>
  <si>
    <t>As bat</t>
  </si>
  <si>
    <t>With bat's perception mod</t>
  </si>
  <si>
    <t>With advantage as bat</t>
  </si>
  <si>
    <t>With Fortune's Favor, with bat perception mod</t>
  </si>
  <si>
    <t>With avantage and PWaT</t>
  </si>
  <si>
    <t>As giant owl</t>
  </si>
  <si>
    <t>60 to Guard</t>
  </si>
  <si>
    <t>With advantage and PWaT (as giant owl, use +18 mod)</t>
  </si>
  <si>
    <t>With PWaT and advantage</t>
  </si>
  <si>
    <t>C2E077</t>
  </si>
  <si>
    <t>Rock against Scourger</t>
  </si>
  <si>
    <t>Shield against Scourger</t>
  </si>
  <si>
    <t>Caleb heals 18</t>
  </si>
  <si>
    <t>Caleb heals 12</t>
  </si>
  <si>
    <t>Guidance</t>
  </si>
  <si>
    <t>with Guidance</t>
  </si>
  <si>
    <t>Divine Intervention</t>
  </si>
  <si>
    <t>C2E078</t>
  </si>
  <si>
    <t>D20</t>
  </si>
  <si>
    <t>did the horse kick down the door</t>
  </si>
  <si>
    <t>C2E079</t>
  </si>
  <si>
    <t>d100 for Teleport</t>
  </si>
  <si>
    <t>with boots, total 7</t>
  </si>
  <si>
    <t>11/2 to Yasha</t>
  </si>
  <si>
    <t>Rolled by Matt</t>
  </si>
  <si>
    <t>12/2 to Yasha</t>
  </si>
  <si>
    <t>7/2 to Yasha</t>
  </si>
  <si>
    <t>Rolled by Matt- possible extra ability from Obann</t>
  </si>
  <si>
    <t>Sentinel attack</t>
  </si>
  <si>
    <t>12+10 Necrotic to Beau</t>
  </si>
  <si>
    <t>4.09.38</t>
  </si>
  <si>
    <t>Force to Obann</t>
  </si>
  <si>
    <t>C2E080</t>
  </si>
  <si>
    <t>Eldritch Blast against Scrying sensor</t>
  </si>
  <si>
    <t>Percentile Dice to see if Sending reaches Yussa</t>
  </si>
  <si>
    <t>4 to Caduceus</t>
  </si>
  <si>
    <t>Unarmed Strike against Froghemoth</t>
  </si>
  <si>
    <t>11 to Froghemoth</t>
  </si>
  <si>
    <t>9 to Froghemoth</t>
  </si>
  <si>
    <t>9 (18/2) fire to Froghemoth, 18 fire to Bullywug</t>
  </si>
  <si>
    <t>6 (12/2) Lightning to Caleb</t>
  </si>
  <si>
    <t>Star Razor against Froghemoth</t>
  </si>
  <si>
    <t>15 to Froghemoth</t>
  </si>
  <si>
    <t>Spiritual Weapon against Froghemoth</t>
  </si>
  <si>
    <t>3 Radiant to Froghemoth</t>
  </si>
  <si>
    <t>TTBB1000 against Froghemoth</t>
  </si>
  <si>
    <t>36 to Froghemoth</t>
  </si>
  <si>
    <t>1 to Nott</t>
  </si>
  <si>
    <t>1 Radiant to Bullywug 2</t>
  </si>
  <si>
    <t>10 Bludgeoning to Froghemoth</t>
  </si>
  <si>
    <t>11 Bludgeoning to Froghemoth</t>
  </si>
  <si>
    <t>7 Bludgeoning to Froghemoth</t>
  </si>
  <si>
    <t>120 Fire [32 to Bullywug ?, 32 to B4, 32 to B3, 
16 (32/2) to B2, 8 (32/2/2) to Froghemoth]</t>
  </si>
  <si>
    <t>Widogast's Web of Fire</t>
  </si>
  <si>
    <t>33 to Froghemoth</t>
  </si>
  <si>
    <t>6 Force to Froghemoth</t>
  </si>
  <si>
    <t>Inflict Wounds against Froghemoth</t>
  </si>
  <si>
    <t>20 Necrotic to Froghemoth</t>
  </si>
  <si>
    <t>Disregarded because spell broke anyway</t>
  </si>
  <si>
    <t>TTBB1000 against Bullywug 2</t>
  </si>
  <si>
    <t>Unknown to Bullywug 2</t>
  </si>
  <si>
    <t>C2E081</t>
  </si>
  <si>
    <t>TTBB1000 against Golem</t>
  </si>
  <si>
    <t>Inescapable Lash against Nott</t>
  </si>
  <si>
    <t>Caleb heals 13</t>
  </si>
  <si>
    <t>Cure Wounds (2nd) on Caleb</t>
  </si>
  <si>
    <t>Fjord heals 34</t>
  </si>
  <si>
    <t>Superior Healing Potion to self</t>
  </si>
  <si>
    <t>Caleb heals 10</t>
  </si>
  <si>
    <t>Greater Healing Potion to self</t>
  </si>
  <si>
    <t>Fireball (4th) against Golem</t>
  </si>
  <si>
    <t>Unarmed Strike against Golem</t>
  </si>
  <si>
    <t>9 to Golem</t>
  </si>
  <si>
    <t>36 lightning to Golem</t>
  </si>
  <si>
    <t>Eldritch Blast against Golem</t>
  </si>
  <si>
    <t>29 force to Golem</t>
  </si>
  <si>
    <t>20 cold to Golem</t>
  </si>
  <si>
    <t>Cold Ballista against Golem</t>
  </si>
  <si>
    <t>12 to Golem</t>
  </si>
  <si>
    <t>26 force to Golem</t>
  </si>
  <si>
    <t>Spiritual Weapon against Golem</t>
  </si>
  <si>
    <t>11 force to Golem</t>
  </si>
  <si>
    <t>Cat's Ire against Golem</t>
  </si>
  <si>
    <t>28 to Golem</t>
  </si>
  <si>
    <t>24 (49/2) Lightning to Golem</t>
  </si>
  <si>
    <t>Lightning Ballista, announced 49, actually rolled 48</t>
  </si>
  <si>
    <t>49 Lightning to Jester</t>
  </si>
  <si>
    <t>49 Lightning to Cat's Ire</t>
  </si>
  <si>
    <t>7 to Golem</t>
  </si>
  <si>
    <t>11 to Golem</t>
  </si>
  <si>
    <t>8 to Golem</t>
  </si>
  <si>
    <t>15 to force Golem</t>
  </si>
  <si>
    <t>10 force to Golem</t>
  </si>
  <si>
    <t>10 (20/2) cold to Golem</t>
  </si>
  <si>
    <t>20 cold to Jester</t>
  </si>
  <si>
    <t>20 cold to Beau</t>
  </si>
  <si>
    <t>11 Acid to Cat's Ire</t>
  </si>
  <si>
    <t>11 Acid to Golem</t>
  </si>
  <si>
    <t>Acid Ballista against Golem</t>
  </si>
  <si>
    <t>14 to Golem</t>
  </si>
  <si>
    <t>Delayed acid from ballista</t>
  </si>
  <si>
    <t>13 to Golem</t>
  </si>
  <si>
    <t>Inflict Wounds (2rd) against Golem</t>
  </si>
  <si>
    <t>26 to Golem</t>
  </si>
  <si>
    <t>Acid Ballista against Golem, Golem dies (HDYWTDT)</t>
  </si>
  <si>
    <t>Fjord, Caleb, Beau, and Jester heal 15</t>
  </si>
  <si>
    <t>Willie</t>
  </si>
  <si>
    <t>Fist against Beau</t>
  </si>
  <si>
    <t>C2E082</t>
  </si>
  <si>
    <t>Willi</t>
  </si>
  <si>
    <t>TTBB1000 against Clone</t>
  </si>
  <si>
    <t>52 to Clone</t>
  </si>
  <si>
    <t>11 to Clone</t>
  </si>
  <si>
    <t>20 to Clone</t>
  </si>
  <si>
    <t>Unarmed Strike against Clone</t>
  </si>
  <si>
    <t>10 to Clone</t>
  </si>
  <si>
    <t>Star Razor against Clone</t>
  </si>
  <si>
    <t>18 to Clone</t>
  </si>
  <si>
    <t>16 to Clone</t>
  </si>
  <si>
    <t>3 radiant to Clone</t>
  </si>
  <si>
    <t>Star Razor Gallas Var Effect</t>
  </si>
  <si>
    <t>24 to Clone</t>
  </si>
  <si>
    <t>Guiding Bolt against Clone</t>
  </si>
  <si>
    <t>13 radiant to Clone</t>
  </si>
  <si>
    <t>Dagger of Denial SA against Golem</t>
  </si>
  <si>
    <t>22 to Clone</t>
  </si>
  <si>
    <t>Giant Ape Fist against Clone</t>
  </si>
  <si>
    <t>21 to Clone</t>
  </si>
  <si>
    <t>26 Radiant to Clone</t>
  </si>
  <si>
    <t>Clone goes unconscious (HDYWTDT)</t>
  </si>
  <si>
    <t>20 Cold to Clone</t>
  </si>
  <si>
    <t>Caduceus heals 11</t>
  </si>
  <si>
    <t>12 to Clone</t>
  </si>
  <si>
    <t>16 radiant to Clone</t>
  </si>
  <si>
    <t>Scorching Ray (Glove of Blasting)</t>
  </si>
  <si>
    <t>Handaxe against Clone</t>
  </si>
  <si>
    <t>as Giant Ape</t>
  </si>
  <si>
    <t>Jester heals 11</t>
  </si>
  <si>
    <t>Caduceus heals 72</t>
  </si>
  <si>
    <t>Beau heals 42</t>
  </si>
  <si>
    <t>Nott heals 32</t>
  </si>
  <si>
    <t>With Guidance</t>
  </si>
  <si>
    <t>With Boots of Alert</t>
  </si>
  <si>
    <t>Against Tendril with Bless</t>
  </si>
  <si>
    <t>Against Tendril</t>
  </si>
  <si>
    <t>Star Razor</t>
  </si>
  <si>
    <t>13 to Tendril</t>
  </si>
  <si>
    <t>12 to Tendril</t>
  </si>
  <si>
    <t>20 Force to Tendril</t>
  </si>
  <si>
    <t>Disregarded due to advatage</t>
  </si>
  <si>
    <t>Potion of Greater Healing, Nott heals 9 points</t>
  </si>
  <si>
    <t>15 Force</t>
  </si>
  <si>
    <t>15 to Tendril</t>
  </si>
  <si>
    <t>17 to Tendril</t>
  </si>
  <si>
    <t>11 Radiant to Tendril</t>
  </si>
  <si>
    <t>Slam</t>
  </si>
  <si>
    <t>5 to Tendril</t>
  </si>
  <si>
    <t>10 to Tendril</t>
  </si>
  <si>
    <t>2:51;06</t>
  </si>
  <si>
    <t>14 to Tendril</t>
  </si>
  <si>
    <t>16 to Tendril</t>
  </si>
  <si>
    <t>14 to Cage</t>
  </si>
  <si>
    <t>3 Radiant to Tendril</t>
  </si>
  <si>
    <t>Staff of Withering (disregarded)</t>
  </si>
  <si>
    <t>20 Radiant to Tendril</t>
  </si>
  <si>
    <t>Mass Healing Word, All heal 9 points</t>
  </si>
  <si>
    <t>46 [31 to Tendril + 15 (31/2) to Tendril] Lightning</t>
  </si>
  <si>
    <t>Lightning Breath</t>
  </si>
  <si>
    <t>17 to Cage</t>
  </si>
  <si>
    <t>8 to Tendril</t>
  </si>
  <si>
    <t>Against Tendril, fails</t>
  </si>
  <si>
    <t>Star Razor with Bless</t>
  </si>
  <si>
    <t>10 Force to Cage</t>
  </si>
  <si>
    <t>10 (20/2) Radiant to Cage</t>
  </si>
  <si>
    <t>Dawn</t>
  </si>
  <si>
    <t>18 Radiant to Tendril</t>
  </si>
  <si>
    <t>Unarmed Strike wih Bless</t>
  </si>
  <si>
    <t>9 to Cage</t>
  </si>
  <si>
    <t>Unarmed Strike with Bless</t>
  </si>
  <si>
    <t>Concentration, succeeds</t>
  </si>
  <si>
    <t>Concentration, fails</t>
  </si>
  <si>
    <t>15 Force to Cage</t>
  </si>
  <si>
    <t>Cage Shatters</t>
  </si>
  <si>
    <t>30 Radiant to Heart</t>
  </si>
  <si>
    <t>27 to Heart</t>
  </si>
  <si>
    <t>10 to Heart</t>
  </si>
  <si>
    <t>Unarmed Holy Weapon Strike</t>
  </si>
  <si>
    <t>32 to Heart</t>
  </si>
  <si>
    <t>Unarmed Holy Weapon Strike (damage unrolled-HDYWTDT)</t>
  </si>
  <si>
    <t>Willi heals 9 points</t>
  </si>
  <si>
    <t>C2E083</t>
  </si>
  <si>
    <t>With advantage and with Guidance</t>
  </si>
  <si>
    <t>With Fortune's Favor and with Guidance</t>
  </si>
  <si>
    <t>Consitution Save</t>
  </si>
  <si>
    <t>C2E084</t>
  </si>
  <si>
    <t>Nott passes out</t>
  </si>
  <si>
    <t>Jester passes out</t>
  </si>
  <si>
    <t>Unarmed Strike with advantage against Fjord</t>
  </si>
  <si>
    <t>disregarded due to advantage (Fortune's Favor)</t>
  </si>
  <si>
    <t>receives whisper about Oremid Hass</t>
  </si>
  <si>
    <t>C2E085</t>
  </si>
  <si>
    <t>TTBB1000 against Caedogeist</t>
  </si>
  <si>
    <t>Unarmed Strike against Caedogeist</t>
  </si>
  <si>
    <t>Eldritch Blast against Caedogeist</t>
  </si>
  <si>
    <t>hits Mirror Image</t>
  </si>
  <si>
    <t>Throwing Dart against Caedogeist</t>
  </si>
  <si>
    <t>8 to Caedogeist</t>
  </si>
  <si>
    <t>10 to Caedogeist</t>
  </si>
  <si>
    <t>TTBB1000 Bola Shot against Caedogeist</t>
  </si>
  <si>
    <t>Nott loses concentration on THL</t>
  </si>
  <si>
    <t>Nott resists the poison</t>
  </si>
  <si>
    <t>20 to Caedogeist</t>
  </si>
  <si>
    <t>Magic Missile (3rd) against Caedogeist</t>
  </si>
  <si>
    <t>15 to Caedogeist</t>
  </si>
  <si>
    <t>24 to Caedogeist</t>
  </si>
  <si>
    <t>7 to Caedogeist</t>
  </si>
  <si>
    <t>14 to Caedogeist</t>
  </si>
  <si>
    <t>9 to Caedogeist</t>
  </si>
  <si>
    <t>Inflict Wounds (5th) against Caedogeist</t>
  </si>
  <si>
    <t>Spiritual Weapon (4th) against Caedogeist</t>
  </si>
  <si>
    <t>11 to Caedogeist</t>
  </si>
  <si>
    <t>32 to Caedogeist</t>
  </si>
  <si>
    <t>Blight against Caedogeist</t>
  </si>
  <si>
    <t>Star Razor (activated) against Caedogeist</t>
  </si>
  <si>
    <t>33 to Caedogeist</t>
  </si>
  <si>
    <t>Banishing Smite, Caedogeist is Banished</t>
  </si>
  <si>
    <t>Hexblade's Curse and Enlarge damage</t>
  </si>
  <si>
    <t>Nott heals 13</t>
  </si>
  <si>
    <t>Cure Wounds (3rd) to Nott</t>
  </si>
  <si>
    <t>Beau heals 23</t>
  </si>
  <si>
    <t>Cure Wounds to Beau</t>
  </si>
  <si>
    <t>TTBB1000 against Caedogeist (hits mirror image)</t>
  </si>
  <si>
    <t>Umarmed Strike against Caedogeist</t>
  </si>
  <si>
    <t>against Pumat's Scry</t>
  </si>
  <si>
    <t>against Jester's Scry</t>
  </si>
  <si>
    <t>C2E086</t>
  </si>
  <si>
    <t>Spiritual Weapon against Cultist</t>
  </si>
  <si>
    <t>8 to Cultist</t>
  </si>
  <si>
    <t>TTBB1000 against Respa</t>
  </si>
  <si>
    <t>24 to Respa</t>
  </si>
  <si>
    <t>18 to Respa and Cultist, 36 to Cultists (4)</t>
  </si>
  <si>
    <t>Fireball (4th) to Respa and Cultists (5). 4 Cultists die</t>
  </si>
  <si>
    <t>Unarmed Strike against Respa</t>
  </si>
  <si>
    <t>22 to Respa</t>
  </si>
  <si>
    <t>22 to Caleb</t>
  </si>
  <si>
    <t>Respa's Firestorm</t>
  </si>
  <si>
    <t>22 to Beau</t>
  </si>
  <si>
    <t>Respa's Firestorm, with Evasion</t>
  </si>
  <si>
    <t>22 to Nott</t>
  </si>
  <si>
    <t>Eldritch Blast against Respa</t>
  </si>
  <si>
    <t>7 to Respa</t>
  </si>
  <si>
    <t>7 to Demon</t>
  </si>
  <si>
    <t>Star Razor protection</t>
  </si>
  <si>
    <t>21 to Demon</t>
  </si>
  <si>
    <t>Sacred Flame against Demon- Demon dies</t>
  </si>
  <si>
    <t>Spiritual Weapon against Demon</t>
  </si>
  <si>
    <t>9 to Demon</t>
  </si>
  <si>
    <t>Guiding Bolt (4th) against Respa</t>
  </si>
  <si>
    <t>Respa dies</t>
  </si>
  <si>
    <t>Beau is charmed by Obann's Dominate Person</t>
  </si>
  <si>
    <t>Cat's Ire Claw against Cultist</t>
  </si>
  <si>
    <t>23 to Cultist</t>
  </si>
  <si>
    <t>Cultist dies</t>
  </si>
  <si>
    <t>26 to Laughing Hand and Cultists (2), 13 to Demons (2)</t>
  </si>
  <si>
    <t>Fireball against Laughing Hand, Cultists (2), and Demons (2). Cultist (1) dies.</t>
  </si>
  <si>
    <t>Skingorger against Nott</t>
  </si>
  <si>
    <t xml:space="preserve">Concentration </t>
  </si>
  <si>
    <t>5 to Demon</t>
  </si>
  <si>
    <t>8 to Demon</t>
  </si>
  <si>
    <t>Star Razor protection. Demon dies.</t>
  </si>
  <si>
    <t>Fjord loses concentration on the Vrock</t>
  </si>
  <si>
    <t>against Caedogeist's poison</t>
  </si>
  <si>
    <t>1 to Caedogeist</t>
  </si>
  <si>
    <t>Fjord is poisoned</t>
  </si>
  <si>
    <t>Vrock beak against Obann</t>
  </si>
  <si>
    <t>4 (9/2) to Obann</t>
  </si>
  <si>
    <t>Vrock talon against Obann</t>
  </si>
  <si>
    <t>Guiding Bolt (4th) against Obann</t>
  </si>
  <si>
    <t>22 to Obann</t>
  </si>
  <si>
    <t>Demon dies</t>
  </si>
  <si>
    <t>5 (11/2) to Nott</t>
  </si>
  <si>
    <t>Uncanny Dodge</t>
  </si>
  <si>
    <t>TTBB1000 against Obann</t>
  </si>
  <si>
    <t>52 to Obann</t>
  </si>
  <si>
    <t>Vrock claw against Obann</t>
  </si>
  <si>
    <t>5 (11/2) to Obann</t>
  </si>
  <si>
    <t>Cat's Ire against Cultist</t>
  </si>
  <si>
    <t>30 to LH, 15 to Demons (2), Cultist, and Yasha</t>
  </si>
  <si>
    <t>Fireball to LH, Demons (2), Cultist, and Yasha</t>
  </si>
  <si>
    <t>against Caleb's Fireball</t>
  </si>
  <si>
    <t>Unarmed Strike against LH</t>
  </si>
  <si>
    <t>17 to LH</t>
  </si>
  <si>
    <t>9 to LH</t>
  </si>
  <si>
    <t>Skingorger against Beau</t>
  </si>
  <si>
    <t>Beau is unconscious</t>
  </si>
  <si>
    <t>Beau fails 2 death saves</t>
  </si>
  <si>
    <t>against Fjord's Enervation</t>
  </si>
  <si>
    <t>10 (21/2) to Yasha, Fjord heals 5</t>
  </si>
  <si>
    <t>Initially incorrect, but adjusted later to these numbers</t>
  </si>
  <si>
    <t>6 to Demon</t>
  </si>
  <si>
    <t>Star Razor protection. Demon dies</t>
  </si>
  <si>
    <t>Handaxe against Caedogeist</t>
  </si>
  <si>
    <t>Beak against Yasha</t>
  </si>
  <si>
    <t>Talon against Yasha</t>
  </si>
  <si>
    <t>Beau heals 27</t>
  </si>
  <si>
    <t>Beau is conscious</t>
  </si>
  <si>
    <t xml:space="preserve">Intelligence </t>
  </si>
  <si>
    <t>TTBB1000 against Jester Duplicate</t>
  </si>
  <si>
    <t>46 to LH</t>
  </si>
  <si>
    <t>Widogast's Web of Fire. LH dies, HDYWTDT</t>
  </si>
  <si>
    <t>Cat's Ire against Vrock</t>
  </si>
  <si>
    <t>Unarmed Strike against Demon</t>
  </si>
  <si>
    <t>22 to Demon</t>
  </si>
  <si>
    <t>Skingorger reckless against Vrock</t>
  </si>
  <si>
    <t>13 to Vrock</t>
  </si>
  <si>
    <t>19 to Yasha, Fjord heals 9</t>
  </si>
  <si>
    <t>Ennervation splash damage</t>
  </si>
  <si>
    <t>All heal 19</t>
  </si>
  <si>
    <t>Fjord heals 9</t>
  </si>
  <si>
    <t>Regular Healing Potion</t>
  </si>
  <si>
    <t>Nott heals 14</t>
  </si>
  <si>
    <t>Greater Healing Potion</t>
  </si>
  <si>
    <t>Caleb heals 15+</t>
  </si>
  <si>
    <t>Superior Healing Potion</t>
  </si>
  <si>
    <t>Fjord heals 6</t>
  </si>
  <si>
    <t>Cure Wounds to Fjord</t>
  </si>
  <si>
    <t>Yasha heals 7</t>
  </si>
  <si>
    <t xml:space="preserve">Investigation </t>
  </si>
  <si>
    <t xml:space="preserve">Strength </t>
  </si>
  <si>
    <t>disregarded due to Fortune's Favor</t>
  </si>
  <si>
    <t>With Bless</t>
  </si>
  <si>
    <t>Unarmed Sentinel against Caedogeist with Bless</t>
  </si>
  <si>
    <t>12 to Caedogeist</t>
  </si>
  <si>
    <t>25 (51/2) to Caedogeist</t>
  </si>
  <si>
    <t>Skingorger Reckless against Caedogeist</t>
  </si>
  <si>
    <t>Yes</t>
  </si>
  <si>
    <t>29 to Caedogeist</t>
  </si>
  <si>
    <t>Flurry of Blows against Caedogeist</t>
  </si>
  <si>
    <t>TTBB1000 against Caedogeist with Bless (not rolled)</t>
  </si>
  <si>
    <t>Fire Bolt against Obann with Bless (not rolled)</t>
  </si>
  <si>
    <t>AoO with Bless</t>
  </si>
  <si>
    <t xml:space="preserve">Intimidation </t>
  </si>
  <si>
    <t>With Str</t>
  </si>
  <si>
    <t>Inflict Wounds against Obann</t>
  </si>
  <si>
    <t>27 to Obann</t>
  </si>
  <si>
    <t xml:space="preserve">Acrobatics </t>
  </si>
  <si>
    <t>Unarmed Strike against Obann with Bless</t>
  </si>
  <si>
    <t>8 to Obann</t>
  </si>
  <si>
    <t>Unarmed Strike against Obann</t>
  </si>
  <si>
    <t>TTBB1000 against Obann with Bless</t>
  </si>
  <si>
    <t>TTBB1000 against Obann with Bless and SA</t>
  </si>
  <si>
    <t>Fire Bolt against Obann with Bless</t>
  </si>
  <si>
    <t>Fire Bolt against Caedogeist</t>
  </si>
  <si>
    <t>2 (5/2) to Caedogeist</t>
  </si>
  <si>
    <t>Star Razor against Obann</t>
  </si>
  <si>
    <t>Star Razor against Obann with Bless</t>
  </si>
  <si>
    <t>31 to Obann</t>
  </si>
  <si>
    <t>19 (39/2) to Obann</t>
  </si>
  <si>
    <t>Skingorger against Obann with Bless (+2)</t>
  </si>
  <si>
    <t>Skingorger against Obann</t>
  </si>
  <si>
    <t>28 to Obann</t>
  </si>
  <si>
    <t>Obann dies, HDYWTDT</t>
  </si>
  <si>
    <t>C2E087</t>
  </si>
  <si>
    <t>14 Force to Obann</t>
  </si>
  <si>
    <t>Skingorger AoO</t>
  </si>
  <si>
    <t>34 to Obann</t>
  </si>
  <si>
    <t>11 to Obann</t>
  </si>
  <si>
    <t>9 to Obann</t>
  </si>
  <si>
    <t>With Bless, Caleb fails one death save</t>
  </si>
  <si>
    <t>Skingorger with advantage</t>
  </si>
  <si>
    <t>17 to Obann</t>
  </si>
  <si>
    <t>26 to Obann</t>
  </si>
  <si>
    <t>15 Force to Obann</t>
  </si>
  <si>
    <t>Against Jagged Bite with advantage, Caleb is swallowed</t>
  </si>
  <si>
    <t>5 Radiant to Obann</t>
  </si>
  <si>
    <t>15 to Obann</t>
  </si>
  <si>
    <t>Inflict Wounds (3rd) with disadvantage</t>
  </si>
  <si>
    <t>Against Jagged Bite, Caduceus is swallowed</t>
  </si>
  <si>
    <t>Beau fails one death save</t>
  </si>
  <si>
    <t>Giant Ape Fist</t>
  </si>
  <si>
    <t>Vampiric Touch with disadvantage</t>
  </si>
  <si>
    <t>12 Force to Obann</t>
  </si>
  <si>
    <t>Mass Healing Word; Jester and Beau heal 9 points and are conscious; Fjord, Caduceus, Yasha, and Caedogeist heal 6 points</t>
  </si>
  <si>
    <t>Cure Wounds (2nd); Beau heals 15 points</t>
  </si>
  <si>
    <t>Cure Wounds (1st); Jester heals 11 points</t>
  </si>
  <si>
    <t>Potion of Greater Healing; Pumat Sol heals 10 points</t>
  </si>
  <si>
    <t>C2E088</t>
  </si>
  <si>
    <t>C2E089</t>
  </si>
  <si>
    <t>Yasha has 1 point of exhaustion</t>
  </si>
  <si>
    <t>Reliable Talent</t>
  </si>
  <si>
    <t>7 to Ovo</t>
  </si>
  <si>
    <t>11 to Ovo</t>
  </si>
  <si>
    <t>12 to Ovo</t>
  </si>
  <si>
    <t>10 to Ovo</t>
  </si>
  <si>
    <t>13 to Ovo</t>
  </si>
  <si>
    <t>:302:23</t>
  </si>
  <si>
    <t>14 to Ovo</t>
  </si>
  <si>
    <t>9 to Ovo</t>
  </si>
  <si>
    <t>8 to Ovo</t>
  </si>
  <si>
    <t>Unconscious-HDYWTDT</t>
  </si>
  <si>
    <t>3 Radiant to Darrow</t>
  </si>
  <si>
    <t>Against Blinding Smite, Fjord is blinded</t>
  </si>
  <si>
    <t>Star Razor with disadvantage</t>
  </si>
  <si>
    <t>Against Blinding Smite, Fjord remains blinded</t>
  </si>
  <si>
    <t>2 Radiant to Darrow</t>
  </si>
  <si>
    <t>2 (4/2) to Kal</t>
  </si>
  <si>
    <t>C2E090</t>
  </si>
  <si>
    <t>C2E091</t>
  </si>
  <si>
    <t>whisper on Essek</t>
  </si>
  <si>
    <t>disregarded due to advantage from Fortune's Favor</t>
  </si>
  <si>
    <t>(used Save mod)</t>
  </si>
  <si>
    <t>C2E092</t>
  </si>
  <si>
    <t>TTBB1000 against Hunter</t>
  </si>
  <si>
    <t>8 to Hunter</t>
  </si>
  <si>
    <t>C2E093</t>
  </si>
  <si>
    <t>Nott is frightened</t>
  </si>
  <si>
    <t>Jester is frightened</t>
  </si>
  <si>
    <t>Skingorger against GFH</t>
  </si>
  <si>
    <t>23 to GFH</t>
  </si>
  <si>
    <t>26 to GFH Matron</t>
  </si>
  <si>
    <t>29 to GFH Matron</t>
  </si>
  <si>
    <t>Unarmed Strike against GFH</t>
  </si>
  <si>
    <t>12 to GFH</t>
  </si>
  <si>
    <t>14 to GFH</t>
  </si>
  <si>
    <t>10 to GFH</t>
  </si>
  <si>
    <t>13 to GFH</t>
  </si>
  <si>
    <t>GFH dies</t>
  </si>
  <si>
    <t>22 to GFH</t>
  </si>
  <si>
    <t>20 to GFH</t>
  </si>
  <si>
    <t>13 to GFH (x2), 26 to GFH (x2)</t>
  </si>
  <si>
    <t>TTBB1000 against GFH Matron</t>
  </si>
  <si>
    <t>41 to GFH Matron</t>
  </si>
  <si>
    <t>GFH Matron dies (HDYWTDT)</t>
  </si>
  <si>
    <t>15 Acid to Fjord</t>
  </si>
  <si>
    <t>7 Acid to Caleb</t>
  </si>
  <si>
    <t>Used Ring of Evasion</t>
  </si>
  <si>
    <t>7 Acid to Nott</t>
  </si>
  <si>
    <t>with Evasion</t>
  </si>
  <si>
    <t>7 Acid to Jester</t>
  </si>
  <si>
    <t>15 Acid to Caduceus</t>
  </si>
  <si>
    <t>7 Acid to Yasha</t>
  </si>
  <si>
    <t>Fjord gains a point of exhaustion</t>
  </si>
  <si>
    <t>Beau gains a point of exhaustion</t>
  </si>
  <si>
    <t>Nott gains a point of exhaustion</t>
  </si>
  <si>
    <t>Caduceus gains a point of exhaustion</t>
  </si>
  <si>
    <t>3 Necrotic to Beau</t>
  </si>
  <si>
    <t>Beau's Max HP reduced by 3</t>
  </si>
  <si>
    <t>3 Necrotic to Nott</t>
  </si>
  <si>
    <t>Nott's Max HP reduced by 3</t>
  </si>
  <si>
    <t>3 Necrotic to Caduceus</t>
  </si>
  <si>
    <t>Caduceus' Max HP reduced by 3</t>
  </si>
  <si>
    <t>3 Necrotic to Yasha</t>
  </si>
  <si>
    <t>Yasha's Max HP reduced by 3</t>
  </si>
  <si>
    <t>Fjord heals 17, Caleb heals 16, Caduceus heals 15, Jester, Nott, and Yasha heal 7</t>
  </si>
  <si>
    <t>Prayer of Healing (3rd)</t>
  </si>
  <si>
    <t>Reliable Talent used</t>
  </si>
  <si>
    <t>disregarded due disadvantage</t>
  </si>
  <si>
    <t>C2E094</t>
  </si>
  <si>
    <t>Skingorger against Zombie</t>
  </si>
  <si>
    <t>23 to Zombie</t>
  </si>
  <si>
    <t>12 to Zombie</t>
  </si>
  <si>
    <t>19 to Zombie</t>
  </si>
  <si>
    <t>TTBB1000 against Zombie</t>
  </si>
  <si>
    <t>38 to Zombie</t>
  </si>
  <si>
    <t>Zombie dies</t>
  </si>
  <si>
    <t>12 poison to Fjord</t>
  </si>
  <si>
    <t>12 poison to Caleb</t>
  </si>
  <si>
    <t>Unarmed Strike against Zombie</t>
  </si>
  <si>
    <t>8 to Zombie</t>
  </si>
  <si>
    <t>10 to Zombie</t>
  </si>
  <si>
    <t>14 to Zombie</t>
  </si>
  <si>
    <t>34 to Zombies (x2) and Resonant Echo, 17 to Zombie</t>
  </si>
  <si>
    <t>Star Razor against Zombie</t>
  </si>
  <si>
    <t>29 to Zombie</t>
  </si>
  <si>
    <t>21 to Zombie</t>
  </si>
  <si>
    <t>7 to Zombie</t>
  </si>
  <si>
    <t>Unknown to Zombie</t>
  </si>
  <si>
    <t>8 poison to Fjord</t>
  </si>
  <si>
    <t>8 poison to Ape!Caleb</t>
  </si>
  <si>
    <t>with Bless, as Giant Ape</t>
  </si>
  <si>
    <t>with Bless, maintains concentration</t>
  </si>
  <si>
    <t>10 poison to Jester</t>
  </si>
  <si>
    <t>10 poison to Ape!Caleb</t>
  </si>
  <si>
    <t>16 poison to Nott</t>
  </si>
  <si>
    <t>24 to Zombie</t>
  </si>
  <si>
    <t>Giant Ape against Zombie with Bless</t>
  </si>
  <si>
    <t>disregarded due to advantage, with Bless</t>
  </si>
  <si>
    <t>Giant Ape against Zombie</t>
  </si>
  <si>
    <t>10 poison to Yasha</t>
  </si>
  <si>
    <t>20 poison to Jester</t>
  </si>
  <si>
    <t>8 poison to Yasha</t>
  </si>
  <si>
    <t>18 to Zombie</t>
  </si>
  <si>
    <t>11 to Zombie</t>
  </si>
  <si>
    <t>16 to Zombie</t>
  </si>
  <si>
    <t>8 poison to Caduceus</t>
  </si>
  <si>
    <t>8 poison to Jester</t>
  </si>
  <si>
    <t>14 poison to Nott</t>
  </si>
  <si>
    <t>19 poison to Nott</t>
  </si>
  <si>
    <t>7 to Fjord</t>
  </si>
  <si>
    <t>Everyone heals 25 except Beau who heals 7</t>
  </si>
  <si>
    <t>with Fortune's Favor and disadvantage</t>
  </si>
  <si>
    <t>Teleportation</t>
  </si>
  <si>
    <t>Unarmed Strike against Nott's Flask</t>
  </si>
  <si>
    <t>C2E095</t>
  </si>
  <si>
    <t>(as monkey)</t>
  </si>
  <si>
    <t>disregarded</t>
  </si>
  <si>
    <t>Unarmed strike against Silverfish</t>
  </si>
  <si>
    <t>7 to Silverfish</t>
  </si>
  <si>
    <t>9 to Silverfish</t>
  </si>
  <si>
    <t>Star Razor against Silverfish</t>
  </si>
  <si>
    <t>16 to Silverfish</t>
  </si>
  <si>
    <t>15 to Silverfish</t>
  </si>
  <si>
    <t>Silverfish dies</t>
  </si>
  <si>
    <t>7 acid to Fjord</t>
  </si>
  <si>
    <t>14 acid to Beau</t>
  </si>
  <si>
    <t>Beau is restrained</t>
  </si>
  <si>
    <t>14 acid to Jester</t>
  </si>
  <si>
    <t>Jester is restrained</t>
  </si>
  <si>
    <t>7 acid to Caduceus</t>
  </si>
  <si>
    <t>7 acid to Caleb</t>
  </si>
  <si>
    <t>7 acid to Jester</t>
  </si>
  <si>
    <t>7 acid to Yasha</t>
  </si>
  <si>
    <t>11 to Silverfish</t>
  </si>
  <si>
    <t>TTBB1000 against Silverfish</t>
  </si>
  <si>
    <t>28 to Silverfish</t>
  </si>
  <si>
    <t>14 to Silverfish</t>
  </si>
  <si>
    <t>Unarmed Strike against Silverfish</t>
  </si>
  <si>
    <t>18 to Silverfish</t>
  </si>
  <si>
    <t>13 to Silverfish (x3)</t>
  </si>
  <si>
    <t>17 to Fjord</t>
  </si>
  <si>
    <t>Fjord is restrained</t>
  </si>
  <si>
    <t>Drops concentration</t>
  </si>
  <si>
    <t>9 to Beau</t>
  </si>
  <si>
    <t>Skingorger against Silverfish</t>
  </si>
  <si>
    <t>24 to Silverfish</t>
  </si>
  <si>
    <t>20 to Silverfish</t>
  </si>
  <si>
    <t>10 to Silverfish</t>
  </si>
  <si>
    <t>Eldritch Blast against Silverfish</t>
  </si>
  <si>
    <t>Gore (as mammoth) against Silverfish</t>
  </si>
  <si>
    <t>22 to Silverfish</t>
  </si>
  <si>
    <t>8 to Silverfish</t>
  </si>
  <si>
    <t>Star Razor Aura</t>
  </si>
  <si>
    <t>6 to Silverfish</t>
  </si>
  <si>
    <t>12 to Silverfish</t>
  </si>
  <si>
    <t>6 to Nott</t>
  </si>
  <si>
    <t>TTBB100 crit fail</t>
  </si>
  <si>
    <t>Fist (as Giant Ape) against Silverfish</t>
  </si>
  <si>
    <t>30 to Silverfish</t>
  </si>
  <si>
    <t>(as mammoth)</t>
  </si>
  <si>
    <t>26 to Silverfish</t>
  </si>
  <si>
    <t>Quarterstaff against Silverfish</t>
  </si>
  <si>
    <t>J, Cal, F, B, Cad heal 26, Y heals 7</t>
  </si>
  <si>
    <t>C2E096</t>
  </si>
  <si>
    <t>Eldritch Blast against Gorgon</t>
  </si>
  <si>
    <t>14 to Gorgon</t>
  </si>
  <si>
    <t>Guiding Bolt against Gorgon</t>
  </si>
  <si>
    <t>16 to Gorgon</t>
  </si>
  <si>
    <t>Nott is prone</t>
  </si>
  <si>
    <t>Unarmed strike against Gorgon with Bless</t>
  </si>
  <si>
    <t>13 to Gorgon</t>
  </si>
  <si>
    <t>11 to Gorgon</t>
  </si>
  <si>
    <t>68 to Gorgon</t>
  </si>
  <si>
    <t>Disintegrate</t>
  </si>
  <si>
    <t>Nott heals 8</t>
  </si>
  <si>
    <t>20 (10x2) to Gorgon</t>
  </si>
  <si>
    <t>doubled by Path to the Grave</t>
  </si>
  <si>
    <t>Skingorger against Gorgon</t>
  </si>
  <si>
    <t>19 to Gorgon</t>
  </si>
  <si>
    <t>Unarmed Strike against Gorgon with Bless</t>
  </si>
  <si>
    <t>18 to Gorgon</t>
  </si>
  <si>
    <t>10 to Gorgon</t>
  </si>
  <si>
    <t>TTBB1000 against Gorgon with Bless</t>
  </si>
  <si>
    <t>47 to Gorgon</t>
  </si>
  <si>
    <t>8 to Gorgon</t>
  </si>
  <si>
    <t>7 to Gorgon</t>
  </si>
  <si>
    <t>12 to Gorgon</t>
  </si>
  <si>
    <t>Inflict Wounds against Gorgon</t>
  </si>
  <si>
    <t>28 to Gorgon</t>
  </si>
  <si>
    <t>Fjord is prone</t>
  </si>
  <si>
    <t>6 to Gorgon</t>
  </si>
  <si>
    <t>22 (11x2) to Gorgon</t>
  </si>
  <si>
    <t>TTBB1000 Explosive Arrow against Gorgon with Bless</t>
  </si>
  <si>
    <t>17 to Gorgon</t>
  </si>
  <si>
    <t>14 (29/2) to Gorgon</t>
  </si>
  <si>
    <t>Widogast's Web of Fire against Gorgon</t>
  </si>
  <si>
    <t>31 to Gorgon</t>
  </si>
  <si>
    <t>Toll the Dead against Gorgon</t>
  </si>
  <si>
    <t>Healing Word, Fjord is conscious</t>
  </si>
  <si>
    <t>with Bless, Beau is restrained</t>
  </si>
  <si>
    <t>disreagarded due to disadvantage</t>
  </si>
  <si>
    <t>Unarmed Strike with Maelstrom Gloves with Bless</t>
  </si>
  <si>
    <t>Beau is petrified</t>
  </si>
  <si>
    <t>9 to Gorgon</t>
  </si>
  <si>
    <t>24 (48/2) to Gorgon</t>
  </si>
  <si>
    <t>Widogast's Web of Fire against Gorgon, HDYWTDT</t>
  </si>
  <si>
    <t>Corrin heals 23</t>
  </si>
  <si>
    <t>C2E097</t>
  </si>
  <si>
    <t>Sleep effect on the Manacles</t>
  </si>
  <si>
    <t>C2E098</t>
  </si>
  <si>
    <t>Veth</t>
  </si>
  <si>
    <t>with boots</t>
  </si>
  <si>
    <t>32 to Sea Spawn</t>
  </si>
  <si>
    <t>Sea Spawn dies</t>
  </si>
  <si>
    <t>18 to Sea Spawn</t>
  </si>
  <si>
    <t>32 to Sea Spawn (x2)</t>
  </si>
  <si>
    <t>Blade Barrier</t>
  </si>
  <si>
    <t>29 to Deep Scion</t>
  </si>
  <si>
    <t>Yasha is stunned</t>
  </si>
  <si>
    <t>11 to Deep Scion</t>
  </si>
  <si>
    <t>24 to Deep Scion (1 to Mackerel)</t>
  </si>
  <si>
    <t>7 to Deep Scion</t>
  </si>
  <si>
    <t>Spirit Guardians, Sea Spawn dies</t>
  </si>
  <si>
    <t>Veth heals 10</t>
  </si>
  <si>
    <t>30 to Sea Spawn</t>
  </si>
  <si>
    <t>23 to Deep Scion</t>
  </si>
  <si>
    <t>Fjord falls, Fjord fails one death save</t>
  </si>
  <si>
    <t>26 to Sea Spawn</t>
  </si>
  <si>
    <t>Beau heals 11, Fjord and Orly heal 13</t>
  </si>
  <si>
    <t>Healing Word, Fjord and Orly are conscious</t>
  </si>
  <si>
    <t>15 to Sea Spawn</t>
  </si>
  <si>
    <t>21 to Sea Spawn (x2)</t>
  </si>
  <si>
    <t>Spirit Guardians, 2 Sea Spawn Die</t>
  </si>
  <si>
    <t>68 to Deep Scion</t>
  </si>
  <si>
    <t>22 to Deep Scion</t>
  </si>
  <si>
    <t>9 to Deep Scion</t>
  </si>
  <si>
    <t>32 to Deep Scion</t>
  </si>
  <si>
    <t>8 to Deep Scion</t>
  </si>
  <si>
    <t>30 to Deep Scion</t>
  </si>
  <si>
    <t>Counterspell check</t>
  </si>
  <si>
    <t>18 to Deep Scion</t>
  </si>
  <si>
    <t>Deep Scion dies (HDYWTDT)</t>
  </si>
  <si>
    <t>13 to Deep Scion</t>
  </si>
  <si>
    <t>16 to Deep Scion</t>
  </si>
  <si>
    <t>14 to Deep Scion</t>
  </si>
  <si>
    <t>21 to Deep Scion</t>
  </si>
  <si>
    <t>C2E099</t>
  </si>
  <si>
    <t>Prayer of Healing (3rd) Fjord, Orly, Veth, Caleb, and Yasha heal 21 points; Beau heals 14 points</t>
  </si>
  <si>
    <t>Healing Word (2nd) Orly heals 11 points</t>
  </si>
  <si>
    <t>Cure Wounds (5th), Fjord heals 38 points</t>
  </si>
  <si>
    <t>Divine Intervention (fails)</t>
  </si>
  <si>
    <t>C2E100</t>
  </si>
  <si>
    <t>Balleater</t>
  </si>
  <si>
    <t>Full Speed Ahead</t>
  </si>
  <si>
    <t>Quality Bonus + Dex</t>
  </si>
  <si>
    <t>Initiative tie-breaker</t>
  </si>
  <si>
    <t>Cannon Fire with advantage (+6)</t>
  </si>
  <si>
    <t>Cannon Fire</t>
  </si>
  <si>
    <t>53 Bludgeoning to Dragon Turtle</t>
  </si>
  <si>
    <t>21 (42/2) Fire to Dragon Turtle</t>
  </si>
  <si>
    <t>Fireball (5th)</t>
  </si>
  <si>
    <t>Cannon Fire with disadvantage</t>
  </si>
  <si>
    <t>Guiding Bolt (5th)</t>
  </si>
  <si>
    <t>35 Radiant to Dragon Turtle</t>
  </si>
  <si>
    <t>26 Radiant to Dragon Turtle</t>
  </si>
  <si>
    <t>37 (73/2) Necrotic to Dragon Turtle</t>
  </si>
  <si>
    <t>7 to Caleb</t>
  </si>
  <si>
    <t>Balleater Hull heals 8 points</t>
  </si>
  <si>
    <t>2d12</t>
  </si>
  <si>
    <t>Balleater Hull heals 19 points</t>
  </si>
  <si>
    <t>With Int mod</t>
  </si>
  <si>
    <t>C2E101</t>
  </si>
  <si>
    <t>0.54:33</t>
  </si>
  <si>
    <t>on a d6- determines if a creature is there</t>
  </si>
  <si>
    <t>11 radiant to Tar Creature</t>
  </si>
  <si>
    <t>Caduceus heals 18</t>
  </si>
  <si>
    <t>Caduceus heals 8</t>
  </si>
  <si>
    <t>C2E102</t>
  </si>
  <si>
    <t>14 to Will-o'-wisp 1</t>
  </si>
  <si>
    <t>Against Death Gaze, Beau is unconscious</t>
  </si>
  <si>
    <t>48 Necrotic to Fjord</t>
  </si>
  <si>
    <t>Against Withering Gaze</t>
  </si>
  <si>
    <t>Against Death Gaze</t>
  </si>
  <si>
    <t>TTBB1000 SA with Brenatto's Voltaic Bolt with advantage</t>
  </si>
  <si>
    <t>31 to Bodak</t>
  </si>
  <si>
    <t>TTBB1000 Damage</t>
  </si>
  <si>
    <t>13 Lightning to Bodak</t>
  </si>
  <si>
    <t>Voltaic Bolt Damage</t>
  </si>
  <si>
    <t>Unarmed Strike with Bless and with disadvantage</t>
  </si>
  <si>
    <t>9 to Bodak</t>
  </si>
  <si>
    <t>11 to Bodak</t>
  </si>
  <si>
    <t>13 to Bodak</t>
  </si>
  <si>
    <t>Disregarded due to disdadvantage</t>
  </si>
  <si>
    <t>Star Razor with Banishing Smite and with disadvantage</t>
  </si>
  <si>
    <t>51 to Bodak</t>
  </si>
  <si>
    <t>11 to Will-o'-wisp 1</t>
  </si>
  <si>
    <t>Cure Wounds (2nd); Beau heals 13 points</t>
  </si>
  <si>
    <t>Healing Word (3rd); Beau heals 14 points</t>
  </si>
  <si>
    <t>With Resistance</t>
  </si>
  <si>
    <t>d6</t>
  </si>
  <si>
    <t>Against mosquitos</t>
  </si>
  <si>
    <t>Against mosquitos; Jester is diseased</t>
  </si>
  <si>
    <t>Against mosquitos with advantage</t>
  </si>
  <si>
    <t>With Resistance; Caduceus is poisoned</t>
  </si>
  <si>
    <t>Sprinkle</t>
  </si>
  <si>
    <t>With Reliable Talent</t>
  </si>
  <si>
    <t>C2E103</t>
  </si>
  <si>
    <t>As giant owl, with advantage</t>
  </si>
  <si>
    <t>Against memory loss, fails</t>
  </si>
  <si>
    <t>Against memory loss, succeeds</t>
  </si>
  <si>
    <t>As shark</t>
  </si>
  <si>
    <t>18 to Shark!Caleb</t>
  </si>
  <si>
    <t>C2E104</t>
  </si>
  <si>
    <t>10 to Caduceus</t>
  </si>
  <si>
    <t>against Stunning Strike</t>
  </si>
  <si>
    <t>Unarmed Strike against Caducues</t>
  </si>
  <si>
    <t>8 to Caducues</t>
  </si>
  <si>
    <t>against Stunning Strike, Caduceus is Stunned</t>
  </si>
  <si>
    <t>7 to Caduceus</t>
  </si>
  <si>
    <t>as giant owl?</t>
  </si>
  <si>
    <t>disregarded due to Ring of Evasion</t>
  </si>
  <si>
    <t>Unarmed Strike against Big Bad</t>
  </si>
  <si>
    <t>8 to Big Bad</t>
  </si>
  <si>
    <t>TTBB1000 w/ VB against Big Bad</t>
  </si>
  <si>
    <t>11 to Veth</t>
  </si>
  <si>
    <t>Misfire</t>
  </si>
  <si>
    <t>Possessed by Ghost 2</t>
  </si>
  <si>
    <t>Possessed by Ghost 1</t>
  </si>
  <si>
    <t>Blight Staff against Vilya</t>
  </si>
  <si>
    <t>Magician's Judge against Jester</t>
  </si>
  <si>
    <t>C2E105</t>
  </si>
  <si>
    <t>Unarmed Strike AoO against Ghost 4</t>
  </si>
  <si>
    <t>11 to Ghost 4</t>
  </si>
  <si>
    <t>Healing Word (1st)</t>
  </si>
  <si>
    <t>Star Razor against Ghost 3</t>
  </si>
  <si>
    <t>30 to Ghost 3</t>
  </si>
  <si>
    <t>40 (80/2) to Ghost 4</t>
  </si>
  <si>
    <t>Unarmed Strike against Ghost 4</t>
  </si>
  <si>
    <t>8 to Ghost 4</t>
  </si>
  <si>
    <t>TTBB1000 w/ VB against BB</t>
  </si>
  <si>
    <t>Caleb is frightened</t>
  </si>
  <si>
    <t>Yasha is frightened</t>
  </si>
  <si>
    <t>22 to Ghost 3</t>
  </si>
  <si>
    <t>Magician's Judge to Ghost 4</t>
  </si>
  <si>
    <t>15 to Ghost 4</t>
  </si>
  <si>
    <t>Guiding Bolt against Ghost 3</t>
  </si>
  <si>
    <t>16 to Ghost 3</t>
  </si>
  <si>
    <t>Ghost 3 dies</t>
  </si>
  <si>
    <t>Beau heals 7</t>
  </si>
  <si>
    <t>Star Razor against BB</t>
  </si>
  <si>
    <t>32 to BB</t>
  </si>
  <si>
    <t>65 to BB</t>
  </si>
  <si>
    <t>Divine Smite, HDYWTDT</t>
  </si>
  <si>
    <t>Heroes' Feast</t>
  </si>
  <si>
    <t>Unarmed Strike against Vokodo</t>
  </si>
  <si>
    <t>14 to Vokodo</t>
  </si>
  <si>
    <t>7 to Vokodo</t>
  </si>
  <si>
    <t>10 to Vokodo</t>
  </si>
  <si>
    <t>Yasha is hypnotized by Vokodo</t>
  </si>
  <si>
    <t>11 to Vokodo</t>
  </si>
  <si>
    <t>TTBB1000 against Vokodo</t>
  </si>
  <si>
    <t>34 to Vokodo</t>
  </si>
  <si>
    <t>TTBB1000 against Vokodo with Sharpshooter</t>
  </si>
  <si>
    <t>17 to Vokodo</t>
  </si>
  <si>
    <t>30 to Vokodo</t>
  </si>
  <si>
    <t>13 to Vokodo</t>
  </si>
  <si>
    <t>Unarmed Strike against Vokodo with Bless</t>
  </si>
  <si>
    <t>14 (28/2) Lighting to Fjord</t>
  </si>
  <si>
    <t>redirected Call Lightning from Vilya</t>
  </si>
  <si>
    <t>28 Lightning to Jester</t>
  </si>
  <si>
    <t>roll to see if he appears near Beau</t>
  </si>
  <si>
    <t>Magician's Judge against Vokodo with Bless</t>
  </si>
  <si>
    <t>Fjord, Jester, Caleb, Veth, Yasha, and Beau heal 9</t>
  </si>
  <si>
    <t>Jester, Caleb, Veth, Yasha, Caduceus, and Beau heal 9</t>
  </si>
  <si>
    <t>Fjord, Jester, Caleb, Yasha, Caduceus, and Beau heal 9</t>
  </si>
  <si>
    <t>Fjord, Jester, Caleb, Yasha, Caducues, and Beau heal 20</t>
  </si>
  <si>
    <t>Mass Cure Wounds</t>
  </si>
  <si>
    <t>Star Razor against Vokodo with Bless</t>
  </si>
  <si>
    <t>49 to Vokodo</t>
  </si>
  <si>
    <t>with Divine Smite (5th)</t>
  </si>
  <si>
    <t>22 to Vokodo</t>
  </si>
  <si>
    <t>72 to Vokodo</t>
  </si>
  <si>
    <t>Disintegrate, HDYWTDT</t>
  </si>
  <si>
    <t>C2E106</t>
  </si>
  <si>
    <t>0:19;20</t>
  </si>
  <si>
    <t>As hunter shark</t>
  </si>
  <si>
    <t>Bite (as hunter shark)</t>
  </si>
  <si>
    <t>14 to Aquatic Fire Snake</t>
  </si>
  <si>
    <t>With disadvatage</t>
  </si>
  <si>
    <t>12 (24/2) to Yasha</t>
  </si>
  <si>
    <t>Bite against Frumpkin</t>
  </si>
  <si>
    <t>3 to Frumpkin</t>
  </si>
  <si>
    <t>Against Belabor charge</t>
  </si>
  <si>
    <t>16 Force to Fjord</t>
  </si>
  <si>
    <t>Healing Word (1st); Fjord heals 10 points</t>
  </si>
  <si>
    <t>C2E107</t>
  </si>
  <si>
    <t>With advantage (Blessing of the Trickster)</t>
  </si>
  <si>
    <t>4 to Veth</t>
  </si>
  <si>
    <t>Belabor</t>
  </si>
  <si>
    <t>9 to T-Rex</t>
  </si>
  <si>
    <t>14 to T-Rex</t>
  </si>
  <si>
    <t>10 to T-Rex</t>
  </si>
  <si>
    <t>Magician's Judge or Skingorger</t>
  </si>
  <si>
    <t>16 to T-Rex</t>
  </si>
  <si>
    <t>15 to T-Rex</t>
  </si>
  <si>
    <t>TTBB1000 Sharpshooter SA</t>
  </si>
  <si>
    <t>45 (20 + 10 SS + 9 Lightning) to T-Rex</t>
  </si>
  <si>
    <t>With Brenatto's Voltaic Bolt</t>
  </si>
  <si>
    <t>34 Fire to T-Rex</t>
  </si>
  <si>
    <t>32 Force to T-Rex</t>
  </si>
  <si>
    <t>12 to T-Rex</t>
  </si>
  <si>
    <t>13 to T-Rex</t>
  </si>
  <si>
    <t>20 to T-Rex</t>
  </si>
  <si>
    <t>34 to T-Rex</t>
  </si>
  <si>
    <t>Magician's Judge or Skingorger AoO</t>
  </si>
  <si>
    <t>21 to T-Rex</t>
  </si>
  <si>
    <t>38 to T-Rex</t>
  </si>
  <si>
    <t>23 Radiant to T-Rex</t>
  </si>
  <si>
    <t>T-Rex Bite Attack</t>
  </si>
  <si>
    <t>32 to T-Rex</t>
  </si>
  <si>
    <t>29 Force to T-Rex</t>
  </si>
  <si>
    <t>Cure Wounds (2nd), Beau heals 21 points</t>
  </si>
  <si>
    <t>As T-Rex</t>
  </si>
  <si>
    <t>C2E108</t>
  </si>
  <si>
    <t>Could also be Nature</t>
  </si>
  <si>
    <t>d20 to determine True Seeing duration</t>
  </si>
  <si>
    <t>Hit Points (disregarded)</t>
  </si>
  <si>
    <t>C2E109</t>
  </si>
  <si>
    <t xml:space="preserve">Hit Points granted by Paragon mint tea </t>
  </si>
  <si>
    <t>C2E110</t>
  </si>
  <si>
    <t>Jester's tarot card reading</t>
  </si>
  <si>
    <t>C2E111</t>
  </si>
  <si>
    <t>C2E112</t>
  </si>
  <si>
    <t>Reliable Talent, so total 20</t>
  </si>
  <si>
    <t>Encounter d10</t>
  </si>
  <si>
    <t>no Nat20 announced- assumed bad math</t>
  </si>
  <si>
    <t>Total 35</t>
  </si>
  <si>
    <t>Inevstigation</t>
  </si>
  <si>
    <t>Divine Intervention (failed)</t>
  </si>
  <si>
    <t>with Boots</t>
  </si>
  <si>
    <t>Belabor Staff against Chuul 1</t>
  </si>
  <si>
    <t>15 to Chuul 1</t>
  </si>
  <si>
    <t>16 to Chuul 1</t>
  </si>
  <si>
    <t>Unarmed Strike against Chuul 2</t>
  </si>
  <si>
    <t>10 to Chuul 2</t>
  </si>
  <si>
    <t>8 to Chuul 2</t>
  </si>
  <si>
    <t>Eldritch Blast against Chuul 1</t>
  </si>
  <si>
    <t>36 force to Chuul 1</t>
  </si>
  <si>
    <t>against Veth's Hypnotic Pattern- Beau is charmed</t>
  </si>
  <si>
    <t>against Veth's Hypnotic Pattern</t>
  </si>
  <si>
    <t>C2E113</t>
  </si>
  <si>
    <t>7 to Chuul 2</t>
  </si>
  <si>
    <t>Armor of Hexes</t>
  </si>
  <si>
    <t>32 to Chuul 2</t>
  </si>
  <si>
    <t>18 to Chuul</t>
  </si>
  <si>
    <t>9 to Chuul 4, 9 to Deep Scion</t>
  </si>
  <si>
    <t>Stormrider Boots</t>
  </si>
  <si>
    <t>18 Radiant to Chuul 2</t>
  </si>
  <si>
    <t>Belabor with advantage</t>
  </si>
  <si>
    <t>13 to Chuul 2</t>
  </si>
  <si>
    <t>32 to Chuul 3</t>
  </si>
  <si>
    <t>14 (28/2) Radiant to Toad Demon Creature</t>
  </si>
  <si>
    <t>8 (16/2) Cold to Toad Demon Creature</t>
  </si>
  <si>
    <t>22 Radiant to Chuul 4</t>
  </si>
  <si>
    <t>Against Chuul pincer</t>
  </si>
  <si>
    <t>21 Radiant to Chuul 1</t>
  </si>
  <si>
    <t xml:space="preserve">20 Force to Chuul 1 </t>
  </si>
  <si>
    <t>d4</t>
  </si>
  <si>
    <t>T-Rex</t>
  </si>
  <si>
    <t>Mass Cure Wounds; Fjord, Jester, Veth, Caduceus, and Beau heal 20 points</t>
  </si>
  <si>
    <t>31 to Chuul 3</t>
  </si>
  <si>
    <t>12 to Chuul 3</t>
  </si>
  <si>
    <t>14 (28/2) Radiant to Avantika</t>
  </si>
  <si>
    <t>10 (19/2) Radiant to Avantika</t>
  </si>
  <si>
    <t>Belabor AoO</t>
  </si>
  <si>
    <t>16 (32/2) Thunder to Fjord</t>
  </si>
  <si>
    <t>Against Thunderwave (5th)</t>
  </si>
  <si>
    <t>16 (32/2) Thunder to Beau</t>
  </si>
  <si>
    <t>32 Thunder to Veth</t>
  </si>
  <si>
    <t>26 Radiant to Chuul 4</t>
  </si>
  <si>
    <t>T-Rex Tail AoO</t>
  </si>
  <si>
    <t>17 to Chuul 4</t>
  </si>
  <si>
    <t>Against Chuul Tentacles, Caduceus is poisoned and paralyzed</t>
  </si>
  <si>
    <t>T-Rex Bite</t>
  </si>
  <si>
    <t>28 to Deep Scion</t>
  </si>
  <si>
    <t>16 to Chuul 3</t>
  </si>
  <si>
    <t>Against Chuul tentacle poison, is no longer poisoned and paralyzed</t>
  </si>
  <si>
    <t>Against Psychic Screech, as T-Rex, Caleb is stunned</t>
  </si>
  <si>
    <t>18 to Avantika</t>
  </si>
  <si>
    <t>17 to Avantika</t>
  </si>
  <si>
    <t>30 to Avantika</t>
  </si>
  <si>
    <t>21 Radiant to Avantika</t>
  </si>
  <si>
    <t>22 Radiant to Avantika</t>
  </si>
  <si>
    <t>Mass Cure Wounds; Fjord, Jester, Caleb, Veth, Yasha, and Beau heal 15 points</t>
  </si>
  <si>
    <t>As Killer Whale</t>
  </si>
  <si>
    <t>As killer whale; with advantage</t>
  </si>
  <si>
    <t>As killer whale</t>
  </si>
  <si>
    <t>C2E114</t>
  </si>
  <si>
    <t>Guiding Bolt (3rd) with disadvantage</t>
  </si>
  <si>
    <t>24 to Avantika</t>
  </si>
  <si>
    <t>15 to Avantika</t>
  </si>
  <si>
    <t>Killer whale bite</t>
  </si>
  <si>
    <t>19 Radiant to Avantika</t>
  </si>
  <si>
    <t>13 to Avantika</t>
  </si>
  <si>
    <t>Star Razor with Divine Smite</t>
  </si>
  <si>
    <t>34 to Avantika</t>
  </si>
  <si>
    <t>HDYWTDT, Star Razor exalts</t>
  </si>
  <si>
    <t>Mass Cure Wounds; Fjord, Jester, Veth, and Beau heal 16 points</t>
  </si>
  <si>
    <t>d10</t>
  </si>
  <si>
    <t>As Cetus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</si>
</sst>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b/>
    </font>
    <font>
      <b/>
      <color rgb="FFB7B7B7"/>
    </font>
    <font>
      <b/>
      <color rgb="FF999999"/>
    </font>
    <font/>
    <font>
      <u/>
      <color rgb="FF0000FF"/>
    </font>
    <font>
      <name val="Arial"/>
    </font>
    <font>
      <name val="Roboto"/>
    </font>
    <font>
      <b/>
      <name val="Roboto"/>
    </font>
    <font>
      <color rgb="FF222222"/>
      <name val="Arial"/>
    </font>
    <font>
      <color rgb="FF00000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49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4" numFmtId="4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46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horizontal="right" vertical="bottom"/>
    </xf>
    <xf borderId="0" fillId="0" fontId="6" numFmtId="21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49" xfId="0" applyAlignment="1" applyFont="1" applyNumberFormat="1">
      <alignment horizontal="left" readingOrder="0"/>
    </xf>
    <xf borderId="0" fillId="0" fontId="7" numFmtId="2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Fon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21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49" xfId="0" applyAlignment="1" applyFont="1" applyNumberFormat="1">
      <alignment horizontal="left" vertical="bottom"/>
    </xf>
    <xf borderId="0" fillId="2" fontId="9" numFmtId="49" xfId="0" applyAlignment="1" applyFill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2" fontId="10" numFmtId="49" xfId="0" applyAlignment="1" applyFont="1" applyNumberFormat="1">
      <alignment readingOrder="0"/>
    </xf>
    <xf borderId="0" fillId="0" fontId="6" numFmtId="21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21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readingOrder="0"/>
    </xf>
    <xf borderId="0" fillId="0" fontId="6" numFmtId="21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2" fontId="10" numFmtId="0" xfId="0" applyAlignment="1" applyFont="1">
      <alignment readingOrder="0"/>
    </xf>
    <xf borderId="0" fillId="2" fontId="9" numFmtId="0" xfId="0" applyAlignment="1" applyFont="1">
      <alignment readingOrder="0"/>
    </xf>
    <xf borderId="0" fillId="3" fontId="6" numFmtId="0" xfId="0" applyAlignment="1" applyFill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vertical="bottom"/>
    </xf>
    <xf borderId="0" fillId="0" fontId="6" numFmtId="21" xfId="0" applyAlignment="1" applyFont="1" applyNumberFormat="1">
      <alignment horizontal="center"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21" xfId="0" applyAlignment="1" applyFont="1" applyNumberFormat="1">
      <alignment horizontal="right" readingOrder="0" vertical="bottom"/>
    </xf>
    <xf borderId="1" fillId="0" fontId="6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left" readingOrder="0" vertical="bottom"/>
    </xf>
    <xf borderId="0" fillId="2" fontId="10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21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6" numFmtId="46" xfId="0" applyAlignment="1" applyFont="1" applyNumberFormat="1">
      <alignment horizontal="right" readingOrder="0" vertical="bottom"/>
    </xf>
    <xf borderId="0" fillId="3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10" numFmtId="0" xfId="0" applyAlignment="1" applyFont="1">
      <alignment readingOrder="0"/>
    </xf>
    <xf borderId="0" fillId="3" fontId="4" numFmtId="0" xfId="0" applyAlignment="1" applyFont="1">
      <alignment horizontal="right"/>
    </xf>
    <xf borderId="0" fillId="0" fontId="4" numFmtId="0" xfId="0" applyFont="1"/>
    <xf borderId="0" fillId="3" fontId="4" numFmtId="0" xfId="0" applyFont="1"/>
    <xf borderId="0" fillId="3" fontId="4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6.29"/>
    <col customWidth="1" min="3" max="3" width="8.14"/>
    <col customWidth="1" min="4" max="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>
        <v>0.06938657407407407</v>
      </c>
      <c r="H1" s="2">
        <v>0.0587962962962963</v>
      </c>
      <c r="I1" s="3">
        <f>G1-H1</f>
        <v>0.01059027778</v>
      </c>
      <c r="J1" s="4"/>
      <c r="K1" s="4"/>
      <c r="L1" s="4"/>
      <c r="M1" s="4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5</v>
      </c>
      <c r="G2" s="8" t="str">
        <f>HYPERLINK("https://www.youtube.com/watch?v=cb1z68RELN4","SotL")</f>
        <v>SotL</v>
      </c>
      <c r="K2" s="9">
        <v>0.056296296296296296</v>
      </c>
    </row>
    <row r="3">
      <c r="A3" s="7" t="s">
        <v>6</v>
      </c>
      <c r="G3" s="8" t="str">
        <f>HYPERLINK("https://www.youtube.com/watch?v=PRmVQKOy9Bo","CoM")</f>
        <v>CoM</v>
      </c>
      <c r="H3" s="10">
        <v>0.0</v>
      </c>
      <c r="I3" s="10">
        <v>15.0</v>
      </c>
      <c r="J3" s="10">
        <v>15.0</v>
      </c>
      <c r="K3" s="9">
        <v>0.05625</v>
      </c>
    </row>
    <row r="4">
      <c r="A4" s="7" t="s">
        <v>7</v>
      </c>
    </row>
    <row r="5">
      <c r="A5" s="7" t="s">
        <v>8</v>
      </c>
    </row>
    <row r="6">
      <c r="A6" s="7" t="s">
        <v>9</v>
      </c>
    </row>
    <row r="7">
      <c r="A7" s="7" t="s">
        <v>10</v>
      </c>
    </row>
    <row r="8">
      <c r="A8" s="7" t="s">
        <v>11</v>
      </c>
    </row>
    <row r="9">
      <c r="A9" s="7" t="s">
        <v>12</v>
      </c>
    </row>
    <row r="10">
      <c r="A10" s="7" t="s">
        <v>13</v>
      </c>
    </row>
    <row r="11">
      <c r="A11" s="7" t="s">
        <v>14</v>
      </c>
    </row>
    <row r="12">
      <c r="A12" s="7" t="s">
        <v>15</v>
      </c>
    </row>
    <row r="13">
      <c r="A13" s="7" t="s">
        <v>16</v>
      </c>
    </row>
    <row r="14">
      <c r="A14" s="7" t="s">
        <v>17</v>
      </c>
    </row>
    <row r="15">
      <c r="A15" s="7" t="s">
        <v>18</v>
      </c>
    </row>
    <row r="16">
      <c r="A16" s="7" t="s">
        <v>19</v>
      </c>
    </row>
    <row r="17">
      <c r="A17" s="7" t="s">
        <v>20</v>
      </c>
    </row>
    <row r="18">
      <c r="A18" s="7" t="s">
        <v>21</v>
      </c>
    </row>
    <row r="19">
      <c r="A19" s="7" t="s">
        <v>22</v>
      </c>
    </row>
    <row r="20">
      <c r="A20" s="7" t="s">
        <v>23</v>
      </c>
    </row>
    <row r="21">
      <c r="A21" s="7" t="s">
        <v>24</v>
      </c>
      <c r="B21" s="11">
        <v>0.0</v>
      </c>
      <c r="C21" s="11">
        <v>14.0</v>
      </c>
      <c r="D21" s="11">
        <v>37.0</v>
      </c>
      <c r="E21" s="12">
        <v>0.09347222222222222</v>
      </c>
    </row>
    <row r="22">
      <c r="A22" s="7" t="s">
        <v>25</v>
      </c>
      <c r="B22" s="11">
        <v>0.0</v>
      </c>
      <c r="C22" s="11">
        <v>14.0</v>
      </c>
      <c r="D22" s="11">
        <v>43.0</v>
      </c>
      <c r="E22" s="12">
        <v>0.09853009259259259</v>
      </c>
    </row>
    <row r="23">
      <c r="A23" s="7" t="s">
        <v>26</v>
      </c>
      <c r="B23" s="11">
        <v>0.0</v>
      </c>
      <c r="C23" s="11">
        <v>14.0</v>
      </c>
      <c r="D23" s="11">
        <v>15.0</v>
      </c>
      <c r="E23" s="12">
        <v>0.09943287037037037</v>
      </c>
    </row>
    <row r="24">
      <c r="A24" s="7" t="s">
        <v>27</v>
      </c>
      <c r="B24" s="11">
        <v>0.0</v>
      </c>
      <c r="C24" s="11">
        <v>15.0</v>
      </c>
      <c r="D24" s="11">
        <v>28.0</v>
      </c>
      <c r="E24" s="12">
        <v>0.08072916666666667</v>
      </c>
    </row>
    <row r="25">
      <c r="A25" s="7" t="s">
        <v>28</v>
      </c>
      <c r="B25" s="11">
        <v>0.0</v>
      </c>
      <c r="C25" s="11">
        <v>13.0</v>
      </c>
      <c r="D25" s="11">
        <v>27.0</v>
      </c>
      <c r="E25" s="12">
        <v>0.09219907407407407</v>
      </c>
    </row>
    <row r="26">
      <c r="A26" s="7" t="s">
        <v>29</v>
      </c>
      <c r="B26" s="11">
        <v>0.0</v>
      </c>
      <c r="C26" s="11">
        <v>17.0</v>
      </c>
      <c r="D26" s="11">
        <v>37.0</v>
      </c>
      <c r="E26" s="12">
        <v>0.05884259259259259</v>
      </c>
    </row>
    <row r="27">
      <c r="A27" s="7" t="s">
        <v>30</v>
      </c>
      <c r="B27" s="11">
        <v>0.0</v>
      </c>
      <c r="C27" s="11">
        <v>15.0</v>
      </c>
      <c r="D27" s="11">
        <v>21.0</v>
      </c>
      <c r="E27" s="12">
        <v>0.07796296296296296</v>
      </c>
    </row>
    <row r="28">
      <c r="A28" s="7" t="s">
        <v>31</v>
      </c>
      <c r="B28" s="11">
        <v>0.0</v>
      </c>
      <c r="C28" s="11">
        <v>14.0</v>
      </c>
      <c r="D28" s="11">
        <v>51.0</v>
      </c>
      <c r="E28" s="12">
        <v>0.06626157407407407</v>
      </c>
    </row>
    <row r="29">
      <c r="A29" s="7" t="s">
        <v>32</v>
      </c>
      <c r="B29" s="11">
        <v>0.0</v>
      </c>
      <c r="C29" s="11">
        <v>16.0</v>
      </c>
      <c r="D29" s="11">
        <v>2.0</v>
      </c>
      <c r="E29" s="12">
        <v>0.07320601851851852</v>
      </c>
    </row>
    <row r="30">
      <c r="A30" s="13" t="s">
        <v>33</v>
      </c>
      <c r="B30" s="11">
        <v>0.0</v>
      </c>
      <c r="C30" s="11">
        <v>22.0</v>
      </c>
      <c r="D30" s="11">
        <v>22.0</v>
      </c>
      <c r="E30" s="12">
        <v>0.0822800925925926</v>
      </c>
    </row>
    <row r="31">
      <c r="A31" s="13" t="s">
        <v>34</v>
      </c>
      <c r="B31" s="11">
        <v>0.0</v>
      </c>
      <c r="C31" s="11">
        <v>14.0</v>
      </c>
      <c r="D31" s="11">
        <v>56.0</v>
      </c>
      <c r="E31" s="12">
        <v>0.06393518518518519</v>
      </c>
    </row>
    <row r="32">
      <c r="A32" s="13" t="s">
        <v>35</v>
      </c>
      <c r="B32" s="14">
        <v>0.0</v>
      </c>
      <c r="C32" s="14">
        <v>13.0</v>
      </c>
      <c r="D32" s="14">
        <v>8.0</v>
      </c>
      <c r="E32" s="15">
        <v>0.11049768518518518</v>
      </c>
    </row>
    <row r="33">
      <c r="A33" s="13" t="s">
        <v>36</v>
      </c>
      <c r="B33" s="14">
        <v>0.0</v>
      </c>
      <c r="C33" s="14">
        <v>15.0</v>
      </c>
      <c r="D33" s="14">
        <v>40.0</v>
      </c>
      <c r="E33" s="12">
        <v>0.0732986111111111</v>
      </c>
    </row>
    <row r="34">
      <c r="A34" s="13" t="s">
        <v>37</v>
      </c>
      <c r="B34" s="14">
        <v>0.0</v>
      </c>
      <c r="C34" s="14">
        <v>18.0</v>
      </c>
      <c r="D34" s="14">
        <v>35.0</v>
      </c>
      <c r="E34" s="12">
        <v>0.06756944444444445</v>
      </c>
    </row>
    <row r="35">
      <c r="A35" s="13" t="s">
        <v>38</v>
      </c>
      <c r="B35" s="14">
        <v>0.0</v>
      </c>
      <c r="C35" s="14">
        <v>22.0</v>
      </c>
      <c r="D35" s="14">
        <v>24.0</v>
      </c>
      <c r="E35" s="12">
        <v>0.08510416666666666</v>
      </c>
    </row>
    <row r="36">
      <c r="A36" s="13" t="s">
        <v>39</v>
      </c>
      <c r="B36" s="14">
        <v>0.0</v>
      </c>
      <c r="C36" s="14">
        <v>15.0</v>
      </c>
      <c r="D36" s="14">
        <v>7.0</v>
      </c>
      <c r="E36" s="12">
        <v>0.07385416666666667</v>
      </c>
    </row>
    <row r="37">
      <c r="A37" s="13" t="s">
        <v>40</v>
      </c>
      <c r="B37" s="14">
        <v>0.0</v>
      </c>
      <c r="C37" s="14">
        <v>19.0</v>
      </c>
      <c r="D37" s="14">
        <v>24.0</v>
      </c>
      <c r="E37" s="12">
        <v>0.08989583333333333</v>
      </c>
    </row>
    <row r="38">
      <c r="A38" s="13" t="s">
        <v>41</v>
      </c>
      <c r="B38" s="14">
        <v>0.0</v>
      </c>
      <c r="C38" s="14">
        <v>21.0</v>
      </c>
      <c r="D38" s="14">
        <v>15.0</v>
      </c>
      <c r="E38" s="12">
        <v>0.0857175925925926</v>
      </c>
    </row>
    <row r="39">
      <c r="A39" s="13" t="s">
        <v>42</v>
      </c>
      <c r="B39" s="14">
        <v>0.0</v>
      </c>
      <c r="C39" s="14">
        <v>17.0</v>
      </c>
      <c r="D39" s="14">
        <v>22.0</v>
      </c>
      <c r="E39" s="12">
        <v>0.0875925925925926</v>
      </c>
    </row>
    <row r="40">
      <c r="A40" s="13" t="s">
        <v>43</v>
      </c>
      <c r="B40" s="14">
        <v>0.0</v>
      </c>
      <c r="C40" s="14">
        <v>14.0</v>
      </c>
      <c r="D40" s="14">
        <v>22.0</v>
      </c>
      <c r="E40" s="12">
        <v>0.0905787037037037</v>
      </c>
    </row>
    <row r="41">
      <c r="A41" s="13" t="s">
        <v>44</v>
      </c>
      <c r="B41" s="14">
        <v>0.0</v>
      </c>
      <c r="C41" s="14">
        <v>18.0</v>
      </c>
      <c r="D41" s="14">
        <v>19.0</v>
      </c>
      <c r="E41" s="12">
        <v>0.08655092592592592</v>
      </c>
    </row>
    <row r="42">
      <c r="A42" s="13" t="s">
        <v>45</v>
      </c>
      <c r="B42" s="14">
        <v>0.0</v>
      </c>
      <c r="C42" s="14">
        <v>20.0</v>
      </c>
      <c r="D42" s="14">
        <v>0.0</v>
      </c>
      <c r="E42" s="12">
        <v>0.07824074074074074</v>
      </c>
    </row>
    <row r="43">
      <c r="A43" s="13" t="s">
        <v>46</v>
      </c>
      <c r="B43" s="14">
        <v>0.0</v>
      </c>
      <c r="C43" s="14">
        <v>17.0</v>
      </c>
      <c r="D43" s="14">
        <v>16.0</v>
      </c>
      <c r="E43" s="12">
        <v>0.079375</v>
      </c>
    </row>
    <row r="44">
      <c r="A44" s="13" t="s">
        <v>47</v>
      </c>
      <c r="B44" s="14">
        <v>0.0</v>
      </c>
      <c r="C44" s="14">
        <v>16.0</v>
      </c>
      <c r="D44" s="14">
        <v>6.0</v>
      </c>
      <c r="E44" s="12">
        <v>0.07190972222222222</v>
      </c>
    </row>
    <row r="45">
      <c r="A45" s="13" t="s">
        <v>48</v>
      </c>
      <c r="B45" s="14">
        <v>0.0</v>
      </c>
      <c r="C45" s="14">
        <v>18.0</v>
      </c>
      <c r="D45" s="14">
        <v>56.0</v>
      </c>
      <c r="E45" s="12">
        <v>0.07828703703703704</v>
      </c>
    </row>
    <row r="46">
      <c r="A46" s="13" t="s">
        <v>49</v>
      </c>
      <c r="B46" s="14">
        <v>0.0</v>
      </c>
      <c r="C46" s="14">
        <v>17.0</v>
      </c>
      <c r="D46" s="14">
        <v>20.0</v>
      </c>
      <c r="E46" s="12">
        <v>0.07315972222222222</v>
      </c>
    </row>
    <row r="47">
      <c r="A47" s="13" t="s">
        <v>50</v>
      </c>
      <c r="B47" s="14">
        <v>0.0</v>
      </c>
      <c r="C47" s="14">
        <v>17.0</v>
      </c>
      <c r="D47" s="14">
        <v>3.0</v>
      </c>
      <c r="E47" s="12">
        <v>0.06363425925925927</v>
      </c>
    </row>
    <row r="48">
      <c r="A48" s="13" t="s">
        <v>51</v>
      </c>
      <c r="B48" s="14">
        <v>0.0</v>
      </c>
      <c r="C48" s="14">
        <v>18.0</v>
      </c>
      <c r="D48" s="14">
        <v>16.0</v>
      </c>
      <c r="E48" s="12">
        <v>0.09067129629629629</v>
      </c>
    </row>
    <row r="49">
      <c r="A49" s="13" t="s">
        <v>52</v>
      </c>
      <c r="B49" s="14">
        <v>0.0</v>
      </c>
      <c r="C49" s="14">
        <v>15.0</v>
      </c>
      <c r="D49" s="14">
        <v>52.0</v>
      </c>
      <c r="E49" s="12">
        <v>0.06015046296296296</v>
      </c>
    </row>
    <row r="50">
      <c r="A50" s="13" t="s">
        <v>53</v>
      </c>
      <c r="B50" s="14">
        <v>0.0</v>
      </c>
      <c r="C50" s="14">
        <v>17.0</v>
      </c>
      <c r="D50" s="14">
        <v>46.0</v>
      </c>
      <c r="E50" s="12">
        <v>0.09059027777777778</v>
      </c>
    </row>
    <row r="51">
      <c r="A51" s="13" t="s">
        <v>54</v>
      </c>
      <c r="B51" s="14">
        <v>0.0</v>
      </c>
      <c r="C51" s="14">
        <v>20.0</v>
      </c>
      <c r="D51" s="14">
        <v>47.0</v>
      </c>
      <c r="E51" s="12">
        <v>0.0850925925925926</v>
      </c>
    </row>
    <row r="52">
      <c r="A52" s="13" t="s">
        <v>55</v>
      </c>
      <c r="B52" s="14">
        <v>0.0</v>
      </c>
      <c r="C52" s="14">
        <v>18.0</v>
      </c>
      <c r="D52" s="14">
        <v>4.0</v>
      </c>
      <c r="E52" s="12">
        <v>0.10194444444444445</v>
      </c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374</v>
      </c>
      <c r="B2" s="31">
        <v>0.010462962962962962</v>
      </c>
      <c r="C2" s="10" t="s">
        <v>70</v>
      </c>
      <c r="D2" s="10" t="s">
        <v>67</v>
      </c>
      <c r="E2" s="28">
        <v>15.0</v>
      </c>
      <c r="F2" s="25">
        <f>E2-3</f>
        <v>12</v>
      </c>
    </row>
    <row r="3">
      <c r="A3" s="41" t="s">
        <v>374</v>
      </c>
      <c r="B3" s="31">
        <v>0.014756944444444444</v>
      </c>
      <c r="C3" s="10" t="s">
        <v>74</v>
      </c>
      <c r="D3" s="10" t="s">
        <v>67</v>
      </c>
      <c r="E3" s="28">
        <v>2.0</v>
      </c>
      <c r="F3" s="25">
        <f>E3-0</f>
        <v>2</v>
      </c>
    </row>
    <row r="4">
      <c r="A4" s="41" t="s">
        <v>374</v>
      </c>
      <c r="B4" s="31">
        <v>0.01633101851851852</v>
      </c>
      <c r="C4" s="10" t="s">
        <v>69</v>
      </c>
      <c r="D4" s="10" t="s">
        <v>80</v>
      </c>
      <c r="E4" s="28">
        <v>17.0</v>
      </c>
      <c r="F4" s="25">
        <f t="shared" ref="F4:F6" si="1">E4-3</f>
        <v>14</v>
      </c>
    </row>
    <row r="5">
      <c r="A5" s="41" t="s">
        <v>374</v>
      </c>
      <c r="B5" s="31">
        <v>0.017685185185185186</v>
      </c>
      <c r="C5" s="10" t="s">
        <v>72</v>
      </c>
      <c r="D5" s="10" t="s">
        <v>67</v>
      </c>
      <c r="E5" s="28">
        <v>7.0</v>
      </c>
      <c r="F5" s="25">
        <f t="shared" si="1"/>
        <v>4</v>
      </c>
    </row>
    <row r="6">
      <c r="A6" s="41" t="s">
        <v>374</v>
      </c>
      <c r="B6" s="31">
        <v>0.01804398148148148</v>
      </c>
      <c r="C6" s="10" t="s">
        <v>69</v>
      </c>
      <c r="D6" s="10" t="s">
        <v>67</v>
      </c>
      <c r="E6" s="28">
        <v>22.0</v>
      </c>
      <c r="F6" s="25">
        <f t="shared" si="1"/>
        <v>19</v>
      </c>
    </row>
    <row r="7">
      <c r="A7" s="41" t="s">
        <v>374</v>
      </c>
      <c r="B7" s="31">
        <v>0.018761574074074073</v>
      </c>
      <c r="C7" s="10" t="s">
        <v>69</v>
      </c>
      <c r="D7" s="10" t="s">
        <v>76</v>
      </c>
      <c r="E7" s="28" t="s">
        <v>75</v>
      </c>
      <c r="F7" s="28" t="s">
        <v>75</v>
      </c>
      <c r="J7" s="10" t="s">
        <v>375</v>
      </c>
    </row>
    <row r="8">
      <c r="A8" s="41" t="s">
        <v>374</v>
      </c>
      <c r="B8" s="31">
        <v>0.018761574074074073</v>
      </c>
      <c r="C8" s="10" t="s">
        <v>69</v>
      </c>
      <c r="D8" s="10" t="s">
        <v>76</v>
      </c>
      <c r="E8" s="28" t="s">
        <v>75</v>
      </c>
      <c r="F8" s="28" t="s">
        <v>75</v>
      </c>
      <c r="J8" s="10" t="s">
        <v>375</v>
      </c>
    </row>
    <row r="9">
      <c r="A9" s="41" t="s">
        <v>374</v>
      </c>
      <c r="B9" s="31">
        <v>0.018761574074074073</v>
      </c>
      <c r="C9" s="10" t="s">
        <v>69</v>
      </c>
      <c r="D9" s="10" t="s">
        <v>76</v>
      </c>
      <c r="E9" s="28" t="s">
        <v>75</v>
      </c>
      <c r="F9" s="28" t="s">
        <v>75</v>
      </c>
      <c r="J9" s="10" t="s">
        <v>375</v>
      </c>
    </row>
    <row r="10">
      <c r="A10" s="41" t="s">
        <v>374</v>
      </c>
      <c r="B10" s="31">
        <v>0.018969907407407408</v>
      </c>
      <c r="C10" s="10" t="s">
        <v>69</v>
      </c>
      <c r="D10" s="10" t="s">
        <v>73</v>
      </c>
      <c r="E10" s="28">
        <v>19.0</v>
      </c>
      <c r="F10" s="25">
        <f>E10-5</f>
        <v>14</v>
      </c>
    </row>
    <row r="11">
      <c r="A11" s="41" t="s">
        <v>374</v>
      </c>
      <c r="B11" s="31">
        <v>0.019131944444444444</v>
      </c>
      <c r="C11" s="10" t="s">
        <v>72</v>
      </c>
      <c r="D11" s="10" t="s">
        <v>67</v>
      </c>
      <c r="E11" s="28">
        <v>18.0</v>
      </c>
      <c r="F11" s="25">
        <f>E11-3</f>
        <v>15</v>
      </c>
    </row>
    <row r="12">
      <c r="A12" s="41" t="s">
        <v>374</v>
      </c>
      <c r="B12" s="31">
        <v>0.019074074074074073</v>
      </c>
      <c r="C12" s="10" t="s">
        <v>69</v>
      </c>
      <c r="D12" s="10" t="s">
        <v>76</v>
      </c>
      <c r="E12" s="28" t="s">
        <v>75</v>
      </c>
      <c r="F12" s="28" t="s">
        <v>75</v>
      </c>
      <c r="J12" s="10" t="s">
        <v>375</v>
      </c>
    </row>
    <row r="13">
      <c r="A13" s="41" t="s">
        <v>374</v>
      </c>
      <c r="B13" s="31">
        <v>0.020046296296296295</v>
      </c>
      <c r="C13" s="10" t="s">
        <v>69</v>
      </c>
      <c r="D13" s="10" t="s">
        <v>76</v>
      </c>
      <c r="E13" s="28" t="s">
        <v>75</v>
      </c>
      <c r="F13" s="28" t="s">
        <v>75</v>
      </c>
      <c r="J13" s="10" t="s">
        <v>375</v>
      </c>
    </row>
    <row r="14">
      <c r="A14" s="41" t="s">
        <v>374</v>
      </c>
      <c r="B14" s="31">
        <v>0.02025462962962963</v>
      </c>
      <c r="C14" s="10" t="s">
        <v>82</v>
      </c>
      <c r="D14" s="10" t="s">
        <v>67</v>
      </c>
      <c r="E14" s="28">
        <v>21.0</v>
      </c>
      <c r="F14" s="25">
        <f>E14-3</f>
        <v>18</v>
      </c>
    </row>
    <row r="15">
      <c r="A15" s="41" t="s">
        <v>374</v>
      </c>
      <c r="B15" s="31">
        <v>0.021041666666666667</v>
      </c>
      <c r="C15" s="10" t="s">
        <v>69</v>
      </c>
      <c r="D15" s="10" t="s">
        <v>73</v>
      </c>
      <c r="E15" s="28">
        <v>16.0</v>
      </c>
      <c r="F15" s="25">
        <f>E15-5</f>
        <v>11</v>
      </c>
    </row>
    <row r="16">
      <c r="A16" s="41" t="s">
        <v>374</v>
      </c>
      <c r="B16" s="31">
        <v>0.04100694444444444</v>
      </c>
      <c r="C16" s="10" t="s">
        <v>70</v>
      </c>
      <c r="D16" s="10" t="s">
        <v>127</v>
      </c>
      <c r="E16" s="28" t="s">
        <v>75</v>
      </c>
      <c r="F16" s="28" t="s">
        <v>75</v>
      </c>
      <c r="J16" s="10" t="s">
        <v>85</v>
      </c>
    </row>
    <row r="17">
      <c r="A17" s="41" t="s">
        <v>374</v>
      </c>
      <c r="B17" s="31">
        <v>0.04100694444444444</v>
      </c>
      <c r="C17" s="10" t="s">
        <v>70</v>
      </c>
      <c r="D17" s="10" t="s">
        <v>127</v>
      </c>
      <c r="E17" s="28">
        <v>19.0</v>
      </c>
      <c r="F17" s="28">
        <v>18.0</v>
      </c>
      <c r="J17" s="10" t="s">
        <v>86</v>
      </c>
    </row>
    <row r="18">
      <c r="A18" s="41" t="s">
        <v>374</v>
      </c>
      <c r="B18" s="31">
        <v>0.05101851851851852</v>
      </c>
      <c r="C18" s="10" t="s">
        <v>74</v>
      </c>
      <c r="D18" s="10" t="s">
        <v>67</v>
      </c>
      <c r="E18" s="28">
        <v>17.0</v>
      </c>
      <c r="F18" s="25">
        <f>E18-5</f>
        <v>12</v>
      </c>
    </row>
    <row r="19">
      <c r="A19" s="41" t="s">
        <v>374</v>
      </c>
      <c r="B19" s="31">
        <v>0.05105324074074074</v>
      </c>
      <c r="C19" s="10" t="s">
        <v>72</v>
      </c>
      <c r="D19" s="10" t="s">
        <v>67</v>
      </c>
      <c r="E19" s="28">
        <v>13.0</v>
      </c>
      <c r="F19" s="25">
        <f>E19-0</f>
        <v>13</v>
      </c>
    </row>
    <row r="20">
      <c r="A20" s="41" t="s">
        <v>374</v>
      </c>
      <c r="B20" s="31">
        <v>0.051076388888888886</v>
      </c>
      <c r="C20" s="10" t="s">
        <v>69</v>
      </c>
      <c r="D20" s="10" t="s">
        <v>67</v>
      </c>
      <c r="E20" s="28">
        <v>4.0</v>
      </c>
      <c r="F20" s="25">
        <f>E20-1</f>
        <v>3</v>
      </c>
    </row>
    <row r="21">
      <c r="A21" s="41" t="s">
        <v>374</v>
      </c>
      <c r="B21" s="31">
        <v>0.07763888888888888</v>
      </c>
      <c r="C21" s="10" t="s">
        <v>74</v>
      </c>
      <c r="D21" s="10" t="s">
        <v>125</v>
      </c>
      <c r="E21" s="28">
        <v>15.0</v>
      </c>
      <c r="F21" s="25">
        <f>E21-8</f>
        <v>7</v>
      </c>
    </row>
    <row r="22">
      <c r="A22" s="41" t="s">
        <v>374</v>
      </c>
      <c r="B22" s="31">
        <v>0.07831018518518519</v>
      </c>
      <c r="C22" s="10" t="s">
        <v>82</v>
      </c>
      <c r="D22" s="10" t="s">
        <v>67</v>
      </c>
      <c r="E22" s="28" t="s">
        <v>88</v>
      </c>
      <c r="F22" s="28">
        <v>1.0</v>
      </c>
    </row>
    <row r="23">
      <c r="A23" s="41" t="s">
        <v>374</v>
      </c>
      <c r="B23" s="31">
        <v>0.07912037037037037</v>
      </c>
      <c r="C23" s="10" t="s">
        <v>74</v>
      </c>
      <c r="D23" s="10" t="s">
        <v>73</v>
      </c>
      <c r="E23" s="28">
        <v>11.0</v>
      </c>
      <c r="F23" s="25">
        <f t="shared" ref="F23:F25" si="2">E23-8</f>
        <v>3</v>
      </c>
    </row>
    <row r="24">
      <c r="A24" s="41" t="s">
        <v>374</v>
      </c>
      <c r="B24" s="31">
        <v>0.07974537037037037</v>
      </c>
      <c r="C24" s="10" t="s">
        <v>74</v>
      </c>
      <c r="D24" s="10" t="s">
        <v>125</v>
      </c>
      <c r="E24" s="28">
        <v>22.0</v>
      </c>
      <c r="F24" s="25">
        <f t="shared" si="2"/>
        <v>14</v>
      </c>
    </row>
    <row r="25">
      <c r="A25" s="41" t="s">
        <v>374</v>
      </c>
      <c r="B25" s="31">
        <v>0.07998842592592592</v>
      </c>
      <c r="C25" s="10" t="s">
        <v>74</v>
      </c>
      <c r="D25" s="10" t="s">
        <v>73</v>
      </c>
      <c r="E25" s="28">
        <v>12.0</v>
      </c>
      <c r="F25" s="25">
        <f t="shared" si="2"/>
        <v>4</v>
      </c>
    </row>
    <row r="26">
      <c r="A26" s="41" t="s">
        <v>374</v>
      </c>
      <c r="B26" s="31">
        <v>0.08096064814814814</v>
      </c>
      <c r="C26" s="10" t="s">
        <v>82</v>
      </c>
      <c r="D26" s="10" t="s">
        <v>71</v>
      </c>
      <c r="E26" s="28">
        <v>20.0</v>
      </c>
      <c r="F26" s="25">
        <f>E26-5</f>
        <v>15</v>
      </c>
    </row>
    <row r="27">
      <c r="A27" s="41" t="s">
        <v>374</v>
      </c>
      <c r="B27" s="31">
        <v>0.08141203703703703</v>
      </c>
      <c r="C27" s="10" t="s">
        <v>69</v>
      </c>
      <c r="D27" s="10" t="s">
        <v>67</v>
      </c>
      <c r="E27" s="28">
        <v>12.0</v>
      </c>
      <c r="F27" s="25">
        <f>E27-3</f>
        <v>9</v>
      </c>
    </row>
    <row r="28">
      <c r="A28" s="41" t="s">
        <v>374</v>
      </c>
      <c r="B28" s="31">
        <v>0.09627314814814815</v>
      </c>
      <c r="C28" s="10" t="s">
        <v>69</v>
      </c>
      <c r="D28" s="10" t="s">
        <v>73</v>
      </c>
      <c r="E28" s="28">
        <v>12.0</v>
      </c>
      <c r="F28" s="25">
        <f>E28-5</f>
        <v>7</v>
      </c>
    </row>
    <row r="29">
      <c r="A29" s="41" t="s">
        <v>374</v>
      </c>
      <c r="B29" s="31">
        <v>0.11309027777777778</v>
      </c>
      <c r="C29" s="10" t="s">
        <v>82</v>
      </c>
      <c r="D29" s="10" t="s">
        <v>132</v>
      </c>
      <c r="E29" s="28" t="s">
        <v>68</v>
      </c>
      <c r="F29" s="28">
        <v>20.0</v>
      </c>
    </row>
    <row r="30">
      <c r="A30" s="41" t="s">
        <v>374</v>
      </c>
      <c r="B30" s="31">
        <v>0.12256944444444444</v>
      </c>
      <c r="C30" s="10" t="s">
        <v>84</v>
      </c>
      <c r="D30" s="10" t="s">
        <v>80</v>
      </c>
      <c r="E30" s="28">
        <v>13.0</v>
      </c>
      <c r="F30" s="28">
        <v>15.0</v>
      </c>
    </row>
    <row r="31">
      <c r="A31" s="41" t="s">
        <v>374</v>
      </c>
      <c r="B31" s="31">
        <v>0.12768518518518518</v>
      </c>
      <c r="C31" s="10" t="s">
        <v>69</v>
      </c>
      <c r="D31" s="10" t="s">
        <v>127</v>
      </c>
      <c r="E31" s="28">
        <v>22.0</v>
      </c>
      <c r="F31" s="25">
        <f>E31-3</f>
        <v>19</v>
      </c>
    </row>
    <row r="32">
      <c r="A32" s="41" t="s">
        <v>374</v>
      </c>
      <c r="B32" s="31">
        <v>0.12912037037037036</v>
      </c>
      <c r="C32" s="10" t="s">
        <v>157</v>
      </c>
      <c r="D32" s="10" t="s">
        <v>125</v>
      </c>
      <c r="E32" s="28">
        <v>4.0</v>
      </c>
      <c r="F32" s="25">
        <f>E32-2</f>
        <v>2</v>
      </c>
      <c r="H32" s="10" t="s">
        <v>376</v>
      </c>
      <c r="I32" s="10">
        <v>1.0</v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82.0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3157</v>
      </c>
      <c r="B2" s="31">
        <v>0.010775462962962962</v>
      </c>
      <c r="C2" s="10" t="s">
        <v>968</v>
      </c>
      <c r="D2" s="10" t="s">
        <v>320</v>
      </c>
      <c r="E2" s="13">
        <v>11.0</v>
      </c>
      <c r="F2" s="16">
        <f t="shared" ref="F2:F3" si="1">E2-5</f>
        <v>6</v>
      </c>
    </row>
    <row r="3">
      <c r="A3" s="10" t="s">
        <v>3157</v>
      </c>
      <c r="B3" s="31">
        <v>0.012604166666666666</v>
      </c>
      <c r="C3" s="10" t="s">
        <v>69</v>
      </c>
      <c r="D3" s="10" t="s">
        <v>320</v>
      </c>
      <c r="E3" s="13">
        <v>19.0</v>
      </c>
      <c r="F3" s="16">
        <f t="shared" si="1"/>
        <v>14</v>
      </c>
    </row>
    <row r="4">
      <c r="A4" s="10" t="s">
        <v>3157</v>
      </c>
      <c r="B4" s="31">
        <v>0.013333333333333334</v>
      </c>
      <c r="C4" s="10" t="s">
        <v>968</v>
      </c>
      <c r="D4" s="10" t="s">
        <v>120</v>
      </c>
      <c r="E4" s="13">
        <v>21.0</v>
      </c>
      <c r="F4" s="16"/>
      <c r="J4" s="10" t="s">
        <v>3158</v>
      </c>
    </row>
    <row r="5">
      <c r="A5" s="10" t="s">
        <v>3157</v>
      </c>
      <c r="B5" s="31">
        <v>0.013356481481481481</v>
      </c>
      <c r="C5" s="10" t="s">
        <v>69</v>
      </c>
      <c r="D5" s="10" t="s">
        <v>120</v>
      </c>
      <c r="E5" s="13">
        <v>11.0</v>
      </c>
      <c r="F5" s="16"/>
      <c r="J5" s="10" t="s">
        <v>3159</v>
      </c>
    </row>
    <row r="6">
      <c r="A6" s="10" t="s">
        <v>3157</v>
      </c>
      <c r="B6" s="31">
        <v>0.014618055555555556</v>
      </c>
      <c r="C6" s="10" t="s">
        <v>70</v>
      </c>
      <c r="D6" s="10" t="s">
        <v>166</v>
      </c>
      <c r="E6" s="13" t="s">
        <v>88</v>
      </c>
      <c r="F6" s="13">
        <v>1.0</v>
      </c>
      <c r="J6" s="10" t="s">
        <v>348</v>
      </c>
    </row>
    <row r="7">
      <c r="A7" s="10" t="s">
        <v>3157</v>
      </c>
      <c r="B7" s="31">
        <v>0.01462962962962963</v>
      </c>
      <c r="C7" s="10" t="s">
        <v>3121</v>
      </c>
      <c r="D7" s="10" t="s">
        <v>166</v>
      </c>
      <c r="E7" s="13" t="s">
        <v>88</v>
      </c>
      <c r="F7" s="13">
        <v>1.0</v>
      </c>
      <c r="J7" s="10" t="s">
        <v>348</v>
      </c>
    </row>
    <row r="8">
      <c r="A8" s="10" t="s">
        <v>3157</v>
      </c>
      <c r="B8" s="31">
        <v>0.01474537037037037</v>
      </c>
      <c r="C8" s="10" t="s">
        <v>84</v>
      </c>
      <c r="D8" s="10" t="s">
        <v>166</v>
      </c>
      <c r="E8" s="13">
        <v>2.0</v>
      </c>
      <c r="F8" s="16">
        <f>E8-0</f>
        <v>2</v>
      </c>
      <c r="J8" s="10" t="s">
        <v>348</v>
      </c>
    </row>
    <row r="9">
      <c r="A9" s="10" t="s">
        <v>3157</v>
      </c>
      <c r="B9" s="31">
        <v>0.01476851851851852</v>
      </c>
      <c r="C9" s="10" t="s">
        <v>968</v>
      </c>
      <c r="D9" s="10" t="s">
        <v>166</v>
      </c>
      <c r="E9" s="13">
        <v>25.0</v>
      </c>
      <c r="F9" s="16">
        <f t="shared" ref="F9:F10" si="2">E9-9</f>
        <v>16</v>
      </c>
      <c r="J9" s="10" t="s">
        <v>348</v>
      </c>
    </row>
    <row r="10">
      <c r="A10" s="10" t="s">
        <v>3157</v>
      </c>
      <c r="B10" s="31">
        <v>0.014780092592592593</v>
      </c>
      <c r="C10" s="10" t="s">
        <v>69</v>
      </c>
      <c r="D10" s="10" t="s">
        <v>166</v>
      </c>
      <c r="E10" s="13">
        <v>11.0</v>
      </c>
      <c r="F10" s="16">
        <f t="shared" si="2"/>
        <v>2</v>
      </c>
      <c r="J10" s="10" t="s">
        <v>348</v>
      </c>
    </row>
    <row r="11">
      <c r="A11" s="10" t="s">
        <v>3157</v>
      </c>
      <c r="B11" s="31">
        <v>0.014837962962962963</v>
      </c>
      <c r="C11" s="10" t="s">
        <v>82</v>
      </c>
      <c r="D11" s="10" t="s">
        <v>166</v>
      </c>
      <c r="E11" s="13">
        <v>22.0</v>
      </c>
      <c r="F11" s="16">
        <f>E11-8</f>
        <v>14</v>
      </c>
      <c r="J11" s="10" t="s">
        <v>348</v>
      </c>
    </row>
    <row r="12">
      <c r="A12" s="10" t="s">
        <v>3157</v>
      </c>
      <c r="B12" s="31">
        <v>0.017141203703703704</v>
      </c>
      <c r="C12" s="10" t="s">
        <v>66</v>
      </c>
      <c r="D12" s="10" t="s">
        <v>120</v>
      </c>
      <c r="E12" s="13">
        <v>38.0</v>
      </c>
      <c r="F12" s="16"/>
      <c r="J12" s="10" t="s">
        <v>3160</v>
      </c>
    </row>
    <row r="13">
      <c r="A13" s="10" t="s">
        <v>3157</v>
      </c>
      <c r="B13" s="31">
        <v>0.017766203703703704</v>
      </c>
      <c r="C13" s="10" t="s">
        <v>3121</v>
      </c>
      <c r="D13" s="10" t="s">
        <v>80</v>
      </c>
      <c r="E13" s="13" t="s">
        <v>75</v>
      </c>
      <c r="F13" s="13" t="s">
        <v>75</v>
      </c>
      <c r="J13" s="10" t="s">
        <v>85</v>
      </c>
    </row>
    <row r="14">
      <c r="A14" s="10" t="s">
        <v>3157</v>
      </c>
      <c r="B14" s="31">
        <v>0.017766203703703704</v>
      </c>
      <c r="C14" s="10" t="s">
        <v>3121</v>
      </c>
      <c r="D14" s="10" t="s">
        <v>80</v>
      </c>
      <c r="E14" s="13" t="s">
        <v>68</v>
      </c>
      <c r="F14" s="13">
        <v>20.0</v>
      </c>
      <c r="J14" s="10" t="s">
        <v>86</v>
      </c>
    </row>
    <row r="15">
      <c r="A15" s="10" t="s">
        <v>3157</v>
      </c>
      <c r="B15" s="31">
        <v>0.022847222222222224</v>
      </c>
      <c r="C15" s="10" t="s">
        <v>69</v>
      </c>
      <c r="D15" s="10" t="s">
        <v>128</v>
      </c>
      <c r="E15" s="13" t="s">
        <v>75</v>
      </c>
      <c r="F15" s="13" t="s">
        <v>75</v>
      </c>
      <c r="J15" s="10" t="s">
        <v>85</v>
      </c>
    </row>
    <row r="16">
      <c r="A16" s="10" t="s">
        <v>3157</v>
      </c>
      <c r="B16" s="31">
        <v>0.022847222222222224</v>
      </c>
      <c r="C16" s="10" t="s">
        <v>69</v>
      </c>
      <c r="D16" s="10" t="s">
        <v>128</v>
      </c>
      <c r="E16" s="13">
        <v>25.0</v>
      </c>
      <c r="F16" s="16">
        <f>E16-9</f>
        <v>16</v>
      </c>
      <c r="J16" s="10" t="s">
        <v>2713</v>
      </c>
    </row>
    <row r="17">
      <c r="A17" s="10" t="s">
        <v>3157</v>
      </c>
      <c r="B17" s="31">
        <v>0.027604166666666666</v>
      </c>
      <c r="C17" s="10" t="s">
        <v>69</v>
      </c>
      <c r="D17" s="10" t="s">
        <v>67</v>
      </c>
      <c r="E17" s="13">
        <v>22.0</v>
      </c>
      <c r="F17" s="16">
        <f>E17-5</f>
        <v>17</v>
      </c>
    </row>
    <row r="18">
      <c r="A18" s="10" t="s">
        <v>3157</v>
      </c>
      <c r="B18" s="31">
        <v>0.03009259259259259</v>
      </c>
      <c r="C18" s="10" t="s">
        <v>69</v>
      </c>
      <c r="D18" s="10" t="s">
        <v>128</v>
      </c>
      <c r="E18" s="13">
        <v>18.0</v>
      </c>
      <c r="F18" s="16">
        <f>E18-9</f>
        <v>9</v>
      </c>
    </row>
    <row r="19">
      <c r="A19" s="10" t="s">
        <v>3157</v>
      </c>
      <c r="B19" s="31">
        <v>0.03388888888888889</v>
      </c>
      <c r="C19" s="10" t="s">
        <v>968</v>
      </c>
      <c r="D19" s="10" t="s">
        <v>76</v>
      </c>
      <c r="E19" s="13" t="s">
        <v>75</v>
      </c>
      <c r="F19" s="13" t="s">
        <v>75</v>
      </c>
      <c r="J19" s="10" t="s">
        <v>3161</v>
      </c>
    </row>
    <row r="20">
      <c r="A20" s="10" t="s">
        <v>3157</v>
      </c>
      <c r="B20" s="31">
        <v>0.038935185185185184</v>
      </c>
      <c r="C20" s="10" t="s">
        <v>66</v>
      </c>
      <c r="D20" s="10" t="s">
        <v>166</v>
      </c>
      <c r="E20" s="13">
        <v>18.0</v>
      </c>
      <c r="F20" s="16">
        <f>E20-3</f>
        <v>15</v>
      </c>
      <c r="J20" s="10" t="s">
        <v>1516</v>
      </c>
    </row>
    <row r="21">
      <c r="A21" s="10" t="s">
        <v>3157</v>
      </c>
      <c r="B21" s="31">
        <v>0.044537037037037035</v>
      </c>
      <c r="C21" s="10" t="s">
        <v>70</v>
      </c>
      <c r="D21" s="10" t="s">
        <v>83</v>
      </c>
      <c r="E21" s="13">
        <v>19.0</v>
      </c>
      <c r="F21" s="16">
        <f>E21-1</f>
        <v>18</v>
      </c>
    </row>
    <row r="22">
      <c r="A22" s="10" t="s">
        <v>3157</v>
      </c>
      <c r="B22" s="31">
        <v>0.06025462962962963</v>
      </c>
      <c r="C22" s="10" t="s">
        <v>69</v>
      </c>
      <c r="D22" s="10" t="s">
        <v>80</v>
      </c>
      <c r="E22" s="13">
        <v>23.0</v>
      </c>
      <c r="F22" s="16">
        <f>E22-5</f>
        <v>18</v>
      </c>
    </row>
    <row r="23">
      <c r="A23" s="10" t="s">
        <v>3157</v>
      </c>
      <c r="B23" s="31">
        <v>0.06292824074074074</v>
      </c>
      <c r="C23" s="10" t="s">
        <v>968</v>
      </c>
      <c r="D23" s="10" t="s">
        <v>76</v>
      </c>
      <c r="E23" s="13">
        <v>74.0</v>
      </c>
      <c r="F23" s="16"/>
      <c r="J23" s="10" t="s">
        <v>2538</v>
      </c>
    </row>
    <row r="24">
      <c r="A24" s="10" t="s">
        <v>3157</v>
      </c>
      <c r="B24" s="31">
        <v>0.06487268518518519</v>
      </c>
      <c r="C24" s="10" t="s">
        <v>66</v>
      </c>
      <c r="D24" s="10" t="s">
        <v>67</v>
      </c>
      <c r="E24" s="13">
        <v>12.0</v>
      </c>
      <c r="F24" s="16">
        <f>E24-2</f>
        <v>10</v>
      </c>
    </row>
    <row r="25">
      <c r="A25" s="10" t="s">
        <v>3157</v>
      </c>
      <c r="B25" s="31">
        <v>0.08020833333333334</v>
      </c>
      <c r="C25" s="10" t="s">
        <v>70</v>
      </c>
      <c r="D25" s="10" t="s">
        <v>67</v>
      </c>
      <c r="E25" s="13">
        <v>20.0</v>
      </c>
      <c r="F25" s="16">
        <f>E25-3</f>
        <v>17</v>
      </c>
    </row>
    <row r="26">
      <c r="A26" s="10" t="s">
        <v>3157</v>
      </c>
      <c r="B26" s="31">
        <v>0.08451388888888889</v>
      </c>
      <c r="C26" s="10" t="s">
        <v>70</v>
      </c>
      <c r="D26" s="10" t="s">
        <v>71</v>
      </c>
      <c r="E26" s="13" t="s">
        <v>68</v>
      </c>
      <c r="F26" s="13">
        <v>20.0</v>
      </c>
    </row>
    <row r="27">
      <c r="A27" s="10" t="s">
        <v>3157</v>
      </c>
      <c r="B27" s="31">
        <v>0.08556712962962963</v>
      </c>
      <c r="C27" s="10" t="s">
        <v>70</v>
      </c>
      <c r="D27" s="10" t="s">
        <v>67</v>
      </c>
      <c r="E27" s="13">
        <v>5.0</v>
      </c>
      <c r="F27" s="13">
        <v>2.0</v>
      </c>
    </row>
    <row r="28">
      <c r="A28" s="10" t="s">
        <v>3157</v>
      </c>
      <c r="B28" s="31">
        <v>0.0859375</v>
      </c>
      <c r="C28" s="10" t="s">
        <v>82</v>
      </c>
      <c r="D28" s="10" t="s">
        <v>67</v>
      </c>
      <c r="E28" s="13">
        <v>15.0</v>
      </c>
      <c r="F28" s="16">
        <f>E28-4</f>
        <v>11</v>
      </c>
    </row>
    <row r="29">
      <c r="A29" s="10" t="s">
        <v>3157</v>
      </c>
      <c r="B29" s="31">
        <v>0.08719907407407407</v>
      </c>
      <c r="C29" s="10" t="s">
        <v>82</v>
      </c>
      <c r="D29" s="10" t="s">
        <v>83</v>
      </c>
      <c r="E29" s="13">
        <v>15.0</v>
      </c>
      <c r="F29" s="16">
        <f>E29-10</f>
        <v>5</v>
      </c>
    </row>
    <row r="30">
      <c r="A30" s="10" t="s">
        <v>3157</v>
      </c>
      <c r="B30" s="31">
        <v>0.09064814814814814</v>
      </c>
      <c r="C30" s="10" t="s">
        <v>82</v>
      </c>
      <c r="D30" s="10" t="s">
        <v>71</v>
      </c>
      <c r="E30" s="13">
        <v>10.0</v>
      </c>
      <c r="F30" s="13">
        <v>2.0</v>
      </c>
    </row>
    <row r="31">
      <c r="A31" s="10" t="s">
        <v>3157</v>
      </c>
      <c r="B31" s="31">
        <v>0.13001157407407407</v>
      </c>
      <c r="C31" s="10" t="s">
        <v>968</v>
      </c>
      <c r="D31" s="10" t="s">
        <v>67</v>
      </c>
      <c r="E31" s="13">
        <v>21.0</v>
      </c>
      <c r="F31" s="16">
        <f>E31-9</f>
        <v>12</v>
      </c>
    </row>
    <row r="32">
      <c r="A32" s="10" t="s">
        <v>3157</v>
      </c>
      <c r="B32" s="31">
        <v>0.13802083333333334</v>
      </c>
      <c r="C32" s="10" t="s">
        <v>69</v>
      </c>
      <c r="D32" s="10" t="s">
        <v>127</v>
      </c>
      <c r="E32" s="13">
        <v>8.0</v>
      </c>
      <c r="F32" s="16">
        <f>E32-5</f>
        <v>3</v>
      </c>
    </row>
    <row r="33">
      <c r="A33" s="10" t="s">
        <v>3157</v>
      </c>
      <c r="B33" s="31">
        <v>0.14135416666666667</v>
      </c>
      <c r="C33" s="10" t="s">
        <v>968</v>
      </c>
      <c r="D33" s="10" t="s">
        <v>131</v>
      </c>
      <c r="E33" s="13">
        <v>14.0</v>
      </c>
      <c r="F33" s="16">
        <f>E33--1</f>
        <v>15</v>
      </c>
    </row>
    <row r="34">
      <c r="A34" s="10" t="s">
        <v>3157</v>
      </c>
      <c r="B34" s="31">
        <v>0.1490162037037037</v>
      </c>
      <c r="C34" s="10" t="s">
        <v>70</v>
      </c>
      <c r="D34" s="10" t="s">
        <v>71</v>
      </c>
      <c r="E34" s="13">
        <v>18.0</v>
      </c>
      <c r="F34" s="16">
        <f>E34-7</f>
        <v>11</v>
      </c>
    </row>
    <row r="35">
      <c r="A35" s="10" t="s">
        <v>3157</v>
      </c>
      <c r="B35" s="31">
        <v>0.15460648148148148</v>
      </c>
      <c r="C35" s="10" t="s">
        <v>968</v>
      </c>
      <c r="D35" s="10" t="s">
        <v>67</v>
      </c>
      <c r="E35" s="13">
        <v>21.0</v>
      </c>
      <c r="F35" s="16">
        <f>E35-9</f>
        <v>12</v>
      </c>
    </row>
    <row r="36">
      <c r="A36" s="10" t="s">
        <v>3157</v>
      </c>
      <c r="B36" s="31">
        <v>0.15560185185185185</v>
      </c>
      <c r="C36" s="10" t="s">
        <v>70</v>
      </c>
      <c r="D36" s="10" t="s">
        <v>366</v>
      </c>
      <c r="E36" s="13">
        <v>27.0</v>
      </c>
      <c r="F36" s="13">
        <v>19.0</v>
      </c>
      <c r="J36" s="10" t="s">
        <v>160</v>
      </c>
    </row>
    <row r="37">
      <c r="A37" s="10" t="s">
        <v>3157</v>
      </c>
      <c r="B37" s="31">
        <v>0.15560185185185185</v>
      </c>
      <c r="C37" s="10" t="s">
        <v>70</v>
      </c>
      <c r="D37" s="10" t="s">
        <v>366</v>
      </c>
      <c r="E37" s="13">
        <v>10.0</v>
      </c>
      <c r="F37" s="13">
        <v>2.0</v>
      </c>
      <c r="J37" s="10" t="s">
        <v>161</v>
      </c>
    </row>
    <row r="38">
      <c r="A38" s="10" t="s">
        <v>3157</v>
      </c>
      <c r="B38" s="31">
        <v>0.15560185185185185</v>
      </c>
      <c r="C38" s="10" t="s">
        <v>66</v>
      </c>
      <c r="D38" s="10" t="s">
        <v>366</v>
      </c>
      <c r="E38" s="13">
        <v>19.0</v>
      </c>
      <c r="F38" s="16">
        <f>E38-2</f>
        <v>17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9.71"/>
    <col customWidth="1" min="9" max="9" width="6.29"/>
    <col customWidth="1" min="10" max="10" width="2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3162</v>
      </c>
      <c r="B2" s="31">
        <v>0.01175925925925926</v>
      </c>
      <c r="C2" s="10" t="s">
        <v>69</v>
      </c>
      <c r="D2" s="10" t="s">
        <v>366</v>
      </c>
      <c r="E2" s="13">
        <v>12.0</v>
      </c>
      <c r="F2" s="16">
        <f>E2-1</f>
        <v>11</v>
      </c>
    </row>
    <row r="3">
      <c r="A3" s="10" t="s">
        <v>3162</v>
      </c>
      <c r="B3" s="31">
        <v>0.012604166666666666</v>
      </c>
      <c r="C3" s="10" t="s">
        <v>69</v>
      </c>
      <c r="D3" s="10" t="s">
        <v>76</v>
      </c>
      <c r="E3" s="13">
        <v>95.0</v>
      </c>
      <c r="F3" s="16"/>
      <c r="J3" s="10" t="s">
        <v>2538</v>
      </c>
    </row>
    <row r="4">
      <c r="A4" s="10" t="s">
        <v>3162</v>
      </c>
      <c r="B4" s="31">
        <v>0.014004629629629629</v>
      </c>
      <c r="C4" s="10" t="s">
        <v>3163</v>
      </c>
      <c r="D4" s="10" t="s">
        <v>76</v>
      </c>
      <c r="E4" s="13">
        <v>6.0</v>
      </c>
      <c r="F4" s="16"/>
      <c r="J4" s="10" t="s">
        <v>3164</v>
      </c>
    </row>
    <row r="5">
      <c r="A5" s="10" t="s">
        <v>3162</v>
      </c>
      <c r="B5" s="31">
        <v>0.01695601851851852</v>
      </c>
      <c r="C5" s="10" t="s">
        <v>3163</v>
      </c>
      <c r="D5" s="10" t="s">
        <v>87</v>
      </c>
      <c r="E5" s="13">
        <v>15.0</v>
      </c>
      <c r="F5" s="13"/>
      <c r="J5" s="10" t="s">
        <v>3165</v>
      </c>
    </row>
    <row r="6">
      <c r="A6" s="10" t="s">
        <v>3162</v>
      </c>
      <c r="B6" s="31">
        <v>0.017106481481481483</v>
      </c>
      <c r="C6" s="10" t="s">
        <v>3163</v>
      </c>
      <c r="D6" s="10" t="s">
        <v>76</v>
      </c>
      <c r="E6" s="13">
        <v>14.0</v>
      </c>
      <c r="F6" s="13">
        <v>14.0</v>
      </c>
      <c r="J6" s="10" t="s">
        <v>3166</v>
      </c>
    </row>
    <row r="7">
      <c r="A7" s="10" t="s">
        <v>3162</v>
      </c>
      <c r="B7" s="31">
        <v>0.023877314814814816</v>
      </c>
      <c r="C7" s="10" t="s">
        <v>84</v>
      </c>
      <c r="D7" s="10" t="s">
        <v>209</v>
      </c>
      <c r="E7" s="13">
        <v>22.0</v>
      </c>
      <c r="F7" s="13">
        <f>E7-4</f>
        <v>18</v>
      </c>
    </row>
    <row r="8">
      <c r="A8" s="10" t="s">
        <v>3162</v>
      </c>
      <c r="B8" s="31">
        <v>0.024537037037037038</v>
      </c>
      <c r="C8" s="10" t="s">
        <v>84</v>
      </c>
      <c r="D8" s="10" t="s">
        <v>93</v>
      </c>
      <c r="E8" s="13" t="s">
        <v>75</v>
      </c>
      <c r="F8" s="13" t="s">
        <v>75</v>
      </c>
      <c r="J8" s="10" t="s">
        <v>85</v>
      </c>
    </row>
    <row r="9">
      <c r="A9" s="10" t="s">
        <v>3162</v>
      </c>
      <c r="B9" s="31">
        <v>0.024537037037037038</v>
      </c>
      <c r="C9" s="10" t="s">
        <v>84</v>
      </c>
      <c r="D9" s="10" t="s">
        <v>93</v>
      </c>
      <c r="E9" s="13">
        <v>23.0</v>
      </c>
      <c r="F9" s="13">
        <v>17.0</v>
      </c>
      <c r="J9" s="10" t="s">
        <v>3167</v>
      </c>
    </row>
    <row r="10">
      <c r="A10" s="10" t="s">
        <v>3162</v>
      </c>
      <c r="B10" s="31">
        <v>0.024583333333333332</v>
      </c>
      <c r="C10" s="10" t="s">
        <v>3121</v>
      </c>
      <c r="D10" s="10" t="s">
        <v>93</v>
      </c>
      <c r="E10" s="13">
        <v>11.0</v>
      </c>
      <c r="F10" s="16">
        <f>E10-6</f>
        <v>5</v>
      </c>
      <c r="J10" s="10" t="s">
        <v>3168</v>
      </c>
    </row>
    <row r="11">
      <c r="A11" s="10" t="s">
        <v>3162</v>
      </c>
      <c r="B11" s="31">
        <v>0.025532407407407406</v>
      </c>
      <c r="C11" s="10" t="s">
        <v>84</v>
      </c>
      <c r="D11" s="10" t="s">
        <v>91</v>
      </c>
      <c r="E11" s="13">
        <v>53.0</v>
      </c>
      <c r="F11" s="16"/>
      <c r="H11" s="10" t="s">
        <v>3169</v>
      </c>
      <c r="J11" s="10" t="s">
        <v>3168</v>
      </c>
    </row>
    <row r="12">
      <c r="A12" s="10" t="s">
        <v>3162</v>
      </c>
      <c r="B12" s="31">
        <v>0.027349537037037037</v>
      </c>
      <c r="C12" s="10" t="s">
        <v>82</v>
      </c>
      <c r="D12" s="10" t="s">
        <v>91</v>
      </c>
      <c r="E12" s="13">
        <v>42.0</v>
      </c>
      <c r="F12" s="16"/>
      <c r="H12" s="10" t="s">
        <v>3170</v>
      </c>
      <c r="J12" s="10" t="s">
        <v>3171</v>
      </c>
    </row>
    <row r="13">
      <c r="A13" s="10" t="s">
        <v>3162</v>
      </c>
      <c r="B13" s="31">
        <v>0.029733796296296296</v>
      </c>
      <c r="C13" s="10" t="s">
        <v>3121</v>
      </c>
      <c r="D13" s="10" t="s">
        <v>93</v>
      </c>
      <c r="E13" s="13" t="s">
        <v>75</v>
      </c>
      <c r="F13" s="13" t="s">
        <v>75</v>
      </c>
      <c r="J13" s="10" t="s">
        <v>160</v>
      </c>
    </row>
    <row r="14">
      <c r="A14" s="10" t="s">
        <v>3162</v>
      </c>
      <c r="B14" s="31">
        <v>0.029733796296296296</v>
      </c>
      <c r="C14" s="10" t="s">
        <v>3121</v>
      </c>
      <c r="D14" s="10" t="s">
        <v>93</v>
      </c>
      <c r="E14" s="13" t="s">
        <v>88</v>
      </c>
      <c r="F14" s="13">
        <v>1.0</v>
      </c>
      <c r="J14" s="10" t="s">
        <v>3172</v>
      </c>
    </row>
    <row r="15">
      <c r="A15" s="10" t="s">
        <v>3162</v>
      </c>
      <c r="B15" s="31">
        <v>0.029780092592592594</v>
      </c>
      <c r="C15" s="10" t="s">
        <v>84</v>
      </c>
      <c r="D15" s="10" t="s">
        <v>93</v>
      </c>
      <c r="E15" s="13" t="s">
        <v>75</v>
      </c>
      <c r="F15" s="13" t="s">
        <v>75</v>
      </c>
      <c r="J15" s="10" t="s">
        <v>160</v>
      </c>
    </row>
    <row r="16">
      <c r="A16" s="10" t="s">
        <v>3162</v>
      </c>
      <c r="B16" s="31">
        <v>0.029780092592592594</v>
      </c>
      <c r="C16" s="10" t="s">
        <v>84</v>
      </c>
      <c r="D16" s="10" t="s">
        <v>93</v>
      </c>
      <c r="E16" s="13">
        <v>17.0</v>
      </c>
      <c r="F16" s="13">
        <v>11.0</v>
      </c>
      <c r="J16" s="10" t="s">
        <v>3172</v>
      </c>
    </row>
    <row r="17">
      <c r="A17" s="10" t="s">
        <v>3162</v>
      </c>
      <c r="B17" s="31">
        <v>0.03287037037037037</v>
      </c>
      <c r="C17" s="10" t="s">
        <v>69</v>
      </c>
      <c r="D17" s="10" t="s">
        <v>89</v>
      </c>
      <c r="E17" s="13">
        <v>28.0</v>
      </c>
      <c r="F17" s="16">
        <f>E17-9</f>
        <v>19</v>
      </c>
      <c r="J17" s="10" t="s">
        <v>3173</v>
      </c>
    </row>
    <row r="18">
      <c r="A18" s="10" t="s">
        <v>3162</v>
      </c>
      <c r="B18" s="31">
        <v>0.033310185185185186</v>
      </c>
      <c r="C18" s="10" t="s">
        <v>69</v>
      </c>
      <c r="D18" s="10" t="s">
        <v>91</v>
      </c>
      <c r="E18" s="13">
        <v>35.0</v>
      </c>
      <c r="F18" s="16"/>
      <c r="H18" s="10" t="s">
        <v>3174</v>
      </c>
    </row>
    <row r="19">
      <c r="A19" s="10" t="s">
        <v>3162</v>
      </c>
      <c r="B19" s="31">
        <v>0.038043981481481484</v>
      </c>
      <c r="C19" s="10" t="s">
        <v>69</v>
      </c>
      <c r="D19" s="10" t="s">
        <v>89</v>
      </c>
      <c r="E19" s="13" t="s">
        <v>75</v>
      </c>
      <c r="F19" s="13" t="s">
        <v>75</v>
      </c>
      <c r="J19" s="10" t="s">
        <v>85</v>
      </c>
    </row>
    <row r="20">
      <c r="A20" s="10" t="s">
        <v>3162</v>
      </c>
      <c r="B20" s="31">
        <v>0.038043981481481484</v>
      </c>
      <c r="C20" s="10" t="s">
        <v>69</v>
      </c>
      <c r="D20" s="10" t="s">
        <v>89</v>
      </c>
      <c r="E20" s="13">
        <v>28.0</v>
      </c>
      <c r="F20" s="13">
        <f>E20-9</f>
        <v>19</v>
      </c>
      <c r="J20" s="10" t="s">
        <v>2467</v>
      </c>
    </row>
    <row r="21">
      <c r="A21" s="10" t="s">
        <v>3162</v>
      </c>
      <c r="B21" s="31">
        <v>0.038391203703703705</v>
      </c>
      <c r="C21" s="10" t="s">
        <v>69</v>
      </c>
      <c r="D21" s="10" t="s">
        <v>91</v>
      </c>
      <c r="E21" s="13">
        <v>26.0</v>
      </c>
      <c r="F21" s="16"/>
      <c r="H21" s="10" t="s">
        <v>3175</v>
      </c>
    </row>
    <row r="22">
      <c r="A22" s="10" t="s">
        <v>3162</v>
      </c>
      <c r="B22" s="31">
        <v>0.03895833333333333</v>
      </c>
      <c r="C22" s="10" t="s">
        <v>82</v>
      </c>
      <c r="D22" s="10" t="s">
        <v>91</v>
      </c>
      <c r="E22" s="13">
        <v>73.0</v>
      </c>
      <c r="F22" s="16"/>
      <c r="H22" s="10" t="s">
        <v>3176</v>
      </c>
      <c r="J22" s="10" t="s">
        <v>3084</v>
      </c>
    </row>
    <row r="23">
      <c r="A23" s="10" t="s">
        <v>3162</v>
      </c>
      <c r="B23" s="31">
        <v>0.04236111111111111</v>
      </c>
      <c r="C23" s="10" t="s">
        <v>70</v>
      </c>
      <c r="D23" s="10" t="s">
        <v>93</v>
      </c>
      <c r="E23" s="13">
        <v>12.0</v>
      </c>
      <c r="F23" s="13">
        <v>6.0</v>
      </c>
      <c r="J23" s="10" t="s">
        <v>3168</v>
      </c>
    </row>
    <row r="24">
      <c r="A24" s="10" t="s">
        <v>3162</v>
      </c>
      <c r="B24" s="31">
        <v>0.04658564814814815</v>
      </c>
      <c r="C24" s="10" t="s">
        <v>968</v>
      </c>
      <c r="D24" s="10" t="s">
        <v>67</v>
      </c>
      <c r="E24" s="13">
        <v>18.0</v>
      </c>
      <c r="F24" s="16">
        <f t="shared" ref="F24:F26" si="1">E24-9</f>
        <v>9</v>
      </c>
      <c r="J24" s="10" t="s">
        <v>2663</v>
      </c>
    </row>
    <row r="25">
      <c r="A25" s="10" t="s">
        <v>3162</v>
      </c>
      <c r="B25" s="31">
        <v>0.04783564814814815</v>
      </c>
      <c r="C25" s="10" t="s">
        <v>968</v>
      </c>
      <c r="D25" s="10" t="s">
        <v>67</v>
      </c>
      <c r="E25" s="13">
        <v>27.0</v>
      </c>
      <c r="F25" s="16">
        <f t="shared" si="1"/>
        <v>18</v>
      </c>
    </row>
    <row r="26">
      <c r="A26" s="10" t="s">
        <v>3162</v>
      </c>
      <c r="B26" s="31">
        <v>0.051805555555555556</v>
      </c>
      <c r="C26" s="10" t="s">
        <v>968</v>
      </c>
      <c r="D26" s="10" t="s">
        <v>67</v>
      </c>
      <c r="E26" s="13">
        <v>29.0</v>
      </c>
      <c r="F26" s="75">
        <f t="shared" si="1"/>
        <v>20</v>
      </c>
    </row>
    <row r="27">
      <c r="A27" s="10" t="s">
        <v>3162</v>
      </c>
      <c r="B27" s="31">
        <v>0.052662037037037035</v>
      </c>
      <c r="C27" s="10" t="s">
        <v>82</v>
      </c>
      <c r="D27" s="10" t="s">
        <v>100</v>
      </c>
      <c r="E27" s="13" t="s">
        <v>88</v>
      </c>
      <c r="F27" s="13">
        <v>1.0</v>
      </c>
      <c r="H27" s="10" t="s">
        <v>3177</v>
      </c>
    </row>
    <row r="28">
      <c r="A28" s="10" t="s">
        <v>3162</v>
      </c>
      <c r="B28" s="31">
        <v>0.053020833333333336</v>
      </c>
      <c r="C28" s="10" t="s">
        <v>69</v>
      </c>
      <c r="D28" s="10" t="s">
        <v>100</v>
      </c>
      <c r="E28" s="13">
        <v>20.0</v>
      </c>
      <c r="F28" s="13">
        <f t="shared" ref="F28:F29" si="2">E28-4</f>
        <v>16</v>
      </c>
    </row>
    <row r="29">
      <c r="A29" s="10" t="s">
        <v>3162</v>
      </c>
      <c r="B29" s="31">
        <v>0.05482638888888889</v>
      </c>
      <c r="C29" s="10" t="s">
        <v>82</v>
      </c>
      <c r="D29" s="10" t="s">
        <v>67</v>
      </c>
      <c r="E29" s="13">
        <v>21.0</v>
      </c>
      <c r="F29" s="16">
        <f t="shared" si="2"/>
        <v>17</v>
      </c>
    </row>
    <row r="30">
      <c r="A30" s="10" t="s">
        <v>3162</v>
      </c>
      <c r="B30" s="31">
        <v>0.054907407407407405</v>
      </c>
      <c r="C30" s="10" t="s">
        <v>82</v>
      </c>
      <c r="D30" s="10" t="s">
        <v>76</v>
      </c>
      <c r="E30" s="13">
        <v>1.0</v>
      </c>
      <c r="F30" s="16"/>
      <c r="J30" s="10" t="s">
        <v>2536</v>
      </c>
    </row>
    <row r="31">
      <c r="A31" s="10" t="s">
        <v>3162</v>
      </c>
      <c r="B31" s="31">
        <v>0.057233796296296297</v>
      </c>
      <c r="C31" s="10" t="s">
        <v>968</v>
      </c>
      <c r="D31" s="10" t="s">
        <v>67</v>
      </c>
      <c r="E31" s="13" t="s">
        <v>88</v>
      </c>
      <c r="F31" s="13">
        <v>1.0</v>
      </c>
    </row>
    <row r="32">
      <c r="A32" s="10" t="s">
        <v>3162</v>
      </c>
      <c r="B32" s="31">
        <v>0.059305555555555556</v>
      </c>
      <c r="C32" s="10" t="s">
        <v>968</v>
      </c>
      <c r="D32" s="10" t="s">
        <v>67</v>
      </c>
      <c r="E32" s="13">
        <v>18.0</v>
      </c>
      <c r="F32" s="16">
        <f>E32-9</f>
        <v>9</v>
      </c>
    </row>
    <row r="33">
      <c r="A33" s="10" t="s">
        <v>3162</v>
      </c>
      <c r="B33" s="31">
        <v>0.060069444444444446</v>
      </c>
      <c r="C33" s="10" t="s">
        <v>69</v>
      </c>
      <c r="D33" s="10" t="s">
        <v>120</v>
      </c>
      <c r="E33" s="13">
        <v>8.0</v>
      </c>
      <c r="F33" s="16"/>
      <c r="H33" s="10" t="s">
        <v>3178</v>
      </c>
      <c r="J33" s="10" t="s">
        <v>3179</v>
      </c>
    </row>
    <row r="34">
      <c r="A34" s="10" t="s">
        <v>3162</v>
      </c>
      <c r="B34" s="31">
        <v>0.060891203703703704</v>
      </c>
      <c r="C34" s="10" t="s">
        <v>968</v>
      </c>
      <c r="D34" s="10" t="s">
        <v>76</v>
      </c>
      <c r="E34" s="13">
        <v>21.0</v>
      </c>
      <c r="F34" s="16"/>
      <c r="J34" s="10" t="s">
        <v>2538</v>
      </c>
    </row>
    <row r="35">
      <c r="A35" s="10" t="s">
        <v>3162</v>
      </c>
      <c r="B35" s="31">
        <v>0.06357638888888889</v>
      </c>
      <c r="C35" s="10" t="s">
        <v>69</v>
      </c>
      <c r="D35" s="10" t="s">
        <v>120</v>
      </c>
      <c r="E35" s="13">
        <v>19.0</v>
      </c>
      <c r="F35" s="16"/>
      <c r="H35" s="10" t="s">
        <v>3180</v>
      </c>
      <c r="J35" s="10" t="s">
        <v>3179</v>
      </c>
    </row>
    <row r="36">
      <c r="A36" s="10" t="s">
        <v>3162</v>
      </c>
      <c r="B36" s="31">
        <v>0.06604166666666667</v>
      </c>
      <c r="C36" s="10" t="s">
        <v>968</v>
      </c>
      <c r="D36" s="10" t="s">
        <v>76</v>
      </c>
      <c r="E36" s="13">
        <v>19.0</v>
      </c>
      <c r="F36" s="16"/>
      <c r="J36" s="10" t="s">
        <v>2538</v>
      </c>
    </row>
    <row r="37">
      <c r="A37" s="10" t="s">
        <v>3162</v>
      </c>
      <c r="B37" s="31">
        <v>0.06796296296296296</v>
      </c>
      <c r="C37" s="10" t="s">
        <v>3121</v>
      </c>
      <c r="D37" s="10" t="s">
        <v>1512</v>
      </c>
      <c r="E37" s="13">
        <v>8.0</v>
      </c>
      <c r="F37" s="13">
        <f>E37-3</f>
        <v>5</v>
      </c>
      <c r="J37" s="10" t="s">
        <v>3181</v>
      </c>
    </row>
    <row r="38">
      <c r="A38" s="10" t="s">
        <v>3162</v>
      </c>
      <c r="B38" s="31">
        <v>0.07170138888888888</v>
      </c>
      <c r="C38" s="10" t="s">
        <v>69</v>
      </c>
      <c r="D38" s="10" t="s">
        <v>127</v>
      </c>
      <c r="E38" s="13" t="s">
        <v>88</v>
      </c>
      <c r="F38" s="13">
        <v>1.0</v>
      </c>
    </row>
    <row r="39">
      <c r="A39" s="10" t="s">
        <v>3162</v>
      </c>
      <c r="B39" s="31">
        <v>0.09719907407407408</v>
      </c>
      <c r="C39" s="10" t="s">
        <v>69</v>
      </c>
      <c r="D39" s="10" t="s">
        <v>67</v>
      </c>
      <c r="E39" s="13">
        <v>24.0</v>
      </c>
      <c r="F39" s="16">
        <f t="shared" ref="F39:F40" si="3">E39-5</f>
        <v>19</v>
      </c>
    </row>
    <row r="40">
      <c r="A40" s="10" t="s">
        <v>3162</v>
      </c>
      <c r="B40" s="31">
        <v>0.0999074074074074</v>
      </c>
      <c r="C40" s="10" t="s">
        <v>69</v>
      </c>
      <c r="D40" s="10" t="s">
        <v>67</v>
      </c>
      <c r="E40" s="13">
        <v>11.0</v>
      </c>
      <c r="F40" s="16">
        <f t="shared" si="3"/>
        <v>6</v>
      </c>
      <c r="J40" s="10" t="s">
        <v>2663</v>
      </c>
    </row>
    <row r="41">
      <c r="A41" s="10" t="s">
        <v>3162</v>
      </c>
      <c r="B41" s="31">
        <v>0.10175925925925926</v>
      </c>
      <c r="C41" s="10" t="s">
        <v>70</v>
      </c>
      <c r="D41" s="10" t="s">
        <v>67</v>
      </c>
      <c r="E41" s="13" t="s">
        <v>88</v>
      </c>
      <c r="F41" s="13">
        <v>1.0</v>
      </c>
    </row>
    <row r="42">
      <c r="A42" s="10" t="s">
        <v>3162</v>
      </c>
      <c r="B42" s="31">
        <v>0.10179398148148149</v>
      </c>
      <c r="C42" s="10" t="s">
        <v>3121</v>
      </c>
      <c r="D42" s="10" t="s">
        <v>67</v>
      </c>
      <c r="E42" s="13">
        <v>11.0</v>
      </c>
      <c r="F42" s="16">
        <f>E42-1</f>
        <v>10</v>
      </c>
    </row>
    <row r="43">
      <c r="A43" s="10" t="s">
        <v>3162</v>
      </c>
      <c r="B43" s="31">
        <v>0.10418981481481482</v>
      </c>
      <c r="C43" s="10" t="s">
        <v>157</v>
      </c>
      <c r="D43" s="10" t="s">
        <v>67</v>
      </c>
      <c r="E43" s="13">
        <v>19.0</v>
      </c>
      <c r="F43" s="16">
        <f t="shared" ref="F43:F44" si="4">E43-3</f>
        <v>16</v>
      </c>
    </row>
    <row r="44">
      <c r="A44" s="10" t="s">
        <v>3162</v>
      </c>
      <c r="B44" s="31">
        <v>0.1082638888888889</v>
      </c>
      <c r="C44" s="10" t="s">
        <v>157</v>
      </c>
      <c r="D44" s="10" t="s">
        <v>67</v>
      </c>
      <c r="E44" s="13">
        <v>8.0</v>
      </c>
      <c r="F44" s="16">
        <f t="shared" si="4"/>
        <v>5</v>
      </c>
    </row>
    <row r="45">
      <c r="A45" s="10" t="s">
        <v>3162</v>
      </c>
      <c r="B45" s="31">
        <v>0.1159837962962963</v>
      </c>
      <c r="C45" s="10" t="s">
        <v>968</v>
      </c>
      <c r="D45" s="10" t="s">
        <v>127</v>
      </c>
      <c r="E45" s="13" t="s">
        <v>75</v>
      </c>
      <c r="F45" s="13" t="s">
        <v>75</v>
      </c>
      <c r="J45" s="10" t="s">
        <v>85</v>
      </c>
    </row>
    <row r="46">
      <c r="A46" s="10" t="s">
        <v>3162</v>
      </c>
      <c r="B46" s="31">
        <v>0.1159837962962963</v>
      </c>
      <c r="C46" s="10" t="s">
        <v>968</v>
      </c>
      <c r="D46" s="10" t="s">
        <v>127</v>
      </c>
      <c r="E46" s="13">
        <v>22.0</v>
      </c>
      <c r="F46" s="16">
        <f>E46-3</f>
        <v>19</v>
      </c>
      <c r="J46" s="10" t="s">
        <v>86</v>
      </c>
    </row>
    <row r="47">
      <c r="A47" s="10" t="s">
        <v>3162</v>
      </c>
      <c r="B47" s="31">
        <v>0.11686342592592593</v>
      </c>
      <c r="C47" s="10" t="s">
        <v>84</v>
      </c>
      <c r="D47" s="10" t="s">
        <v>166</v>
      </c>
      <c r="E47" s="13">
        <v>9.0</v>
      </c>
      <c r="F47" s="16">
        <f>E47-1</f>
        <v>8</v>
      </c>
    </row>
    <row r="48">
      <c r="A48" s="10" t="s">
        <v>3162</v>
      </c>
      <c r="B48" s="31">
        <v>0.11751157407407407</v>
      </c>
      <c r="C48" s="10" t="s">
        <v>84</v>
      </c>
      <c r="D48" s="10" t="s">
        <v>81</v>
      </c>
      <c r="E48" s="13">
        <v>21.0</v>
      </c>
      <c r="F48" s="16">
        <f>E48-6</f>
        <v>15</v>
      </c>
    </row>
    <row r="49">
      <c r="A49" s="10" t="s">
        <v>3162</v>
      </c>
      <c r="B49" s="31">
        <v>0.12052083333333333</v>
      </c>
      <c r="C49" s="10" t="s">
        <v>70</v>
      </c>
      <c r="D49" s="10" t="s">
        <v>67</v>
      </c>
      <c r="E49" s="13">
        <v>9.0</v>
      </c>
      <c r="F49" s="16">
        <f t="shared" ref="F49:F50" si="5">E49-4</f>
        <v>5</v>
      </c>
    </row>
    <row r="50">
      <c r="A50" s="10" t="s">
        <v>3162</v>
      </c>
      <c r="B50" s="31">
        <v>0.12418981481481481</v>
      </c>
      <c r="C50" s="10" t="s">
        <v>70</v>
      </c>
      <c r="D50" s="10" t="s">
        <v>130</v>
      </c>
      <c r="E50" s="13">
        <v>13.0</v>
      </c>
      <c r="F50" s="16">
        <f t="shared" si="5"/>
        <v>9</v>
      </c>
    </row>
    <row r="51">
      <c r="A51" s="10" t="s">
        <v>3162</v>
      </c>
      <c r="B51" s="31">
        <v>0.13778935185185184</v>
      </c>
      <c r="C51" s="10" t="s">
        <v>69</v>
      </c>
      <c r="D51" s="10" t="s">
        <v>71</v>
      </c>
      <c r="E51" s="13">
        <v>21.0</v>
      </c>
      <c r="F51" s="16">
        <f>E51-5</f>
        <v>16</v>
      </c>
    </row>
    <row r="52">
      <c r="A52" s="10" t="s">
        <v>3162</v>
      </c>
      <c r="B52" s="31">
        <v>0.14212962962962963</v>
      </c>
      <c r="C52" s="10" t="s">
        <v>82</v>
      </c>
      <c r="D52" s="10" t="s">
        <v>366</v>
      </c>
      <c r="E52" s="13" t="s">
        <v>68</v>
      </c>
      <c r="F52" s="13">
        <v>20.0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9.71"/>
    <col customWidth="1" min="9" max="9" width="6.29"/>
    <col customWidth="1" min="10" max="10" width="2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3182</v>
      </c>
      <c r="B2" s="10" t="s">
        <v>3183</v>
      </c>
      <c r="C2" s="10" t="s">
        <v>66</v>
      </c>
      <c r="D2" s="10" t="s">
        <v>83</v>
      </c>
      <c r="E2" s="13">
        <v>25.0</v>
      </c>
      <c r="F2" s="16">
        <f>E2-6</f>
        <v>19</v>
      </c>
    </row>
    <row r="3">
      <c r="A3" s="10" t="s">
        <v>3182</v>
      </c>
      <c r="B3" s="31">
        <v>0.037905092592592594</v>
      </c>
      <c r="C3" s="10" t="s">
        <v>69</v>
      </c>
      <c r="D3" s="10" t="s">
        <v>83</v>
      </c>
      <c r="E3" s="13">
        <v>18.0</v>
      </c>
      <c r="F3" s="16">
        <f>E3-1</f>
        <v>17</v>
      </c>
    </row>
    <row r="4">
      <c r="A4" s="10" t="s">
        <v>3182</v>
      </c>
      <c r="B4" s="31">
        <v>0.03791666666666667</v>
      </c>
      <c r="C4" s="10" t="s">
        <v>82</v>
      </c>
      <c r="D4" s="10" t="s">
        <v>83</v>
      </c>
      <c r="E4" s="13">
        <v>21.0</v>
      </c>
      <c r="F4" s="16">
        <f>E4-10</f>
        <v>11</v>
      </c>
    </row>
    <row r="5">
      <c r="A5" s="10" t="s">
        <v>3182</v>
      </c>
      <c r="B5" s="31">
        <v>0.03792824074074074</v>
      </c>
      <c r="C5" s="10" t="s">
        <v>3121</v>
      </c>
      <c r="D5" s="10" t="s">
        <v>83</v>
      </c>
      <c r="E5" s="13" t="s">
        <v>68</v>
      </c>
      <c r="F5" s="13">
        <v>20.0</v>
      </c>
    </row>
    <row r="6">
      <c r="A6" s="10" t="s">
        <v>3182</v>
      </c>
      <c r="B6" s="31">
        <v>0.037974537037037036</v>
      </c>
      <c r="C6" s="10" t="s">
        <v>84</v>
      </c>
      <c r="D6" s="10" t="s">
        <v>83</v>
      </c>
      <c r="E6" s="13">
        <v>17.0</v>
      </c>
      <c r="F6" s="13">
        <f>E6-5</f>
        <v>12</v>
      </c>
    </row>
    <row r="7">
      <c r="A7" s="10" t="s">
        <v>3182</v>
      </c>
      <c r="B7" s="31">
        <v>0.03798611111111111</v>
      </c>
      <c r="C7" s="10" t="s">
        <v>968</v>
      </c>
      <c r="D7" s="10" t="s">
        <v>83</v>
      </c>
      <c r="E7" s="13">
        <v>15.0</v>
      </c>
      <c r="F7" s="13">
        <f>E7--1</f>
        <v>16</v>
      </c>
    </row>
    <row r="8">
      <c r="A8" s="10" t="s">
        <v>3182</v>
      </c>
      <c r="B8" s="31">
        <v>0.038009259259259257</v>
      </c>
      <c r="C8" s="10" t="s">
        <v>70</v>
      </c>
      <c r="D8" s="10" t="s">
        <v>83</v>
      </c>
      <c r="E8" s="13">
        <v>23.0</v>
      </c>
      <c r="F8" s="13">
        <f>E8-12</f>
        <v>11</v>
      </c>
    </row>
    <row r="9">
      <c r="A9" s="10" t="s">
        <v>3182</v>
      </c>
      <c r="B9" s="31">
        <v>0.03909722222222222</v>
      </c>
      <c r="C9" s="10" t="s">
        <v>968</v>
      </c>
      <c r="D9" s="10" t="s">
        <v>83</v>
      </c>
      <c r="E9" s="13">
        <v>22.0</v>
      </c>
      <c r="F9" s="13">
        <f>E9--1-4</f>
        <v>19</v>
      </c>
      <c r="J9" s="10" t="s">
        <v>2537</v>
      </c>
    </row>
    <row r="10">
      <c r="A10" s="10" t="s">
        <v>3182</v>
      </c>
      <c r="B10" s="31">
        <v>0.03909722222222222</v>
      </c>
      <c r="C10" s="10" t="s">
        <v>968</v>
      </c>
      <c r="D10" s="10" t="s">
        <v>76</v>
      </c>
      <c r="E10" s="13">
        <v>4.0</v>
      </c>
      <c r="F10" s="16"/>
      <c r="J10" s="10" t="s">
        <v>2536</v>
      </c>
    </row>
    <row r="11">
      <c r="A11" s="10" t="s">
        <v>3182</v>
      </c>
      <c r="B11" s="31">
        <v>0.041631944444444444</v>
      </c>
      <c r="C11" s="10" t="s">
        <v>84</v>
      </c>
      <c r="D11" s="10" t="s">
        <v>100</v>
      </c>
      <c r="E11" s="13">
        <f>F11+3</f>
        <v>21</v>
      </c>
      <c r="F11" s="13">
        <v>18.0</v>
      </c>
    </row>
    <row r="12">
      <c r="A12" s="10" t="s">
        <v>3182</v>
      </c>
      <c r="B12" s="31">
        <v>0.04241898148148148</v>
      </c>
      <c r="C12" s="10" t="s">
        <v>66</v>
      </c>
      <c r="D12" s="10" t="s">
        <v>67</v>
      </c>
      <c r="E12" s="13">
        <v>16.0</v>
      </c>
      <c r="F12" s="16">
        <f>E12-2</f>
        <v>14</v>
      </c>
    </row>
    <row r="13">
      <c r="A13" s="10" t="s">
        <v>3182</v>
      </c>
      <c r="B13" s="31">
        <v>0.04456018518518518</v>
      </c>
      <c r="C13" s="10" t="s">
        <v>70</v>
      </c>
      <c r="D13" s="10" t="s">
        <v>67</v>
      </c>
      <c r="E13" s="13">
        <v>14.0</v>
      </c>
      <c r="F13" s="13">
        <f>E13-4</f>
        <v>10</v>
      </c>
    </row>
    <row r="14">
      <c r="A14" s="10" t="s">
        <v>3182</v>
      </c>
      <c r="B14" s="31">
        <v>0.04535879629629629</v>
      </c>
      <c r="C14" s="10" t="s">
        <v>3121</v>
      </c>
      <c r="D14" s="10" t="s">
        <v>83</v>
      </c>
      <c r="E14" s="13">
        <v>26.0</v>
      </c>
      <c r="F14" s="13">
        <f>E14-11</f>
        <v>15</v>
      </c>
    </row>
    <row r="15">
      <c r="A15" s="10" t="s">
        <v>3182</v>
      </c>
      <c r="B15" s="31">
        <v>0.046747685185185184</v>
      </c>
      <c r="C15" s="10" t="s">
        <v>3121</v>
      </c>
      <c r="D15" s="10" t="s">
        <v>131</v>
      </c>
      <c r="E15" s="13">
        <f>F15+3</f>
        <v>6</v>
      </c>
      <c r="F15" s="13">
        <v>3.0</v>
      </c>
    </row>
    <row r="16">
      <c r="A16" s="10" t="s">
        <v>3182</v>
      </c>
      <c r="B16" s="31">
        <v>0.04875</v>
      </c>
      <c r="C16" s="10" t="s">
        <v>968</v>
      </c>
      <c r="D16" s="10" t="s">
        <v>130</v>
      </c>
      <c r="E16" s="13">
        <v>14.0</v>
      </c>
      <c r="F16" s="13">
        <f>E16--1</f>
        <v>15</v>
      </c>
    </row>
    <row r="17">
      <c r="A17" s="10" t="s">
        <v>3182</v>
      </c>
      <c r="B17" s="31">
        <v>0.04878472222222222</v>
      </c>
      <c r="C17" s="10" t="s">
        <v>3121</v>
      </c>
      <c r="D17" s="10" t="s">
        <v>73</v>
      </c>
      <c r="E17" s="13">
        <v>26.0</v>
      </c>
      <c r="F17" s="16">
        <f>E17-13</f>
        <v>13</v>
      </c>
    </row>
    <row r="18">
      <c r="A18" s="10" t="s">
        <v>3182</v>
      </c>
      <c r="B18" s="31">
        <v>0.04974537037037037</v>
      </c>
      <c r="C18" s="10" t="s">
        <v>70</v>
      </c>
      <c r="D18" s="10" t="s">
        <v>366</v>
      </c>
      <c r="E18" s="13">
        <v>30.0</v>
      </c>
      <c r="F18" s="13">
        <v>18.0</v>
      </c>
    </row>
    <row r="19">
      <c r="A19" s="10" t="s">
        <v>3182</v>
      </c>
      <c r="B19" s="31">
        <v>0.06828703703703703</v>
      </c>
      <c r="C19" s="10" t="s">
        <v>70</v>
      </c>
      <c r="D19" s="10" t="s">
        <v>366</v>
      </c>
      <c r="E19" s="13" t="s">
        <v>68</v>
      </c>
      <c r="F19" s="13">
        <v>20.0</v>
      </c>
    </row>
    <row r="20">
      <c r="A20" s="10" t="s">
        <v>3182</v>
      </c>
      <c r="B20" s="31">
        <v>0.07015046296296296</v>
      </c>
      <c r="C20" s="10" t="s">
        <v>968</v>
      </c>
      <c r="D20" s="10" t="s">
        <v>67</v>
      </c>
      <c r="E20" s="13">
        <v>17.0</v>
      </c>
      <c r="F20" s="13">
        <f>E20-9</f>
        <v>8</v>
      </c>
    </row>
    <row r="21">
      <c r="A21" s="10" t="s">
        <v>3182</v>
      </c>
      <c r="B21" s="31">
        <v>0.0804050925925926</v>
      </c>
      <c r="C21" s="10" t="s">
        <v>69</v>
      </c>
      <c r="D21" s="10" t="s">
        <v>80</v>
      </c>
      <c r="E21" s="13">
        <v>9.0</v>
      </c>
      <c r="F21" s="16">
        <f>E21-5</f>
        <v>4</v>
      </c>
    </row>
    <row r="22">
      <c r="A22" s="10" t="s">
        <v>3182</v>
      </c>
      <c r="B22" s="31">
        <v>0.11172453703703704</v>
      </c>
      <c r="C22" s="10" t="s">
        <v>84</v>
      </c>
      <c r="D22" s="10" t="s">
        <v>98</v>
      </c>
      <c r="E22" s="13" t="s">
        <v>75</v>
      </c>
      <c r="F22" s="13" t="s">
        <v>75</v>
      </c>
      <c r="J22" s="10" t="s">
        <v>2291</v>
      </c>
    </row>
    <row r="23">
      <c r="A23" s="10" t="s">
        <v>3182</v>
      </c>
      <c r="B23" s="31">
        <v>0.11172453703703704</v>
      </c>
      <c r="C23" s="10" t="s">
        <v>84</v>
      </c>
      <c r="D23" s="10" t="s">
        <v>98</v>
      </c>
      <c r="E23" s="13">
        <v>17.0</v>
      </c>
      <c r="F23" s="13">
        <f>E23--2</f>
        <v>19</v>
      </c>
    </row>
    <row r="24">
      <c r="A24" s="10" t="s">
        <v>3182</v>
      </c>
      <c r="B24" s="31">
        <v>0.09340277777777778</v>
      </c>
      <c r="C24" s="10" t="s">
        <v>968</v>
      </c>
      <c r="D24" s="10" t="s">
        <v>67</v>
      </c>
      <c r="E24" s="13">
        <v>19.0</v>
      </c>
      <c r="F24" s="16">
        <f>E24-9</f>
        <v>10</v>
      </c>
    </row>
    <row r="25">
      <c r="A25" s="10" t="s">
        <v>3182</v>
      </c>
      <c r="B25" s="31">
        <v>0.09385416666666667</v>
      </c>
      <c r="C25" s="10" t="s">
        <v>3121</v>
      </c>
      <c r="D25" s="10" t="s">
        <v>73</v>
      </c>
      <c r="E25" s="13">
        <v>17.0</v>
      </c>
      <c r="F25" s="16">
        <f>E25-13</f>
        <v>4</v>
      </c>
    </row>
    <row r="26">
      <c r="A26" s="10" t="s">
        <v>3182</v>
      </c>
      <c r="B26" s="31">
        <v>0.11524305555555556</v>
      </c>
      <c r="C26" s="10" t="s">
        <v>66</v>
      </c>
      <c r="D26" s="10" t="s">
        <v>83</v>
      </c>
      <c r="E26" s="13">
        <v>21.0</v>
      </c>
      <c r="F26" s="16">
        <f>E26-6</f>
        <v>15</v>
      </c>
    </row>
    <row r="27">
      <c r="A27" s="10" t="s">
        <v>3182</v>
      </c>
      <c r="B27" s="31">
        <v>0.11530092592592593</v>
      </c>
      <c r="C27" s="10" t="s">
        <v>69</v>
      </c>
      <c r="D27" s="10" t="s">
        <v>83</v>
      </c>
      <c r="E27" s="13">
        <v>9.0</v>
      </c>
      <c r="F27" s="13">
        <f>E27-1</f>
        <v>8</v>
      </c>
    </row>
    <row r="28">
      <c r="A28" s="10" t="s">
        <v>3182</v>
      </c>
      <c r="B28" s="31">
        <v>0.11532407407407408</v>
      </c>
      <c r="C28" s="10" t="s">
        <v>82</v>
      </c>
      <c r="D28" s="10" t="s">
        <v>83</v>
      </c>
      <c r="E28" s="13">
        <v>24.0</v>
      </c>
      <c r="F28" s="13">
        <f>E28-10</f>
        <v>14</v>
      </c>
    </row>
    <row r="29">
      <c r="A29" s="10" t="s">
        <v>3182</v>
      </c>
      <c r="B29" s="31">
        <v>0.11533564814814815</v>
      </c>
      <c r="C29" s="10" t="s">
        <v>3121</v>
      </c>
      <c r="D29" s="10" t="s">
        <v>83</v>
      </c>
      <c r="E29" s="13">
        <v>18.0</v>
      </c>
      <c r="F29" s="16">
        <f>E29-11</f>
        <v>7</v>
      </c>
    </row>
    <row r="30">
      <c r="A30" s="10" t="s">
        <v>3182</v>
      </c>
      <c r="B30" s="31">
        <v>0.11537037037037037</v>
      </c>
      <c r="C30" s="10" t="s">
        <v>84</v>
      </c>
      <c r="D30" s="10" t="s">
        <v>83</v>
      </c>
      <c r="E30" s="13">
        <v>8.0</v>
      </c>
      <c r="F30" s="16">
        <f>E30-5</f>
        <v>3</v>
      </c>
    </row>
    <row r="31">
      <c r="A31" s="10" t="s">
        <v>3182</v>
      </c>
      <c r="B31" s="31">
        <v>0.11537037037037037</v>
      </c>
      <c r="C31" s="10" t="s">
        <v>968</v>
      </c>
      <c r="D31" s="10" t="s">
        <v>83</v>
      </c>
      <c r="E31" s="13">
        <v>10.0</v>
      </c>
      <c r="F31" s="13">
        <f>E31--1</f>
        <v>11</v>
      </c>
    </row>
    <row r="32">
      <c r="A32" s="10" t="s">
        <v>3182</v>
      </c>
      <c r="B32" s="31">
        <v>0.11539351851851852</v>
      </c>
      <c r="C32" s="10" t="s">
        <v>70</v>
      </c>
      <c r="D32" s="10" t="s">
        <v>83</v>
      </c>
      <c r="E32" s="13">
        <v>19.0</v>
      </c>
      <c r="F32" s="16">
        <f>E32-12</f>
        <v>7</v>
      </c>
    </row>
    <row r="33">
      <c r="A33" s="10" t="s">
        <v>3182</v>
      </c>
      <c r="B33" s="31">
        <v>0.1174074074074074</v>
      </c>
      <c r="C33" s="10" t="s">
        <v>84</v>
      </c>
      <c r="D33" s="10" t="s">
        <v>67</v>
      </c>
      <c r="E33" s="13">
        <v>19.0</v>
      </c>
      <c r="F33" s="16">
        <f>E33-3</f>
        <v>16</v>
      </c>
    </row>
    <row r="34">
      <c r="A34" s="10" t="s">
        <v>3182</v>
      </c>
      <c r="B34" s="31">
        <v>0.11799768518518519</v>
      </c>
      <c r="C34" s="10" t="s">
        <v>157</v>
      </c>
      <c r="D34" s="10" t="s">
        <v>67</v>
      </c>
      <c r="E34" s="13">
        <v>19.0</v>
      </c>
      <c r="F34" s="16">
        <f>E34-2</f>
        <v>17</v>
      </c>
    </row>
    <row r="35">
      <c r="A35" s="10" t="s">
        <v>3182</v>
      </c>
      <c r="B35" s="31">
        <v>0.12541666666666668</v>
      </c>
      <c r="C35" s="10" t="s">
        <v>66</v>
      </c>
      <c r="D35" s="10" t="s">
        <v>100</v>
      </c>
      <c r="E35" s="13">
        <v>19.0</v>
      </c>
      <c r="F35" s="16">
        <f>E35-1</f>
        <v>18</v>
      </c>
    </row>
    <row r="36">
      <c r="A36" s="10" t="s">
        <v>3182</v>
      </c>
      <c r="B36" s="31">
        <v>0.1254398148148148</v>
      </c>
      <c r="C36" s="10" t="s">
        <v>82</v>
      </c>
      <c r="D36" s="10" t="s">
        <v>100</v>
      </c>
      <c r="E36" s="13">
        <v>17.0</v>
      </c>
      <c r="F36" s="16">
        <f>E36-2</f>
        <v>15</v>
      </c>
    </row>
    <row r="37">
      <c r="A37" s="10" t="s">
        <v>3182</v>
      </c>
      <c r="B37" s="31">
        <v>0.1254861111111111</v>
      </c>
      <c r="C37" s="10" t="s">
        <v>69</v>
      </c>
      <c r="D37" s="10" t="s">
        <v>100</v>
      </c>
      <c r="E37" s="13">
        <v>16.0</v>
      </c>
      <c r="F37" s="13">
        <f>E37-4</f>
        <v>12</v>
      </c>
    </row>
    <row r="38">
      <c r="A38" s="10" t="s">
        <v>3182</v>
      </c>
      <c r="B38" s="31">
        <v>0.12552083333333333</v>
      </c>
      <c r="C38" s="10" t="s">
        <v>84</v>
      </c>
      <c r="D38" s="10" t="s">
        <v>100</v>
      </c>
      <c r="E38" s="13" t="s">
        <v>75</v>
      </c>
      <c r="F38" s="13" t="s">
        <v>75</v>
      </c>
      <c r="J38" s="10" t="s">
        <v>2291</v>
      </c>
    </row>
    <row r="39">
      <c r="A39" s="10" t="s">
        <v>3182</v>
      </c>
      <c r="B39" s="31">
        <v>0.12552083333333333</v>
      </c>
      <c r="C39" s="10" t="s">
        <v>84</v>
      </c>
      <c r="D39" s="10" t="s">
        <v>100</v>
      </c>
      <c r="E39" s="13">
        <v>17.0</v>
      </c>
      <c r="F39" s="16">
        <f>E39-3</f>
        <v>14</v>
      </c>
    </row>
    <row r="40">
      <c r="A40" s="10" t="s">
        <v>3182</v>
      </c>
      <c r="B40" s="31">
        <v>0.1255439814814815</v>
      </c>
      <c r="C40" s="10" t="s">
        <v>968</v>
      </c>
      <c r="D40" s="10" t="s">
        <v>100</v>
      </c>
      <c r="E40" s="13">
        <v>4.0</v>
      </c>
      <c r="F40" s="16">
        <f>E40-2</f>
        <v>2</v>
      </c>
    </row>
    <row r="41">
      <c r="A41" s="10" t="s">
        <v>3182</v>
      </c>
      <c r="B41" s="31">
        <v>0.12555555555555556</v>
      </c>
      <c r="C41" s="10" t="s">
        <v>70</v>
      </c>
      <c r="D41" s="10" t="s">
        <v>100</v>
      </c>
      <c r="E41" s="13">
        <v>21.0</v>
      </c>
      <c r="F41" s="13">
        <f>E41-9</f>
        <v>12</v>
      </c>
    </row>
    <row r="42">
      <c r="A42" s="10" t="s">
        <v>3182</v>
      </c>
      <c r="B42" s="31">
        <v>0.1258912037037037</v>
      </c>
      <c r="C42" s="10" t="s">
        <v>968</v>
      </c>
      <c r="D42" s="10" t="s">
        <v>76</v>
      </c>
      <c r="E42" s="13">
        <v>6.0</v>
      </c>
      <c r="F42" s="16"/>
      <c r="J42" s="10" t="s">
        <v>3184</v>
      </c>
    </row>
    <row r="43">
      <c r="A43" s="10" t="s">
        <v>3182</v>
      </c>
      <c r="B43" s="31">
        <v>0.1264699074074074</v>
      </c>
      <c r="C43" s="10" t="s">
        <v>69</v>
      </c>
      <c r="D43" s="10" t="s">
        <v>209</v>
      </c>
      <c r="E43" s="13">
        <v>5.0</v>
      </c>
      <c r="F43" s="16">
        <f>E43-3</f>
        <v>2</v>
      </c>
    </row>
    <row r="44">
      <c r="A44" s="10" t="s">
        <v>3182</v>
      </c>
      <c r="B44" s="31">
        <v>0.1265162037037037</v>
      </c>
      <c r="C44" s="10" t="s">
        <v>968</v>
      </c>
      <c r="D44" s="10" t="s">
        <v>209</v>
      </c>
      <c r="E44" s="13">
        <v>4.0</v>
      </c>
      <c r="F44" s="16">
        <f>E44-0</f>
        <v>4</v>
      </c>
    </row>
    <row r="45">
      <c r="A45" s="10" t="s">
        <v>3182</v>
      </c>
      <c r="B45" s="31">
        <v>0.12714120370370371</v>
      </c>
      <c r="C45" s="10" t="s">
        <v>69</v>
      </c>
      <c r="D45" s="10" t="s">
        <v>320</v>
      </c>
      <c r="E45" s="13">
        <v>18.0</v>
      </c>
      <c r="F45" s="13">
        <f>E45-5</f>
        <v>13</v>
      </c>
    </row>
    <row r="46">
      <c r="A46" s="10" t="s">
        <v>3182</v>
      </c>
      <c r="B46" s="31">
        <v>0.12866898148148148</v>
      </c>
      <c r="C46" s="10" t="s">
        <v>84</v>
      </c>
      <c r="D46" s="10" t="s">
        <v>209</v>
      </c>
      <c r="E46" s="13" t="s">
        <v>75</v>
      </c>
      <c r="F46" s="13" t="s">
        <v>75</v>
      </c>
      <c r="J46" s="10" t="s">
        <v>2291</v>
      </c>
    </row>
    <row r="47">
      <c r="A47" s="10" t="s">
        <v>3182</v>
      </c>
      <c r="B47" s="31">
        <v>0.12866898148148148</v>
      </c>
      <c r="C47" s="10" t="s">
        <v>84</v>
      </c>
      <c r="D47" s="10" t="s">
        <v>209</v>
      </c>
      <c r="E47" s="13">
        <v>21.0</v>
      </c>
      <c r="F47" s="16">
        <f>E47-4</f>
        <v>17</v>
      </c>
    </row>
    <row r="48">
      <c r="A48" s="10" t="s">
        <v>3182</v>
      </c>
      <c r="B48" s="31">
        <v>0.12916666666666668</v>
      </c>
      <c r="C48" s="10" t="s">
        <v>968</v>
      </c>
      <c r="D48" s="10" t="s">
        <v>91</v>
      </c>
      <c r="E48" s="13">
        <v>11.0</v>
      </c>
      <c r="F48" s="16"/>
      <c r="H48" s="10" t="s">
        <v>3185</v>
      </c>
      <c r="J48" s="10" t="s">
        <v>1348</v>
      </c>
    </row>
    <row r="49">
      <c r="A49" s="10" t="s">
        <v>3182</v>
      </c>
      <c r="B49" s="31">
        <v>0.13106481481481483</v>
      </c>
      <c r="C49" s="10" t="s">
        <v>968</v>
      </c>
      <c r="D49" s="10" t="s">
        <v>120</v>
      </c>
      <c r="E49" s="13">
        <v>18.0</v>
      </c>
      <c r="F49" s="16"/>
      <c r="H49" s="10" t="s">
        <v>3186</v>
      </c>
      <c r="J49" s="10" t="s">
        <v>1156</v>
      </c>
    </row>
    <row r="50">
      <c r="A50" s="10" t="s">
        <v>3182</v>
      </c>
      <c r="B50" s="31">
        <v>0.13342592592592592</v>
      </c>
      <c r="C50" s="10" t="s">
        <v>69</v>
      </c>
      <c r="D50" s="10" t="s">
        <v>127</v>
      </c>
      <c r="E50" s="13" t="s">
        <v>75</v>
      </c>
      <c r="F50" s="13" t="s">
        <v>75</v>
      </c>
      <c r="J50" s="10" t="s">
        <v>2291</v>
      </c>
    </row>
    <row r="51">
      <c r="A51" s="10" t="s">
        <v>3182</v>
      </c>
      <c r="B51" s="31">
        <v>0.13342592592592592</v>
      </c>
      <c r="C51" s="10" t="s">
        <v>69</v>
      </c>
      <c r="D51" s="10" t="s">
        <v>127</v>
      </c>
      <c r="E51" s="13">
        <v>15.0</v>
      </c>
      <c r="F51" s="16">
        <f>E51-5</f>
        <v>10</v>
      </c>
    </row>
    <row r="52">
      <c r="A52" s="10" t="s">
        <v>3182</v>
      </c>
      <c r="B52" s="31">
        <v>0.1347337962962963</v>
      </c>
      <c r="C52" s="10" t="s">
        <v>70</v>
      </c>
      <c r="D52" s="10" t="s">
        <v>100</v>
      </c>
      <c r="E52" s="13">
        <v>15.0</v>
      </c>
      <c r="F52" s="13">
        <f>E52-9</f>
        <v>6</v>
      </c>
    </row>
    <row r="53">
      <c r="A53" s="10" t="s">
        <v>3182</v>
      </c>
      <c r="B53" s="31">
        <v>0.1348263888888889</v>
      </c>
      <c r="C53" s="10" t="s">
        <v>968</v>
      </c>
      <c r="D53" s="10" t="s">
        <v>100</v>
      </c>
      <c r="E53" s="13">
        <v>6.0</v>
      </c>
      <c r="F53" s="13">
        <f>E53-2</f>
        <v>4</v>
      </c>
    </row>
    <row r="54">
      <c r="A54" s="10" t="s">
        <v>3182</v>
      </c>
      <c r="B54" s="31">
        <v>0.13483796296296297</v>
      </c>
      <c r="C54" s="10" t="s">
        <v>84</v>
      </c>
      <c r="D54" s="10" t="s">
        <v>100</v>
      </c>
      <c r="E54" s="13" t="s">
        <v>75</v>
      </c>
      <c r="F54" s="13" t="s">
        <v>75</v>
      </c>
    </row>
    <row r="55">
      <c r="A55" s="10" t="s">
        <v>3182</v>
      </c>
      <c r="B55" s="31">
        <v>0.13483796296296297</v>
      </c>
      <c r="C55" s="10" t="s">
        <v>84</v>
      </c>
      <c r="D55" s="10" t="s">
        <v>100</v>
      </c>
      <c r="E55" s="13">
        <v>22.0</v>
      </c>
      <c r="F55" s="13">
        <f>E55-3</f>
        <v>19</v>
      </c>
    </row>
    <row r="56">
      <c r="A56" s="10" t="s">
        <v>3182</v>
      </c>
      <c r="B56" s="31">
        <v>0.1348611111111111</v>
      </c>
      <c r="C56" s="10" t="s">
        <v>3121</v>
      </c>
      <c r="D56" s="10" t="s">
        <v>100</v>
      </c>
      <c r="E56" s="13">
        <v>11.0</v>
      </c>
      <c r="F56" s="13">
        <f>E56-9</f>
        <v>2</v>
      </c>
    </row>
    <row r="57">
      <c r="A57" s="10" t="s">
        <v>3182</v>
      </c>
      <c r="B57" s="31">
        <v>0.1349189814814815</v>
      </c>
      <c r="C57" s="10" t="s">
        <v>69</v>
      </c>
      <c r="D57" s="10" t="s">
        <v>100</v>
      </c>
      <c r="E57" s="13">
        <v>15.0</v>
      </c>
      <c r="F57" s="13">
        <f>E57-4</f>
        <v>11</v>
      </c>
    </row>
    <row r="58">
      <c r="A58" s="10" t="s">
        <v>3182</v>
      </c>
      <c r="B58" s="31">
        <v>0.13494212962962962</v>
      </c>
      <c r="C58" s="10" t="s">
        <v>66</v>
      </c>
      <c r="D58" s="10" t="s">
        <v>100</v>
      </c>
      <c r="E58" s="13">
        <v>6.0</v>
      </c>
      <c r="F58" s="13">
        <f>E58-1</f>
        <v>5</v>
      </c>
    </row>
    <row r="59">
      <c r="A59" s="10" t="s">
        <v>3182</v>
      </c>
      <c r="B59" s="31">
        <v>0.13505787037037037</v>
      </c>
      <c r="C59" s="10" t="s">
        <v>968</v>
      </c>
      <c r="D59" s="10" t="s">
        <v>76</v>
      </c>
      <c r="E59" s="13">
        <v>4.0</v>
      </c>
      <c r="F59" s="13"/>
      <c r="J59" s="10" t="s">
        <v>3184</v>
      </c>
    </row>
    <row r="60">
      <c r="A60" s="10" t="s">
        <v>3182</v>
      </c>
      <c r="B60" s="31">
        <v>0.13508101851851853</v>
      </c>
      <c r="C60" s="10" t="s">
        <v>66</v>
      </c>
      <c r="D60" s="10" t="s">
        <v>76</v>
      </c>
      <c r="E60" s="13">
        <v>3.0</v>
      </c>
      <c r="F60" s="13"/>
      <c r="J60" s="10" t="s">
        <v>3184</v>
      </c>
    </row>
    <row r="61">
      <c r="A61" s="10" t="s">
        <v>3162</v>
      </c>
      <c r="B61" s="31">
        <v>0.13653935185185184</v>
      </c>
      <c r="C61" s="10" t="s">
        <v>69</v>
      </c>
      <c r="D61" s="10" t="s">
        <v>209</v>
      </c>
      <c r="E61" s="13">
        <v>15.0</v>
      </c>
      <c r="F61" s="13">
        <f>E61-3</f>
        <v>12</v>
      </c>
      <c r="J61" s="10"/>
    </row>
    <row r="62">
      <c r="A62" s="10" t="s">
        <v>3182</v>
      </c>
      <c r="B62" s="31">
        <v>0.13666666666666666</v>
      </c>
      <c r="C62" s="10" t="s">
        <v>968</v>
      </c>
      <c r="D62" s="10" t="s">
        <v>209</v>
      </c>
      <c r="E62" s="13" t="s">
        <v>75</v>
      </c>
      <c r="F62" s="13" t="s">
        <v>75</v>
      </c>
      <c r="J62" s="10" t="s">
        <v>1967</v>
      </c>
    </row>
    <row r="63">
      <c r="A63" s="10" t="s">
        <v>3182</v>
      </c>
      <c r="B63" s="31">
        <v>0.1370949074074074</v>
      </c>
      <c r="C63" s="10" t="s">
        <v>84</v>
      </c>
      <c r="D63" s="10" t="s">
        <v>209</v>
      </c>
      <c r="E63" s="13">
        <v>18.0</v>
      </c>
      <c r="F63" s="13">
        <f>E63-4</f>
        <v>14</v>
      </c>
    </row>
    <row r="64">
      <c r="A64" s="10" t="s">
        <v>3182</v>
      </c>
      <c r="B64" s="31">
        <v>0.1370949074074074</v>
      </c>
      <c r="C64" s="10" t="s">
        <v>69</v>
      </c>
      <c r="D64" s="10" t="s">
        <v>209</v>
      </c>
      <c r="E64" s="13" t="s">
        <v>75</v>
      </c>
      <c r="F64" s="13" t="s">
        <v>75</v>
      </c>
    </row>
    <row r="65">
      <c r="A65" s="10" t="s">
        <v>3182</v>
      </c>
      <c r="B65" s="31">
        <v>0.13783564814814814</v>
      </c>
      <c r="C65" s="10" t="s">
        <v>69</v>
      </c>
      <c r="D65" s="10" t="s">
        <v>120</v>
      </c>
      <c r="E65" s="13">
        <v>8.0</v>
      </c>
      <c r="F65" s="13"/>
      <c r="H65" s="10" t="s">
        <v>3187</v>
      </c>
    </row>
    <row r="66">
      <c r="A66" s="10" t="s">
        <v>3188</v>
      </c>
      <c r="B66" s="31">
        <v>0.14483796296296297</v>
      </c>
      <c r="C66" s="10" t="s">
        <v>70</v>
      </c>
      <c r="D66" s="10" t="s">
        <v>67</v>
      </c>
      <c r="E66" s="13">
        <v>21.0</v>
      </c>
      <c r="F66" s="13">
        <f>E66-3</f>
        <v>18</v>
      </c>
    </row>
    <row r="67">
      <c r="A67" s="10" t="s">
        <v>3182</v>
      </c>
      <c r="B67" s="31">
        <v>0.14775462962962962</v>
      </c>
      <c r="C67" s="10" t="s">
        <v>70</v>
      </c>
      <c r="D67" s="10" t="s">
        <v>129</v>
      </c>
      <c r="E67" s="13">
        <v>20.0</v>
      </c>
      <c r="F67" s="13">
        <f>E67-5</f>
        <v>15</v>
      </c>
    </row>
    <row r="68">
      <c r="A68" s="10" t="s">
        <v>3182</v>
      </c>
      <c r="B68" s="31">
        <v>0.14832175925925925</v>
      </c>
      <c r="C68" s="10" t="s">
        <v>82</v>
      </c>
      <c r="D68" s="10" t="s">
        <v>67</v>
      </c>
      <c r="E68" s="13" t="s">
        <v>75</v>
      </c>
      <c r="F68" s="13" t="s">
        <v>75</v>
      </c>
      <c r="J68" s="10" t="s">
        <v>2291</v>
      </c>
    </row>
    <row r="69">
      <c r="A69" s="10" t="s">
        <v>3188</v>
      </c>
      <c r="B69" s="31">
        <v>0.14832175925925925</v>
      </c>
      <c r="C69" s="10" t="s">
        <v>82</v>
      </c>
      <c r="D69" s="10" t="s">
        <v>67</v>
      </c>
      <c r="E69" s="13">
        <v>18.0</v>
      </c>
      <c r="F69" s="13">
        <f>E69-5</f>
        <v>13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9.14"/>
    <col customWidth="1" min="9" max="9" width="6.29"/>
    <col customWidth="1" min="10" max="10" width="48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3188</v>
      </c>
      <c r="B2" s="31">
        <v>0.010439814814814815</v>
      </c>
      <c r="C2" s="10" t="s">
        <v>3121</v>
      </c>
      <c r="D2" s="10" t="s">
        <v>87</v>
      </c>
      <c r="E2" s="13">
        <v>22.0</v>
      </c>
      <c r="F2" s="16">
        <f t="shared" ref="F2:F3" si="1">E2-5</f>
        <v>17</v>
      </c>
    </row>
    <row r="3">
      <c r="A3" s="10" t="s">
        <v>3188</v>
      </c>
      <c r="B3" s="31">
        <v>0.010601851851851852</v>
      </c>
      <c r="C3" s="10" t="s">
        <v>70</v>
      </c>
      <c r="D3" s="10" t="s">
        <v>87</v>
      </c>
      <c r="E3" s="13">
        <v>18.0</v>
      </c>
      <c r="F3" s="16">
        <f t="shared" si="1"/>
        <v>13</v>
      </c>
    </row>
    <row r="4">
      <c r="A4" s="10" t="s">
        <v>3188</v>
      </c>
      <c r="B4" s="31">
        <v>0.010613425925925925</v>
      </c>
      <c r="C4" s="10" t="s">
        <v>66</v>
      </c>
      <c r="D4" s="10" t="s">
        <v>87</v>
      </c>
      <c r="E4" s="13">
        <v>15.0</v>
      </c>
      <c r="F4" s="16">
        <f>E4-0</f>
        <v>15</v>
      </c>
    </row>
    <row r="5">
      <c r="A5" s="10" t="s">
        <v>3188</v>
      </c>
      <c r="B5" s="31">
        <v>0.010717592592592593</v>
      </c>
      <c r="C5" s="10" t="s">
        <v>84</v>
      </c>
      <c r="D5" s="10" t="s">
        <v>87</v>
      </c>
      <c r="E5" s="13" t="s">
        <v>75</v>
      </c>
      <c r="F5" s="13" t="s">
        <v>75</v>
      </c>
      <c r="J5" s="10" t="s">
        <v>85</v>
      </c>
    </row>
    <row r="6">
      <c r="A6" s="10" t="s">
        <v>3188</v>
      </c>
      <c r="B6" s="31">
        <v>0.010717592592592593</v>
      </c>
      <c r="C6" s="10" t="s">
        <v>84</v>
      </c>
      <c r="D6" s="10" t="s">
        <v>87</v>
      </c>
      <c r="E6" s="13">
        <v>13.0</v>
      </c>
      <c r="F6" s="16">
        <f>E6-2</f>
        <v>11</v>
      </c>
      <c r="J6" s="10" t="s">
        <v>86</v>
      </c>
    </row>
    <row r="7">
      <c r="A7" s="10" t="s">
        <v>3188</v>
      </c>
      <c r="B7" s="31">
        <v>0.010729166666666666</v>
      </c>
      <c r="C7" s="10" t="s">
        <v>69</v>
      </c>
      <c r="D7" s="10" t="s">
        <v>87</v>
      </c>
      <c r="E7" s="13">
        <v>10.0</v>
      </c>
      <c r="F7" s="16">
        <f>E7-4</f>
        <v>6</v>
      </c>
    </row>
    <row r="8">
      <c r="A8" s="10" t="s">
        <v>3188</v>
      </c>
      <c r="B8" s="31">
        <v>0.010844907407407407</v>
      </c>
      <c r="C8" s="10" t="s">
        <v>82</v>
      </c>
      <c r="D8" s="10" t="s">
        <v>87</v>
      </c>
      <c r="E8" s="13">
        <v>9.0</v>
      </c>
      <c r="F8" s="16">
        <f>E8-1</f>
        <v>8</v>
      </c>
    </row>
    <row r="9">
      <c r="A9" s="10" t="s">
        <v>3188</v>
      </c>
      <c r="B9" s="31">
        <v>0.01085648148148148</v>
      </c>
      <c r="C9" s="10" t="s">
        <v>968</v>
      </c>
      <c r="D9" s="10" t="s">
        <v>87</v>
      </c>
      <c r="E9" s="13">
        <v>6.0</v>
      </c>
      <c r="F9" s="16">
        <f>E9-2</f>
        <v>4</v>
      </c>
    </row>
    <row r="10">
      <c r="A10" s="10" t="s">
        <v>3188</v>
      </c>
      <c r="B10" s="31">
        <v>0.011851851851851851</v>
      </c>
      <c r="C10" s="10" t="s">
        <v>3121</v>
      </c>
      <c r="D10" s="10" t="s">
        <v>125</v>
      </c>
      <c r="E10" s="13" t="s">
        <v>75</v>
      </c>
      <c r="F10" s="13" t="s">
        <v>75</v>
      </c>
      <c r="J10" s="10" t="s">
        <v>85</v>
      </c>
    </row>
    <row r="11">
      <c r="A11" s="10" t="s">
        <v>3188</v>
      </c>
      <c r="B11" s="31">
        <v>0.011851851851851851</v>
      </c>
      <c r="C11" s="10" t="s">
        <v>3121</v>
      </c>
      <c r="D11" s="10" t="s">
        <v>125</v>
      </c>
      <c r="E11" s="13">
        <v>27.0</v>
      </c>
      <c r="F11" s="16">
        <f>E11-13</f>
        <v>14</v>
      </c>
      <c r="J11" s="10" t="s">
        <v>86</v>
      </c>
    </row>
    <row r="12">
      <c r="A12" s="10" t="s">
        <v>3188</v>
      </c>
      <c r="B12" s="31">
        <v>0.014247685185185184</v>
      </c>
      <c r="C12" s="10" t="s">
        <v>968</v>
      </c>
      <c r="D12" s="10" t="s">
        <v>91</v>
      </c>
      <c r="E12" s="13">
        <v>14.0</v>
      </c>
      <c r="F12" s="16"/>
      <c r="H12" s="10" t="s">
        <v>3189</v>
      </c>
      <c r="J12" s="10" t="s">
        <v>1633</v>
      </c>
    </row>
    <row r="13">
      <c r="A13" s="10" t="s">
        <v>3188</v>
      </c>
      <c r="B13" s="31">
        <v>0.015011574074074075</v>
      </c>
      <c r="C13" s="10" t="s">
        <v>70</v>
      </c>
      <c r="D13" s="10" t="s">
        <v>81</v>
      </c>
      <c r="E13" s="13">
        <v>7.0</v>
      </c>
      <c r="F13" s="16">
        <f>E13-3</f>
        <v>4</v>
      </c>
      <c r="J13" s="10" t="s">
        <v>3190</v>
      </c>
    </row>
    <row r="14">
      <c r="A14" s="10" t="s">
        <v>3188</v>
      </c>
      <c r="B14" s="31">
        <v>0.015497685185185186</v>
      </c>
      <c r="C14" s="10" t="s">
        <v>70</v>
      </c>
      <c r="D14" s="10" t="s">
        <v>195</v>
      </c>
      <c r="E14" s="13">
        <v>12.0</v>
      </c>
      <c r="F14" s="16">
        <f>E14-0</f>
        <v>12</v>
      </c>
      <c r="J14" s="10" t="s">
        <v>778</v>
      </c>
    </row>
    <row r="15">
      <c r="A15" s="10" t="s">
        <v>3188</v>
      </c>
      <c r="B15" s="31">
        <v>0.018206018518518517</v>
      </c>
      <c r="C15" s="10" t="s">
        <v>66</v>
      </c>
      <c r="D15" s="10" t="s">
        <v>81</v>
      </c>
      <c r="E15" s="13">
        <v>9.0</v>
      </c>
      <c r="F15" s="16">
        <f>E15-4</f>
        <v>5</v>
      </c>
      <c r="H15" s="10" t="s">
        <v>3191</v>
      </c>
      <c r="J15" s="10" t="s">
        <v>3192</v>
      </c>
    </row>
    <row r="16">
      <c r="A16" s="10" t="s">
        <v>3188</v>
      </c>
      <c r="B16" s="31">
        <v>0.023171296296296297</v>
      </c>
      <c r="C16" s="10" t="s">
        <v>968</v>
      </c>
      <c r="D16" s="10" t="s">
        <v>81</v>
      </c>
      <c r="E16" s="13">
        <v>20.0</v>
      </c>
      <c r="F16" s="16">
        <f>E16-3</f>
        <v>17</v>
      </c>
      <c r="J16" s="10" t="s">
        <v>3193</v>
      </c>
    </row>
    <row r="17">
      <c r="A17" s="10" t="s">
        <v>3188</v>
      </c>
      <c r="B17" s="31">
        <v>0.02693287037037037</v>
      </c>
      <c r="C17" s="10" t="s">
        <v>3121</v>
      </c>
      <c r="D17" s="10" t="s">
        <v>93</v>
      </c>
      <c r="E17" s="13">
        <v>12.0</v>
      </c>
      <c r="F17" s="16">
        <f t="shared" ref="F17:F18" si="2">E17-10</f>
        <v>2</v>
      </c>
      <c r="J17" s="10" t="s">
        <v>85</v>
      </c>
    </row>
    <row r="18">
      <c r="A18" s="10" t="s">
        <v>3188</v>
      </c>
      <c r="B18" s="31">
        <v>0.02693287037037037</v>
      </c>
      <c r="C18" s="10" t="s">
        <v>3121</v>
      </c>
      <c r="D18" s="10" t="s">
        <v>93</v>
      </c>
      <c r="E18" s="13">
        <v>23.0</v>
      </c>
      <c r="F18" s="16">
        <f t="shared" si="2"/>
        <v>13</v>
      </c>
      <c r="J18" s="10" t="s">
        <v>3194</v>
      </c>
    </row>
    <row r="19">
      <c r="A19" s="10" t="s">
        <v>3188</v>
      </c>
      <c r="B19" s="31">
        <v>0.027349537037037037</v>
      </c>
      <c r="C19" s="10" t="s">
        <v>3121</v>
      </c>
      <c r="D19" s="10" t="s">
        <v>91</v>
      </c>
      <c r="E19" s="13">
        <v>31.0</v>
      </c>
      <c r="F19" s="16"/>
      <c r="H19" s="10" t="s">
        <v>3195</v>
      </c>
      <c r="J19" s="10" t="s">
        <v>3196</v>
      </c>
    </row>
    <row r="20">
      <c r="A20" s="10" t="s">
        <v>3188</v>
      </c>
      <c r="B20" s="31">
        <v>0.027407407407407408</v>
      </c>
      <c r="C20" s="10" t="s">
        <v>3121</v>
      </c>
      <c r="D20" s="10" t="s">
        <v>91</v>
      </c>
      <c r="E20" s="13">
        <v>13.0</v>
      </c>
      <c r="F20" s="16"/>
      <c r="H20" s="10" t="s">
        <v>3197</v>
      </c>
      <c r="J20" s="10" t="s">
        <v>3198</v>
      </c>
    </row>
    <row r="21">
      <c r="A21" s="10" t="s">
        <v>3188</v>
      </c>
      <c r="B21" s="31">
        <v>0.02935185185185185</v>
      </c>
      <c r="C21" s="10" t="s">
        <v>70</v>
      </c>
      <c r="D21" s="10" t="s">
        <v>93</v>
      </c>
      <c r="E21" s="13" t="s">
        <v>75</v>
      </c>
      <c r="F21" s="13" t="s">
        <v>75</v>
      </c>
      <c r="J21" s="10" t="s">
        <v>160</v>
      </c>
    </row>
    <row r="22">
      <c r="A22" s="10" t="s">
        <v>3188</v>
      </c>
      <c r="B22" s="31">
        <v>0.02935185185185185</v>
      </c>
      <c r="C22" s="10" t="s">
        <v>70</v>
      </c>
      <c r="D22" s="10" t="s">
        <v>93</v>
      </c>
      <c r="E22" s="13">
        <v>17.0</v>
      </c>
      <c r="F22" s="16">
        <f>E22-9</f>
        <v>8</v>
      </c>
      <c r="J22" s="10" t="s">
        <v>3199</v>
      </c>
    </row>
    <row r="23">
      <c r="A23" s="10" t="s">
        <v>3188</v>
      </c>
      <c r="B23" s="31">
        <v>0.029594907407407407</v>
      </c>
      <c r="C23" s="10" t="s">
        <v>70</v>
      </c>
      <c r="D23" s="10" t="s">
        <v>91</v>
      </c>
      <c r="E23" s="13">
        <v>9.0</v>
      </c>
      <c r="F23" s="16"/>
      <c r="H23" s="10" t="s">
        <v>3200</v>
      </c>
    </row>
    <row r="24">
      <c r="A24" s="10" t="s">
        <v>3188</v>
      </c>
      <c r="B24" s="31">
        <v>0.029675925925925925</v>
      </c>
      <c r="C24" s="10" t="s">
        <v>70</v>
      </c>
      <c r="D24" s="10" t="s">
        <v>93</v>
      </c>
      <c r="E24" s="13">
        <v>26.0</v>
      </c>
      <c r="F24" s="13">
        <v>16.0</v>
      </c>
      <c r="J24" s="10" t="s">
        <v>160</v>
      </c>
    </row>
    <row r="25">
      <c r="A25" s="10" t="s">
        <v>3188</v>
      </c>
      <c r="B25" s="31">
        <v>0.029675925925925925</v>
      </c>
      <c r="C25" s="10" t="s">
        <v>70</v>
      </c>
      <c r="D25" s="10" t="s">
        <v>93</v>
      </c>
      <c r="E25" s="13">
        <v>26.0</v>
      </c>
      <c r="F25" s="13">
        <v>16.0</v>
      </c>
      <c r="J25" s="10" t="s">
        <v>422</v>
      </c>
    </row>
    <row r="26">
      <c r="A26" s="10" t="s">
        <v>3188</v>
      </c>
      <c r="B26" s="31">
        <v>0.029675925925925925</v>
      </c>
      <c r="C26" s="10" t="s">
        <v>70</v>
      </c>
      <c r="D26" s="10" t="s">
        <v>76</v>
      </c>
      <c r="E26" s="13">
        <v>3.0</v>
      </c>
      <c r="F26" s="16"/>
      <c r="J26" s="10" t="s">
        <v>1604</v>
      </c>
    </row>
    <row r="27">
      <c r="A27" s="10" t="s">
        <v>3188</v>
      </c>
      <c r="B27" s="31">
        <v>0.029780092592592594</v>
      </c>
      <c r="C27" s="10" t="s">
        <v>70</v>
      </c>
      <c r="D27" s="10" t="s">
        <v>91</v>
      </c>
      <c r="E27" s="13">
        <v>11.0</v>
      </c>
      <c r="F27" s="16"/>
      <c r="H27" s="10" t="s">
        <v>3201</v>
      </c>
    </row>
    <row r="28">
      <c r="A28" s="10" t="s">
        <v>3188</v>
      </c>
      <c r="B28" s="31">
        <v>0.029930555555555554</v>
      </c>
      <c r="C28" s="10" t="s">
        <v>70</v>
      </c>
      <c r="D28" s="10" t="s">
        <v>93</v>
      </c>
      <c r="E28" s="13" t="s">
        <v>75</v>
      </c>
      <c r="F28" s="13" t="s">
        <v>75</v>
      </c>
      <c r="J28" s="10" t="s">
        <v>160</v>
      </c>
    </row>
    <row r="29">
      <c r="A29" s="10" t="s">
        <v>3188</v>
      </c>
      <c r="B29" s="31">
        <v>0.029930555555555554</v>
      </c>
      <c r="C29" s="10" t="s">
        <v>70</v>
      </c>
      <c r="D29" s="10" t="s">
        <v>93</v>
      </c>
      <c r="E29" s="13">
        <v>21.0</v>
      </c>
      <c r="F29" s="13">
        <v>11.0</v>
      </c>
      <c r="J29" s="10" t="s">
        <v>422</v>
      </c>
    </row>
    <row r="30">
      <c r="A30" s="10" t="s">
        <v>3188</v>
      </c>
      <c r="B30" s="31">
        <v>0.029976851851851852</v>
      </c>
      <c r="C30" s="10" t="s">
        <v>70</v>
      </c>
      <c r="D30" s="10" t="s">
        <v>76</v>
      </c>
      <c r="E30" s="13">
        <v>1.0</v>
      </c>
      <c r="F30" s="16"/>
      <c r="J30" s="10" t="s">
        <v>1604</v>
      </c>
    </row>
    <row r="31">
      <c r="A31" s="10" t="s">
        <v>3188</v>
      </c>
      <c r="B31" s="31">
        <v>0.03005787037037037</v>
      </c>
      <c r="C31" s="10" t="s">
        <v>70</v>
      </c>
      <c r="D31" s="10" t="s">
        <v>91</v>
      </c>
      <c r="E31" s="13">
        <v>13.0</v>
      </c>
      <c r="F31" s="16"/>
      <c r="H31" s="10" t="s">
        <v>3202</v>
      </c>
    </row>
    <row r="32">
      <c r="A32" s="10" t="s">
        <v>3188</v>
      </c>
      <c r="B32" s="31">
        <v>0.03033564814814815</v>
      </c>
      <c r="C32" s="10" t="s">
        <v>70</v>
      </c>
      <c r="D32" s="10" t="s">
        <v>93</v>
      </c>
      <c r="E32" s="13" t="s">
        <v>75</v>
      </c>
      <c r="F32" s="13" t="s">
        <v>75</v>
      </c>
      <c r="J32" s="10" t="s">
        <v>3203</v>
      </c>
    </row>
    <row r="33">
      <c r="A33" s="10" t="s">
        <v>3188</v>
      </c>
      <c r="B33" s="31">
        <v>0.03033564814814815</v>
      </c>
      <c r="C33" s="10" t="s">
        <v>70</v>
      </c>
      <c r="D33" s="10" t="s">
        <v>93</v>
      </c>
      <c r="E33" s="13" t="s">
        <v>88</v>
      </c>
      <c r="F33" s="13">
        <v>1.0</v>
      </c>
      <c r="J33" s="10" t="s">
        <v>422</v>
      </c>
    </row>
    <row r="34">
      <c r="A34" s="10" t="s">
        <v>3188</v>
      </c>
      <c r="B34" s="31">
        <v>0.03099537037037037</v>
      </c>
      <c r="C34" s="10" t="s">
        <v>70</v>
      </c>
      <c r="D34" s="10" t="s">
        <v>93</v>
      </c>
      <c r="E34" s="13" t="s">
        <v>75</v>
      </c>
      <c r="F34" s="13" t="s">
        <v>75</v>
      </c>
      <c r="J34" s="10" t="s">
        <v>3203</v>
      </c>
    </row>
    <row r="35">
      <c r="A35" s="10" t="s">
        <v>3188</v>
      </c>
      <c r="B35" s="31">
        <v>0.03099537037037037</v>
      </c>
      <c r="C35" s="10" t="s">
        <v>70</v>
      </c>
      <c r="D35" s="10" t="s">
        <v>93</v>
      </c>
      <c r="E35" s="13">
        <v>17.0</v>
      </c>
      <c r="F35" s="16">
        <f>E35-9</f>
        <v>8</v>
      </c>
      <c r="J35" s="10" t="s">
        <v>3199</v>
      </c>
    </row>
    <row r="36">
      <c r="A36" s="10" t="s">
        <v>3188</v>
      </c>
      <c r="B36" s="31">
        <v>0.031041666666666665</v>
      </c>
      <c r="C36" s="10" t="s">
        <v>70</v>
      </c>
      <c r="D36" s="10" t="s">
        <v>91</v>
      </c>
      <c r="E36" s="13">
        <v>13.0</v>
      </c>
      <c r="F36" s="16"/>
      <c r="H36" s="10" t="s">
        <v>3202</v>
      </c>
    </row>
    <row r="37">
      <c r="A37" s="10" t="s">
        <v>3188</v>
      </c>
      <c r="B37" s="31">
        <v>0.03304398148148148</v>
      </c>
      <c r="C37" s="10" t="s">
        <v>66</v>
      </c>
      <c r="D37" s="10" t="s">
        <v>93</v>
      </c>
      <c r="E37" s="13" t="s">
        <v>75</v>
      </c>
      <c r="F37" s="13" t="s">
        <v>75</v>
      </c>
      <c r="J37" s="10" t="s">
        <v>160</v>
      </c>
    </row>
    <row r="38">
      <c r="A38" s="10" t="s">
        <v>3188</v>
      </c>
      <c r="B38" s="31">
        <v>0.03304398148148148</v>
      </c>
      <c r="C38" s="10" t="s">
        <v>66</v>
      </c>
      <c r="D38" s="10" t="s">
        <v>93</v>
      </c>
      <c r="E38" s="13">
        <v>23.0</v>
      </c>
      <c r="F38" s="16">
        <f>E38-11</f>
        <v>12</v>
      </c>
      <c r="J38" s="10" t="s">
        <v>3204</v>
      </c>
    </row>
    <row r="39">
      <c r="A39" s="10" t="s">
        <v>3188</v>
      </c>
      <c r="B39" s="31">
        <v>0.032997685185185185</v>
      </c>
      <c r="C39" s="10" t="s">
        <v>66</v>
      </c>
      <c r="D39" s="10" t="s">
        <v>76</v>
      </c>
      <c r="E39" s="13">
        <v>4.0</v>
      </c>
      <c r="F39" s="16"/>
      <c r="J39" s="10" t="s">
        <v>1604</v>
      </c>
    </row>
    <row r="40">
      <c r="A40" s="10" t="s">
        <v>3188</v>
      </c>
      <c r="B40" s="31">
        <v>0.03361111111111111</v>
      </c>
      <c r="C40" s="10" t="s">
        <v>66</v>
      </c>
      <c r="D40" s="10" t="s">
        <v>91</v>
      </c>
      <c r="E40" s="13">
        <v>51.0</v>
      </c>
      <c r="F40" s="16"/>
      <c r="H40" s="10" t="s">
        <v>3205</v>
      </c>
      <c r="I40" s="10">
        <v>1.0</v>
      </c>
      <c r="J40" s="10" t="s">
        <v>119</v>
      </c>
    </row>
    <row r="41">
      <c r="A41" s="10" t="s">
        <v>3188</v>
      </c>
      <c r="B41" s="31">
        <v>0.03467592592592592</v>
      </c>
      <c r="C41" s="10" t="s">
        <v>66</v>
      </c>
      <c r="D41" s="10" t="s">
        <v>93</v>
      </c>
      <c r="E41" s="13">
        <v>23.0</v>
      </c>
      <c r="F41" s="16">
        <f>E41-11</f>
        <v>12</v>
      </c>
      <c r="J41" s="10" t="s">
        <v>2667</v>
      </c>
    </row>
    <row r="42">
      <c r="A42" s="10" t="s">
        <v>3188</v>
      </c>
      <c r="B42" s="31">
        <v>0.034791666666666665</v>
      </c>
      <c r="C42" s="10" t="s">
        <v>66</v>
      </c>
      <c r="D42" s="10" t="s">
        <v>91</v>
      </c>
      <c r="E42" s="13">
        <v>11.0</v>
      </c>
      <c r="F42" s="16"/>
      <c r="H42" s="10" t="s">
        <v>3206</v>
      </c>
      <c r="I42" s="10">
        <v>1.0</v>
      </c>
    </row>
    <row r="43">
      <c r="A43" s="10" t="s">
        <v>3188</v>
      </c>
      <c r="B43" s="31">
        <v>0.03678240740740741</v>
      </c>
      <c r="C43" s="10" t="s">
        <v>968</v>
      </c>
      <c r="D43" s="10" t="s">
        <v>120</v>
      </c>
      <c r="E43" s="13">
        <v>13.0</v>
      </c>
      <c r="F43" s="16"/>
      <c r="J43" s="10" t="s">
        <v>3207</v>
      </c>
    </row>
    <row r="44">
      <c r="A44" s="10" t="s">
        <v>3188</v>
      </c>
      <c r="B44" s="31">
        <v>0.03695601851851852</v>
      </c>
      <c r="C44" s="10" t="s">
        <v>69</v>
      </c>
      <c r="D44" s="10" t="s">
        <v>120</v>
      </c>
      <c r="E44" s="13">
        <v>14.0</v>
      </c>
      <c r="F44" s="16"/>
      <c r="J44" s="10" t="s">
        <v>3208</v>
      </c>
    </row>
    <row r="45">
      <c r="A45" s="10" t="s">
        <v>3188</v>
      </c>
      <c r="B45" s="31">
        <v>0.03966435185185185</v>
      </c>
      <c r="C45" s="10" t="s">
        <v>84</v>
      </c>
      <c r="D45" s="10" t="s">
        <v>67</v>
      </c>
      <c r="E45" s="13">
        <v>15.0</v>
      </c>
      <c r="F45" s="16">
        <f>E45-3</f>
        <v>12</v>
      </c>
    </row>
    <row r="46">
      <c r="A46" s="10" t="s">
        <v>3188</v>
      </c>
      <c r="B46" s="31">
        <v>0.03980324074074074</v>
      </c>
      <c r="C46" s="10" t="s">
        <v>70</v>
      </c>
      <c r="D46" s="10" t="s">
        <v>73</v>
      </c>
      <c r="E46" s="13">
        <v>24.0</v>
      </c>
      <c r="F46" s="16">
        <f>E46-5</f>
        <v>19</v>
      </c>
    </row>
    <row r="47">
      <c r="A47" s="10" t="s">
        <v>3188</v>
      </c>
      <c r="B47" s="31">
        <v>0.040428240740740744</v>
      </c>
      <c r="C47" s="10" t="s">
        <v>66</v>
      </c>
      <c r="D47" s="10" t="s">
        <v>100</v>
      </c>
      <c r="E47" s="13">
        <v>14.0</v>
      </c>
      <c r="F47" s="16">
        <f>E47-1</f>
        <v>13</v>
      </c>
    </row>
    <row r="48">
      <c r="A48" s="10" t="s">
        <v>3188</v>
      </c>
      <c r="B48" s="31">
        <v>0.040462962962962964</v>
      </c>
      <c r="C48" s="10" t="s">
        <v>69</v>
      </c>
      <c r="D48" s="10" t="s">
        <v>100</v>
      </c>
      <c r="E48" s="13">
        <v>9.0</v>
      </c>
      <c r="F48" s="16">
        <f>E48-4</f>
        <v>5</v>
      </c>
    </row>
    <row r="49">
      <c r="A49" s="10" t="s">
        <v>3188</v>
      </c>
      <c r="B49" s="31">
        <v>0.04048611111111111</v>
      </c>
      <c r="C49" s="10" t="s">
        <v>82</v>
      </c>
      <c r="D49" s="10" t="s">
        <v>100</v>
      </c>
      <c r="E49" s="13">
        <v>16.0</v>
      </c>
      <c r="F49" s="16">
        <f>E49-1</f>
        <v>15</v>
      </c>
    </row>
    <row r="50">
      <c r="A50" s="10" t="s">
        <v>3188</v>
      </c>
      <c r="B50" s="31">
        <v>0.040497685185185185</v>
      </c>
      <c r="C50" s="10" t="s">
        <v>3121</v>
      </c>
      <c r="D50" s="10" t="s">
        <v>100</v>
      </c>
      <c r="E50" s="13">
        <v>25.0</v>
      </c>
      <c r="F50" s="16">
        <f>E50-9</f>
        <v>16</v>
      </c>
    </row>
    <row r="51">
      <c r="A51" s="10" t="s">
        <v>3188</v>
      </c>
      <c r="B51" s="31">
        <v>0.04052083333333333</v>
      </c>
      <c r="C51" s="10" t="s">
        <v>84</v>
      </c>
      <c r="D51" s="10" t="s">
        <v>100</v>
      </c>
      <c r="E51" s="13" t="s">
        <v>75</v>
      </c>
      <c r="F51" s="13" t="s">
        <v>75</v>
      </c>
      <c r="J51" s="10" t="s">
        <v>85</v>
      </c>
    </row>
    <row r="52">
      <c r="A52" s="10" t="s">
        <v>3188</v>
      </c>
      <c r="B52" s="31">
        <v>0.04052083333333333</v>
      </c>
      <c r="C52" s="10" t="s">
        <v>84</v>
      </c>
      <c r="D52" s="10" t="s">
        <v>100</v>
      </c>
      <c r="E52" s="13">
        <v>17.0</v>
      </c>
      <c r="F52" s="16">
        <f>E52-3</f>
        <v>14</v>
      </c>
      <c r="J52" s="10" t="s">
        <v>86</v>
      </c>
    </row>
    <row r="53">
      <c r="A53" s="10" t="s">
        <v>3188</v>
      </c>
      <c r="B53" s="31">
        <v>0.04052083333333333</v>
      </c>
      <c r="C53" s="10" t="s">
        <v>968</v>
      </c>
      <c r="D53" s="10" t="s">
        <v>100</v>
      </c>
      <c r="E53" s="13">
        <v>21.0</v>
      </c>
      <c r="F53" s="16">
        <f>E53-2</f>
        <v>19</v>
      </c>
      <c r="J53" s="10" t="s">
        <v>3209</v>
      </c>
    </row>
    <row r="54">
      <c r="A54" s="10" t="s">
        <v>3188</v>
      </c>
      <c r="B54" s="31">
        <v>0.040532407407407406</v>
      </c>
      <c r="C54" s="10" t="s">
        <v>70</v>
      </c>
      <c r="D54" s="10" t="s">
        <v>100</v>
      </c>
      <c r="E54" s="13">
        <v>17.0</v>
      </c>
      <c r="F54" s="16">
        <f>E54-9</f>
        <v>8</v>
      </c>
    </row>
    <row r="55">
      <c r="A55" s="10" t="s">
        <v>3188</v>
      </c>
      <c r="B55" s="31">
        <v>0.04087962962962963</v>
      </c>
      <c r="C55" s="10" t="s">
        <v>69</v>
      </c>
      <c r="D55" s="10" t="s">
        <v>76</v>
      </c>
      <c r="E55" s="13">
        <v>1.0</v>
      </c>
      <c r="F55" s="16"/>
      <c r="J55" s="10" t="s">
        <v>3210</v>
      </c>
    </row>
    <row r="56">
      <c r="A56" s="10" t="s">
        <v>3188</v>
      </c>
      <c r="B56" s="31">
        <v>0.04380787037037037</v>
      </c>
      <c r="C56" s="10" t="s">
        <v>66</v>
      </c>
      <c r="D56" s="10" t="s">
        <v>81</v>
      </c>
      <c r="E56" s="13">
        <v>18.0</v>
      </c>
      <c r="F56" s="16">
        <f>E56-4</f>
        <v>14</v>
      </c>
      <c r="J56" s="10" t="s">
        <v>3211</v>
      </c>
    </row>
    <row r="57">
      <c r="A57" s="10" t="s">
        <v>3188</v>
      </c>
      <c r="B57" s="31">
        <v>0.043854166666666666</v>
      </c>
      <c r="C57" s="10" t="s">
        <v>69</v>
      </c>
      <c r="D57" s="10" t="s">
        <v>81</v>
      </c>
      <c r="E57" s="13">
        <v>6.0</v>
      </c>
      <c r="F57" s="16">
        <f>E57-3</f>
        <v>3</v>
      </c>
      <c r="J57" s="10" t="s">
        <v>3212</v>
      </c>
    </row>
    <row r="58">
      <c r="A58" s="10" t="s">
        <v>3188</v>
      </c>
      <c r="B58" s="31">
        <v>0.0022222222222222222</v>
      </c>
      <c r="C58" s="10" t="s">
        <v>82</v>
      </c>
      <c r="D58" s="10" t="s">
        <v>81</v>
      </c>
      <c r="E58" s="13" t="s">
        <v>75</v>
      </c>
      <c r="F58" s="13" t="s">
        <v>75</v>
      </c>
      <c r="J58" s="10" t="s">
        <v>85</v>
      </c>
    </row>
    <row r="59">
      <c r="A59" s="10" t="s">
        <v>3188</v>
      </c>
      <c r="B59" s="31">
        <v>0.04388888888888889</v>
      </c>
      <c r="C59" s="10" t="s">
        <v>82</v>
      </c>
      <c r="D59" s="10" t="s">
        <v>81</v>
      </c>
      <c r="E59" s="13">
        <v>26.0</v>
      </c>
      <c r="F59" s="16">
        <f>E59-7</f>
        <v>19</v>
      </c>
      <c r="J59" s="10" t="s">
        <v>3213</v>
      </c>
    </row>
    <row r="60">
      <c r="A60" s="10" t="s">
        <v>3188</v>
      </c>
      <c r="B60" s="31">
        <v>0.04390046296296296</v>
      </c>
      <c r="C60" s="10" t="s">
        <v>3121</v>
      </c>
      <c r="D60" s="10" t="s">
        <v>81</v>
      </c>
      <c r="E60" s="13">
        <v>16.0</v>
      </c>
      <c r="F60" s="16">
        <f>E60-1</f>
        <v>15</v>
      </c>
      <c r="J60" s="10" t="s">
        <v>3211</v>
      </c>
    </row>
    <row r="61">
      <c r="A61" s="10" t="s">
        <v>3188</v>
      </c>
      <c r="B61" s="31">
        <v>0.04392361111111111</v>
      </c>
      <c r="C61" s="10" t="s">
        <v>84</v>
      </c>
      <c r="D61" s="10" t="s">
        <v>81</v>
      </c>
      <c r="E61" s="13">
        <v>26.0</v>
      </c>
      <c r="F61" s="16">
        <f>E61-7</f>
        <v>19</v>
      </c>
      <c r="J61" s="10" t="s">
        <v>3211</v>
      </c>
    </row>
    <row r="62">
      <c r="A62" s="10" t="s">
        <v>3188</v>
      </c>
      <c r="B62" s="31">
        <v>0.04394675925925926</v>
      </c>
      <c r="C62" s="10" t="s">
        <v>968</v>
      </c>
      <c r="D62" s="10" t="s">
        <v>81</v>
      </c>
      <c r="E62" s="13">
        <v>17.0</v>
      </c>
      <c r="F62" s="16">
        <f t="shared" ref="F62:F63" si="3">E62-3</f>
        <v>14</v>
      </c>
      <c r="J62" s="10" t="s">
        <v>3211</v>
      </c>
    </row>
    <row r="63">
      <c r="A63" s="10" t="s">
        <v>3188</v>
      </c>
      <c r="B63" s="31">
        <v>0.043958333333333335</v>
      </c>
      <c r="C63" s="10" t="s">
        <v>70</v>
      </c>
      <c r="D63" s="10" t="s">
        <v>81</v>
      </c>
      <c r="E63" s="13">
        <v>15.0</v>
      </c>
      <c r="F63" s="16">
        <f t="shared" si="3"/>
        <v>12</v>
      </c>
      <c r="J63" s="10" t="s">
        <v>3211</v>
      </c>
    </row>
    <row r="64">
      <c r="A64" s="10" t="s">
        <v>3188</v>
      </c>
      <c r="B64" s="31">
        <v>0.04703703703703704</v>
      </c>
      <c r="C64" s="10" t="s">
        <v>70</v>
      </c>
      <c r="D64" s="10" t="s">
        <v>120</v>
      </c>
      <c r="E64" s="13" t="s">
        <v>75</v>
      </c>
      <c r="F64" s="13" t="s">
        <v>75</v>
      </c>
      <c r="J64" s="10" t="s">
        <v>900</v>
      </c>
    </row>
    <row r="65">
      <c r="A65" s="10" t="s">
        <v>3188</v>
      </c>
      <c r="B65" s="31">
        <v>0.04703703703703704</v>
      </c>
      <c r="C65" s="10" t="s">
        <v>84</v>
      </c>
      <c r="D65" s="10" t="s">
        <v>120</v>
      </c>
      <c r="E65" s="13" t="s">
        <v>75</v>
      </c>
      <c r="F65" s="13" t="s">
        <v>75</v>
      </c>
      <c r="J65" s="10" t="s">
        <v>900</v>
      </c>
    </row>
    <row r="66">
      <c r="A66" s="10" t="s">
        <v>3188</v>
      </c>
      <c r="B66" s="31">
        <v>0.04703703703703704</v>
      </c>
      <c r="C66" s="10" t="s">
        <v>968</v>
      </c>
      <c r="D66" s="10" t="s">
        <v>120</v>
      </c>
      <c r="E66" s="13" t="s">
        <v>75</v>
      </c>
      <c r="F66" s="13" t="s">
        <v>75</v>
      </c>
      <c r="J66" s="10" t="s">
        <v>900</v>
      </c>
    </row>
    <row r="67">
      <c r="A67" s="10" t="s">
        <v>3188</v>
      </c>
      <c r="B67" s="31">
        <v>0.04703703703703704</v>
      </c>
      <c r="C67" s="10" t="s">
        <v>66</v>
      </c>
      <c r="D67" s="10" t="s">
        <v>120</v>
      </c>
      <c r="E67" s="13" t="s">
        <v>75</v>
      </c>
      <c r="F67" s="13" t="s">
        <v>75</v>
      </c>
      <c r="J67" s="10" t="s">
        <v>900</v>
      </c>
    </row>
    <row r="68">
      <c r="A68" s="10" t="s">
        <v>3188</v>
      </c>
      <c r="B68" s="31">
        <v>0.054282407407407404</v>
      </c>
      <c r="C68" s="10" t="s">
        <v>82</v>
      </c>
      <c r="D68" s="10" t="s">
        <v>362</v>
      </c>
      <c r="E68" s="13">
        <v>28.0</v>
      </c>
      <c r="F68" s="16">
        <f>E68-10</f>
        <v>18</v>
      </c>
    </row>
    <row r="69">
      <c r="A69" s="10" t="s">
        <v>3188</v>
      </c>
      <c r="B69" s="31">
        <v>0.054328703703703705</v>
      </c>
      <c r="C69" s="10" t="s">
        <v>70</v>
      </c>
      <c r="D69" s="10" t="s">
        <v>366</v>
      </c>
      <c r="E69" s="13">
        <v>25.0</v>
      </c>
      <c r="F69" s="16">
        <f>E69-8</f>
        <v>17</v>
      </c>
    </row>
    <row r="70">
      <c r="A70" s="10" t="s">
        <v>3188</v>
      </c>
      <c r="B70" s="31">
        <v>0.05717592592592593</v>
      </c>
      <c r="C70" s="10" t="s">
        <v>82</v>
      </c>
      <c r="D70" s="10" t="s">
        <v>362</v>
      </c>
      <c r="E70" s="13">
        <v>25.0</v>
      </c>
      <c r="F70" s="16">
        <f>E70-10</f>
        <v>15</v>
      </c>
    </row>
    <row r="71">
      <c r="A71" s="10" t="s">
        <v>3188</v>
      </c>
      <c r="B71" s="31">
        <v>0.05721064814814815</v>
      </c>
      <c r="C71" s="10" t="s">
        <v>70</v>
      </c>
      <c r="D71" s="10" t="s">
        <v>362</v>
      </c>
      <c r="E71" s="13">
        <v>23.0</v>
      </c>
      <c r="F71" s="16">
        <f>E71-8</f>
        <v>15</v>
      </c>
    </row>
    <row r="72">
      <c r="A72" s="10" t="s">
        <v>3188</v>
      </c>
      <c r="B72" s="31">
        <v>0.05880787037037037</v>
      </c>
      <c r="C72" s="10" t="s">
        <v>66</v>
      </c>
      <c r="D72" s="10" t="s">
        <v>125</v>
      </c>
      <c r="E72" s="13">
        <v>15.0</v>
      </c>
      <c r="F72" s="16">
        <f>E72-0</f>
        <v>15</v>
      </c>
    </row>
    <row r="73">
      <c r="A73" s="10" t="s">
        <v>3188</v>
      </c>
      <c r="B73" s="31">
        <v>0.05883101851851852</v>
      </c>
      <c r="C73" s="10" t="s">
        <v>69</v>
      </c>
      <c r="D73" s="10" t="s">
        <v>125</v>
      </c>
      <c r="E73" s="13" t="s">
        <v>88</v>
      </c>
      <c r="F73" s="13">
        <v>1.0</v>
      </c>
    </row>
    <row r="74">
      <c r="A74" s="10" t="s">
        <v>3188</v>
      </c>
      <c r="B74" s="31">
        <v>0.05884259259259259</v>
      </c>
      <c r="C74" s="10" t="s">
        <v>82</v>
      </c>
      <c r="D74" s="10" t="s">
        <v>125</v>
      </c>
      <c r="E74" s="13">
        <v>7.0</v>
      </c>
      <c r="F74" s="16">
        <f>E74-1</f>
        <v>6</v>
      </c>
    </row>
    <row r="75">
      <c r="A75" s="10" t="s">
        <v>3188</v>
      </c>
      <c r="B75" s="31">
        <v>0.05890046296296296</v>
      </c>
      <c r="C75" s="10" t="s">
        <v>3121</v>
      </c>
      <c r="D75" s="10" t="s">
        <v>125</v>
      </c>
      <c r="E75" s="13" t="s">
        <v>75</v>
      </c>
      <c r="F75" s="13" t="s">
        <v>75</v>
      </c>
      <c r="J75" s="10" t="s">
        <v>85</v>
      </c>
    </row>
    <row r="76">
      <c r="A76" s="10" t="s">
        <v>3188</v>
      </c>
      <c r="B76" s="31">
        <v>0.05890046296296296</v>
      </c>
      <c r="C76" s="10" t="s">
        <v>3121</v>
      </c>
      <c r="D76" s="10" t="s">
        <v>125</v>
      </c>
      <c r="E76" s="13">
        <v>25.0</v>
      </c>
      <c r="F76" s="16">
        <f>E76-13</f>
        <v>12</v>
      </c>
      <c r="J76" s="10" t="s">
        <v>86</v>
      </c>
    </row>
    <row r="77">
      <c r="A77" s="10" t="s">
        <v>3188</v>
      </c>
      <c r="B77" s="31">
        <v>0.058923611111111114</v>
      </c>
      <c r="C77" s="10" t="s">
        <v>84</v>
      </c>
      <c r="D77" s="10" t="s">
        <v>125</v>
      </c>
      <c r="E77" s="13">
        <v>17.0</v>
      </c>
      <c r="F77" s="16">
        <f t="shared" ref="F77:F78" si="4">E77-2</f>
        <v>15</v>
      </c>
    </row>
    <row r="78">
      <c r="A78" s="10" t="s">
        <v>3188</v>
      </c>
      <c r="B78" s="31">
        <v>0.05893518518518519</v>
      </c>
      <c r="C78" s="10" t="s">
        <v>968</v>
      </c>
      <c r="D78" s="10" t="s">
        <v>125</v>
      </c>
      <c r="E78" s="13">
        <v>7.0</v>
      </c>
      <c r="F78" s="16">
        <f t="shared" si="4"/>
        <v>5</v>
      </c>
    </row>
    <row r="79">
      <c r="A79" s="10" t="s">
        <v>3188</v>
      </c>
      <c r="B79" s="31">
        <v>0.05894675925925926</v>
      </c>
      <c r="C79" s="10" t="s">
        <v>70</v>
      </c>
      <c r="D79" s="10" t="s">
        <v>125</v>
      </c>
      <c r="E79" s="13">
        <v>15.0</v>
      </c>
      <c r="F79" s="16">
        <f>E79-9</f>
        <v>6</v>
      </c>
    </row>
    <row r="80">
      <c r="A80" s="10" t="s">
        <v>3188</v>
      </c>
      <c r="B80" s="31">
        <v>0.059675925925925924</v>
      </c>
      <c r="C80" s="10" t="s">
        <v>968</v>
      </c>
      <c r="D80" s="10" t="s">
        <v>80</v>
      </c>
      <c r="E80" s="13" t="s">
        <v>68</v>
      </c>
      <c r="F80" s="13">
        <v>20.0</v>
      </c>
    </row>
    <row r="81">
      <c r="A81" s="10" t="s">
        <v>3188</v>
      </c>
      <c r="B81" s="31">
        <v>0.06552083333333333</v>
      </c>
      <c r="C81" s="10" t="s">
        <v>70</v>
      </c>
      <c r="D81" s="10" t="s">
        <v>209</v>
      </c>
      <c r="E81" s="13">
        <v>16.0</v>
      </c>
      <c r="F81" s="16">
        <f>E81-0</f>
        <v>16</v>
      </c>
    </row>
    <row r="82">
      <c r="A82" s="10" t="s">
        <v>3188</v>
      </c>
      <c r="B82" s="31">
        <v>0.06563657407407407</v>
      </c>
      <c r="C82" s="10" t="s">
        <v>3121</v>
      </c>
      <c r="D82" s="10" t="s">
        <v>209</v>
      </c>
      <c r="E82" s="13" t="s">
        <v>75</v>
      </c>
      <c r="F82" s="13" t="s">
        <v>75</v>
      </c>
      <c r="J82" s="10" t="s">
        <v>85</v>
      </c>
    </row>
    <row r="83">
      <c r="A83" s="10" t="s">
        <v>3188</v>
      </c>
      <c r="B83" s="31">
        <v>0.06563657407407407</v>
      </c>
      <c r="C83" s="10" t="s">
        <v>3121</v>
      </c>
      <c r="D83" s="10" t="s">
        <v>209</v>
      </c>
      <c r="E83" s="13">
        <v>18.0</v>
      </c>
      <c r="F83" s="16">
        <f t="shared" ref="F83:F84" si="5">E83-0</f>
        <v>18</v>
      </c>
      <c r="J83" s="10" t="s">
        <v>86</v>
      </c>
    </row>
    <row r="84">
      <c r="A84" s="10" t="s">
        <v>3188</v>
      </c>
      <c r="B84" s="31">
        <v>0.08652777777777777</v>
      </c>
      <c r="C84" s="10" t="s">
        <v>66</v>
      </c>
      <c r="D84" s="10" t="s">
        <v>100</v>
      </c>
      <c r="E84" s="13">
        <v>10.0</v>
      </c>
      <c r="F84" s="16">
        <f t="shared" si="5"/>
        <v>10</v>
      </c>
    </row>
    <row r="85">
      <c r="A85" s="10" t="s">
        <v>3188</v>
      </c>
      <c r="B85" s="31">
        <v>0.0865625</v>
      </c>
      <c r="C85" s="10" t="s">
        <v>69</v>
      </c>
      <c r="D85" s="10" t="s">
        <v>100</v>
      </c>
      <c r="E85" s="13">
        <v>19.0</v>
      </c>
      <c r="F85" s="16">
        <f>E85-4</f>
        <v>15</v>
      </c>
    </row>
    <row r="86">
      <c r="A86" s="10" t="s">
        <v>3188</v>
      </c>
      <c r="B86" s="31">
        <v>0.08659722222222223</v>
      </c>
      <c r="C86" s="10" t="s">
        <v>82</v>
      </c>
      <c r="D86" s="10" t="s">
        <v>100</v>
      </c>
      <c r="E86" s="13" t="s">
        <v>75</v>
      </c>
      <c r="F86" s="13" t="s">
        <v>75</v>
      </c>
    </row>
    <row r="87">
      <c r="A87" s="10" t="s">
        <v>3188</v>
      </c>
      <c r="B87" s="31">
        <v>0.08664351851851852</v>
      </c>
      <c r="C87" s="10" t="s">
        <v>3121</v>
      </c>
      <c r="D87" s="10" t="s">
        <v>100</v>
      </c>
      <c r="E87" s="13">
        <v>29.0</v>
      </c>
      <c r="F87" s="75">
        <f>E87-9</f>
        <v>20</v>
      </c>
    </row>
    <row r="88">
      <c r="A88" s="10" t="s">
        <v>3188</v>
      </c>
      <c r="B88" s="31">
        <v>0.08665509259259259</v>
      </c>
      <c r="C88" s="10" t="s">
        <v>84</v>
      </c>
      <c r="D88" s="10" t="s">
        <v>100</v>
      </c>
      <c r="E88" s="13" t="s">
        <v>75</v>
      </c>
      <c r="F88" s="13" t="s">
        <v>75</v>
      </c>
      <c r="J88" s="10" t="s">
        <v>85</v>
      </c>
    </row>
    <row r="89">
      <c r="A89" s="10" t="s">
        <v>3188</v>
      </c>
      <c r="B89" s="31">
        <v>0.08665509259259259</v>
      </c>
      <c r="C89" s="10" t="s">
        <v>84</v>
      </c>
      <c r="D89" s="10" t="s">
        <v>100</v>
      </c>
      <c r="E89" s="13">
        <v>20.0</v>
      </c>
      <c r="F89" s="16">
        <f>E89-3</f>
        <v>17</v>
      </c>
      <c r="J89" s="10" t="s">
        <v>86</v>
      </c>
    </row>
    <row r="90">
      <c r="A90" s="10" t="s">
        <v>3188</v>
      </c>
      <c r="B90" s="31">
        <v>0.08667824074074074</v>
      </c>
      <c r="C90" s="10" t="s">
        <v>968</v>
      </c>
      <c r="D90" s="10" t="s">
        <v>100</v>
      </c>
      <c r="E90" s="13">
        <v>11.0</v>
      </c>
      <c r="F90" s="16">
        <f>E90-2</f>
        <v>9</v>
      </c>
    </row>
    <row r="91">
      <c r="A91" s="10" t="s">
        <v>3188</v>
      </c>
      <c r="B91" s="31">
        <v>0.0863425925925926</v>
      </c>
      <c r="C91" s="10" t="s">
        <v>70</v>
      </c>
      <c r="D91" s="10" t="s">
        <v>100</v>
      </c>
      <c r="E91" s="13">
        <v>11.0</v>
      </c>
      <c r="F91" s="16">
        <f t="shared" ref="F91:F92" si="6">E91-9</f>
        <v>2</v>
      </c>
    </row>
    <row r="92">
      <c r="A92" s="10" t="s">
        <v>3188</v>
      </c>
      <c r="B92" s="31">
        <v>0.08798611111111111</v>
      </c>
      <c r="C92" s="10" t="s">
        <v>70</v>
      </c>
      <c r="D92" s="10" t="s">
        <v>81</v>
      </c>
      <c r="E92" s="13">
        <v>20.0</v>
      </c>
      <c r="F92" s="16">
        <f t="shared" si="6"/>
        <v>11</v>
      </c>
    </row>
    <row r="93">
      <c r="A93" s="10" t="s">
        <v>3188</v>
      </c>
      <c r="B93" s="31">
        <v>0.0880787037037037</v>
      </c>
      <c r="C93" s="10" t="s">
        <v>968</v>
      </c>
      <c r="D93" s="10" t="s">
        <v>81</v>
      </c>
      <c r="E93" s="13">
        <v>10.0</v>
      </c>
      <c r="F93" s="16">
        <f>E93-3</f>
        <v>7</v>
      </c>
      <c r="J93" s="10" t="s">
        <v>3214</v>
      </c>
    </row>
    <row r="94">
      <c r="A94" s="10" t="s">
        <v>3188</v>
      </c>
      <c r="B94" s="31">
        <v>0.08811342592592593</v>
      </c>
      <c r="C94" s="10" t="s">
        <v>3121</v>
      </c>
      <c r="D94" s="10" t="s">
        <v>81</v>
      </c>
      <c r="E94" s="13">
        <v>17.0</v>
      </c>
      <c r="F94" s="16">
        <f>E94-1</f>
        <v>16</v>
      </c>
    </row>
    <row r="95">
      <c r="A95" s="10" t="s">
        <v>3188</v>
      </c>
      <c r="B95" s="31">
        <v>0.08894675925925925</v>
      </c>
      <c r="C95" s="10" t="s">
        <v>3215</v>
      </c>
      <c r="D95" s="10" t="s">
        <v>81</v>
      </c>
      <c r="E95" s="13">
        <v>17.0</v>
      </c>
      <c r="F95" s="16">
        <f>E95--1</f>
        <v>18</v>
      </c>
    </row>
    <row r="96">
      <c r="A96" s="10" t="s">
        <v>3188</v>
      </c>
      <c r="B96" s="31">
        <v>0.09481481481481481</v>
      </c>
      <c r="C96" s="10" t="s">
        <v>66</v>
      </c>
      <c r="D96" s="10" t="s">
        <v>166</v>
      </c>
      <c r="E96" s="13" t="s">
        <v>68</v>
      </c>
      <c r="F96" s="13">
        <v>20.0</v>
      </c>
    </row>
    <row r="97">
      <c r="A97" s="10" t="s">
        <v>3188</v>
      </c>
      <c r="B97" s="31">
        <v>0.0948611111111111</v>
      </c>
      <c r="C97" s="10" t="s">
        <v>69</v>
      </c>
      <c r="D97" s="10" t="s">
        <v>166</v>
      </c>
      <c r="E97" s="13">
        <v>11.0</v>
      </c>
      <c r="F97" s="16">
        <f>E97-9</f>
        <v>2</v>
      </c>
    </row>
    <row r="98">
      <c r="A98" s="10" t="s">
        <v>3188</v>
      </c>
      <c r="B98" s="31">
        <v>0.09490740740740741</v>
      </c>
      <c r="C98" s="10" t="s">
        <v>82</v>
      </c>
      <c r="D98" s="10" t="s">
        <v>166</v>
      </c>
      <c r="E98" s="13">
        <v>26.0</v>
      </c>
      <c r="F98" s="16">
        <f>E98-8</f>
        <v>18</v>
      </c>
    </row>
    <row r="99">
      <c r="A99" s="10" t="s">
        <v>3188</v>
      </c>
      <c r="B99" s="31">
        <v>0.09493055555555556</v>
      </c>
      <c r="C99" s="10" t="s">
        <v>3121</v>
      </c>
      <c r="D99" s="10" t="s">
        <v>166</v>
      </c>
      <c r="E99" s="13">
        <v>10.0</v>
      </c>
      <c r="F99" s="16">
        <f>E99-1</f>
        <v>9</v>
      </c>
    </row>
    <row r="100">
      <c r="A100" s="10" t="s">
        <v>3188</v>
      </c>
      <c r="B100" s="31">
        <v>0.09494212962962963</v>
      </c>
      <c r="C100" s="10" t="s">
        <v>84</v>
      </c>
      <c r="D100" s="10" t="s">
        <v>166</v>
      </c>
      <c r="E100" s="13">
        <v>14.0</v>
      </c>
      <c r="F100" s="16">
        <f>E100-0</f>
        <v>14</v>
      </c>
    </row>
    <row r="101">
      <c r="A101" s="10" t="s">
        <v>3188</v>
      </c>
      <c r="B101" s="31">
        <v>0.09496527777777777</v>
      </c>
      <c r="C101" s="10" t="s">
        <v>968</v>
      </c>
      <c r="D101" s="10" t="s">
        <v>166</v>
      </c>
      <c r="E101" s="13">
        <v>27.0</v>
      </c>
      <c r="F101" s="16">
        <f>E101-9</f>
        <v>18</v>
      </c>
    </row>
    <row r="102">
      <c r="A102" s="10" t="s">
        <v>3188</v>
      </c>
      <c r="B102" s="31">
        <v>0.09497685185185185</v>
      </c>
      <c r="C102" s="10" t="s">
        <v>70</v>
      </c>
      <c r="D102" s="10" t="s">
        <v>166</v>
      </c>
      <c r="E102" s="13">
        <v>17.0</v>
      </c>
      <c r="F102" s="16">
        <f>E102-4</f>
        <v>13</v>
      </c>
    </row>
    <row r="103">
      <c r="A103" s="10" t="s">
        <v>3188</v>
      </c>
      <c r="B103" s="31">
        <v>0.09949074074074074</v>
      </c>
      <c r="C103" s="10" t="s">
        <v>82</v>
      </c>
      <c r="D103" s="10" t="s">
        <v>67</v>
      </c>
      <c r="E103" s="13">
        <v>25.0</v>
      </c>
      <c r="F103" s="16">
        <f>E103-8</f>
        <v>17</v>
      </c>
    </row>
    <row r="104">
      <c r="A104" s="10" t="s">
        <v>3188</v>
      </c>
      <c r="B104" s="31">
        <v>0.1016087962962963</v>
      </c>
      <c r="C104" s="10" t="s">
        <v>66</v>
      </c>
      <c r="D104" s="10" t="s">
        <v>67</v>
      </c>
      <c r="E104" s="13">
        <v>18.0</v>
      </c>
      <c r="F104" s="16">
        <f>E104-2</f>
        <v>16</v>
      </c>
    </row>
    <row r="105">
      <c r="A105" s="10" t="s">
        <v>3188</v>
      </c>
      <c r="B105" s="31">
        <v>0.10844907407407407</v>
      </c>
      <c r="C105" s="10" t="s">
        <v>66</v>
      </c>
      <c r="D105" s="10" t="s">
        <v>80</v>
      </c>
      <c r="E105" s="13">
        <v>18.0</v>
      </c>
      <c r="F105" s="16">
        <f>E105-9</f>
        <v>9</v>
      </c>
    </row>
    <row r="106">
      <c r="A106" s="10" t="s">
        <v>3188</v>
      </c>
      <c r="B106" s="31">
        <v>0.11508101851851851</v>
      </c>
      <c r="C106" s="10" t="s">
        <v>82</v>
      </c>
      <c r="D106" s="10" t="s">
        <v>125</v>
      </c>
      <c r="E106" s="13">
        <v>17.0</v>
      </c>
      <c r="F106" s="16">
        <f>E106-1</f>
        <v>16</v>
      </c>
    </row>
    <row r="107">
      <c r="A107" s="10" t="s">
        <v>3188</v>
      </c>
      <c r="B107" s="31">
        <v>0.1159837962962963</v>
      </c>
      <c r="C107" s="10" t="s">
        <v>69</v>
      </c>
      <c r="D107" s="10" t="s">
        <v>67</v>
      </c>
      <c r="E107" s="13">
        <v>9.0</v>
      </c>
      <c r="F107" s="16">
        <f t="shared" ref="F107:F108" si="7">E107-5</f>
        <v>4</v>
      </c>
    </row>
    <row r="108">
      <c r="A108" s="10" t="s">
        <v>3188</v>
      </c>
      <c r="B108" s="31">
        <v>0.11658564814814815</v>
      </c>
      <c r="C108" s="10" t="s">
        <v>66</v>
      </c>
      <c r="D108" s="10" t="s">
        <v>127</v>
      </c>
      <c r="E108" s="13">
        <v>20.0</v>
      </c>
      <c r="F108" s="16">
        <f t="shared" si="7"/>
        <v>15</v>
      </c>
    </row>
    <row r="109">
      <c r="A109" s="10" t="s">
        <v>3188</v>
      </c>
      <c r="B109" s="31">
        <v>0.1203125</v>
      </c>
      <c r="C109" s="10" t="s">
        <v>70</v>
      </c>
      <c r="D109" s="10" t="s">
        <v>127</v>
      </c>
      <c r="E109" s="13" t="s">
        <v>68</v>
      </c>
      <c r="F109" s="13">
        <v>20.0</v>
      </c>
    </row>
    <row r="110">
      <c r="A110" s="10" t="s">
        <v>3188</v>
      </c>
      <c r="B110" s="31">
        <v>0.1222337962962963</v>
      </c>
      <c r="C110" s="10" t="s">
        <v>968</v>
      </c>
      <c r="D110" s="10" t="s">
        <v>127</v>
      </c>
      <c r="E110" s="13">
        <v>7.0</v>
      </c>
      <c r="F110" s="16">
        <f>E110-3</f>
        <v>4</v>
      </c>
    </row>
    <row r="111">
      <c r="A111" s="10" t="s">
        <v>3188</v>
      </c>
      <c r="B111" s="31">
        <v>0.12384259259259259</v>
      </c>
      <c r="C111" s="10" t="s">
        <v>3121</v>
      </c>
      <c r="D111" s="10" t="s">
        <v>127</v>
      </c>
      <c r="E111" s="13">
        <v>12.0</v>
      </c>
      <c r="F111" s="16">
        <f t="shared" ref="F111:F112" si="8">E111-2</f>
        <v>10</v>
      </c>
      <c r="J111" s="10" t="s">
        <v>3216</v>
      </c>
    </row>
    <row r="112">
      <c r="A112" s="10" t="s">
        <v>3188</v>
      </c>
      <c r="B112" s="31">
        <v>0.12533564814814815</v>
      </c>
      <c r="C112" s="10" t="s">
        <v>3121</v>
      </c>
      <c r="D112" s="10" t="s">
        <v>127</v>
      </c>
      <c r="E112" s="13">
        <v>12.0</v>
      </c>
      <c r="F112" s="16">
        <f t="shared" si="8"/>
        <v>10</v>
      </c>
      <c r="J112" s="10" t="s">
        <v>3216</v>
      </c>
    </row>
    <row r="113">
      <c r="A113" s="10" t="s">
        <v>3188</v>
      </c>
      <c r="B113" s="31">
        <v>0.1266087962962963</v>
      </c>
      <c r="C113" s="10" t="s">
        <v>82</v>
      </c>
      <c r="D113" s="10" t="s">
        <v>73</v>
      </c>
      <c r="E113" s="13">
        <v>9.0</v>
      </c>
      <c r="F113" s="16">
        <f t="shared" ref="F113:F114" si="9">E113-1</f>
        <v>8</v>
      </c>
    </row>
    <row r="114">
      <c r="A114" s="10" t="s">
        <v>3188</v>
      </c>
      <c r="B114" s="31">
        <v>0.13074074074074074</v>
      </c>
      <c r="C114" s="10" t="s">
        <v>69</v>
      </c>
      <c r="D114" s="10" t="s">
        <v>362</v>
      </c>
      <c r="E114" s="13">
        <v>15.0</v>
      </c>
      <c r="F114" s="16">
        <f t="shared" si="9"/>
        <v>14</v>
      </c>
    </row>
    <row r="115">
      <c r="A115" s="10" t="s">
        <v>3188</v>
      </c>
      <c r="B115" s="31">
        <v>0.1308101851851852</v>
      </c>
      <c r="C115" s="10" t="s">
        <v>70</v>
      </c>
      <c r="D115" s="10" t="s">
        <v>362</v>
      </c>
      <c r="E115" s="13">
        <v>9.0</v>
      </c>
      <c r="F115" s="16">
        <f>E115-4</f>
        <v>5</v>
      </c>
    </row>
    <row r="116">
      <c r="A116" s="10" t="s">
        <v>3188</v>
      </c>
      <c r="B116" s="31">
        <v>0.13087962962962962</v>
      </c>
      <c r="C116" s="10" t="s">
        <v>82</v>
      </c>
      <c r="D116" s="10" t="s">
        <v>362</v>
      </c>
      <c r="E116" s="13">
        <v>14.0</v>
      </c>
      <c r="F116" s="16">
        <f>E116-10</f>
        <v>4</v>
      </c>
    </row>
    <row r="117">
      <c r="A117" s="10" t="s">
        <v>3188</v>
      </c>
      <c r="B117" s="31">
        <v>0.1357986111111111</v>
      </c>
      <c r="C117" s="10" t="s">
        <v>66</v>
      </c>
      <c r="D117" s="10" t="s">
        <v>100</v>
      </c>
      <c r="E117" s="13">
        <v>5.0</v>
      </c>
      <c r="F117" s="16">
        <f>E117-1</f>
        <v>4</v>
      </c>
    </row>
    <row r="118">
      <c r="A118" s="10" t="s">
        <v>3188</v>
      </c>
      <c r="B118" s="31">
        <v>0.1360185185185185</v>
      </c>
      <c r="C118" s="10" t="s">
        <v>69</v>
      </c>
      <c r="D118" s="10" t="s">
        <v>100</v>
      </c>
      <c r="E118" s="13">
        <v>22.0</v>
      </c>
      <c r="F118" s="16">
        <f>E118-4</f>
        <v>18</v>
      </c>
    </row>
    <row r="119">
      <c r="A119" s="10" t="s">
        <v>3188</v>
      </c>
      <c r="B119" s="31">
        <v>0.13604166666666667</v>
      </c>
      <c r="C119" s="10" t="s">
        <v>82</v>
      </c>
      <c r="D119" s="10" t="s">
        <v>100</v>
      </c>
      <c r="E119" s="13" t="s">
        <v>68</v>
      </c>
      <c r="F119" s="13">
        <v>20.0</v>
      </c>
    </row>
    <row r="120">
      <c r="A120" s="10" t="s">
        <v>3188</v>
      </c>
      <c r="B120" s="31">
        <v>0.1360648148148148</v>
      </c>
      <c r="C120" s="10" t="s">
        <v>3121</v>
      </c>
      <c r="D120" s="10" t="s">
        <v>100</v>
      </c>
      <c r="E120" s="13">
        <v>15.0</v>
      </c>
      <c r="F120" s="16">
        <f>E120-10</f>
        <v>5</v>
      </c>
    </row>
    <row r="121">
      <c r="A121" s="10" t="s">
        <v>3188</v>
      </c>
      <c r="B121" s="31">
        <v>0.1360763888888889</v>
      </c>
      <c r="C121" s="10" t="s">
        <v>84</v>
      </c>
      <c r="D121" s="10" t="s">
        <v>100</v>
      </c>
      <c r="E121" s="13" t="s">
        <v>75</v>
      </c>
      <c r="F121" s="13" t="s">
        <v>75</v>
      </c>
      <c r="J121" s="10" t="s">
        <v>85</v>
      </c>
    </row>
    <row r="122">
      <c r="A122" s="10" t="s">
        <v>3188</v>
      </c>
      <c r="B122" s="31">
        <v>0.1360763888888889</v>
      </c>
      <c r="C122" s="10" t="s">
        <v>84</v>
      </c>
      <c r="D122" s="10" t="s">
        <v>100</v>
      </c>
      <c r="E122" s="13">
        <v>15.0</v>
      </c>
      <c r="F122" s="16">
        <f>E122-3</f>
        <v>12</v>
      </c>
      <c r="J122" s="10" t="s">
        <v>86</v>
      </c>
    </row>
    <row r="123">
      <c r="A123" s="10" t="s">
        <v>3188</v>
      </c>
      <c r="B123" s="31">
        <v>0.13609953703703703</v>
      </c>
      <c r="C123" s="10" t="s">
        <v>968</v>
      </c>
      <c r="D123" s="10" t="s">
        <v>100</v>
      </c>
      <c r="E123" s="13">
        <v>9.0</v>
      </c>
      <c r="F123" s="16">
        <f>E123-2</f>
        <v>7</v>
      </c>
    </row>
    <row r="124">
      <c r="A124" s="10" t="s">
        <v>3188</v>
      </c>
      <c r="B124" s="31">
        <v>0.1361226851851852</v>
      </c>
      <c r="C124" s="10" t="s">
        <v>70</v>
      </c>
      <c r="D124" s="10" t="s">
        <v>100</v>
      </c>
      <c r="E124" s="13" t="s">
        <v>68</v>
      </c>
      <c r="F124" s="13">
        <v>20.0</v>
      </c>
    </row>
    <row r="125">
      <c r="A125" s="10" t="s">
        <v>3188</v>
      </c>
      <c r="B125" s="31">
        <v>0.13671296296296295</v>
      </c>
      <c r="C125" s="10" t="s">
        <v>968</v>
      </c>
      <c r="D125" s="10" t="s">
        <v>81</v>
      </c>
      <c r="E125" s="13">
        <v>20.0</v>
      </c>
      <c r="F125" s="16">
        <f>E125-3</f>
        <v>17</v>
      </c>
    </row>
    <row r="126">
      <c r="A126" s="10" t="s">
        <v>3188</v>
      </c>
      <c r="B126" s="31">
        <v>0.13791666666666666</v>
      </c>
      <c r="C126" s="10" t="s">
        <v>69</v>
      </c>
      <c r="D126" s="10" t="s">
        <v>80</v>
      </c>
      <c r="E126" s="13">
        <v>11.0</v>
      </c>
      <c r="F126" s="16">
        <f>E126-5</f>
        <v>6</v>
      </c>
      <c r="J126" s="10"/>
    </row>
    <row r="127">
      <c r="A127" s="10" t="s">
        <v>3188</v>
      </c>
      <c r="B127" s="31">
        <v>0.13896990740740742</v>
      </c>
      <c r="C127" s="10" t="s">
        <v>968</v>
      </c>
      <c r="D127" s="10" t="s">
        <v>73</v>
      </c>
      <c r="E127" s="13">
        <v>7.0</v>
      </c>
      <c r="F127" s="16">
        <f>E127-2</f>
        <v>5</v>
      </c>
      <c r="J127" s="10" t="s">
        <v>86</v>
      </c>
    </row>
    <row r="128">
      <c r="A128" s="10" t="s">
        <v>3188</v>
      </c>
      <c r="B128" s="31">
        <v>0.13896990740740742</v>
      </c>
      <c r="C128" s="10" t="s">
        <v>968</v>
      </c>
      <c r="D128" s="10" t="s">
        <v>73</v>
      </c>
      <c r="E128" s="13" t="s">
        <v>75</v>
      </c>
      <c r="F128" s="13" t="s">
        <v>75</v>
      </c>
      <c r="J128" s="10" t="s">
        <v>85</v>
      </c>
    </row>
    <row r="129">
      <c r="A129" s="10" t="s">
        <v>3188</v>
      </c>
      <c r="B129" s="31">
        <v>0.13931712962962964</v>
      </c>
      <c r="C129" s="10" t="s">
        <v>968</v>
      </c>
      <c r="D129" s="10" t="s">
        <v>129</v>
      </c>
      <c r="E129" s="13">
        <v>17.0</v>
      </c>
      <c r="F129" s="16">
        <f>E129-2</f>
        <v>15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6.0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3217</v>
      </c>
      <c r="B2" s="31">
        <v>0.03849537037037037</v>
      </c>
      <c r="C2" s="10" t="s">
        <v>82</v>
      </c>
      <c r="D2" s="10" t="s">
        <v>209</v>
      </c>
      <c r="E2" s="13">
        <v>9.0</v>
      </c>
      <c r="F2" s="16">
        <f>E2-0</f>
        <v>9</v>
      </c>
      <c r="J2" s="10" t="s">
        <v>2527</v>
      </c>
    </row>
    <row r="3">
      <c r="A3" s="10" t="s">
        <v>3217</v>
      </c>
      <c r="B3" s="31">
        <v>0.03849537037037037</v>
      </c>
      <c r="C3" s="10" t="s">
        <v>69</v>
      </c>
      <c r="D3" s="10" t="s">
        <v>209</v>
      </c>
      <c r="E3" s="13">
        <v>15.0</v>
      </c>
      <c r="F3" s="16">
        <f>E3-3</f>
        <v>12</v>
      </c>
      <c r="J3" s="10" t="s">
        <v>2527</v>
      </c>
    </row>
    <row r="4">
      <c r="A4" s="10" t="s">
        <v>3217</v>
      </c>
      <c r="B4" s="31">
        <v>0.04375</v>
      </c>
      <c r="C4" s="10" t="s">
        <v>66</v>
      </c>
      <c r="D4" s="10" t="s">
        <v>67</v>
      </c>
      <c r="E4" s="13">
        <v>16.0</v>
      </c>
      <c r="F4" s="16">
        <f>E4-2</f>
        <v>14</v>
      </c>
    </row>
    <row r="5">
      <c r="A5" s="10" t="s">
        <v>3217</v>
      </c>
      <c r="B5" s="31">
        <v>0.04380787037037037</v>
      </c>
      <c r="C5" s="10" t="s">
        <v>82</v>
      </c>
      <c r="D5" s="10" t="s">
        <v>67</v>
      </c>
      <c r="E5" s="13" t="s">
        <v>75</v>
      </c>
      <c r="F5" s="13" t="s">
        <v>75</v>
      </c>
      <c r="J5" s="10" t="s">
        <v>85</v>
      </c>
    </row>
    <row r="6">
      <c r="A6" s="10" t="s">
        <v>3217</v>
      </c>
      <c r="B6" s="31">
        <v>0.04380787037037037</v>
      </c>
      <c r="C6" s="10" t="s">
        <v>82</v>
      </c>
      <c r="D6" s="10" t="s">
        <v>67</v>
      </c>
      <c r="E6" s="13">
        <v>19.0</v>
      </c>
      <c r="F6" s="16">
        <f>E6-5</f>
        <v>14</v>
      </c>
      <c r="J6" s="10" t="s">
        <v>3218</v>
      </c>
    </row>
    <row r="7">
      <c r="A7" s="10" t="s">
        <v>3217</v>
      </c>
      <c r="B7" s="31">
        <v>0.04380787037037037</v>
      </c>
      <c r="C7" s="10" t="s">
        <v>69</v>
      </c>
      <c r="D7" s="10" t="s">
        <v>67</v>
      </c>
      <c r="E7" s="13" t="s">
        <v>75</v>
      </c>
      <c r="F7" s="13" t="s">
        <v>75</v>
      </c>
      <c r="J7" s="10" t="s">
        <v>85</v>
      </c>
    </row>
    <row r="8">
      <c r="A8" s="10" t="s">
        <v>3217</v>
      </c>
      <c r="B8" s="31">
        <v>0.04380787037037037</v>
      </c>
      <c r="C8" s="10" t="s">
        <v>69</v>
      </c>
      <c r="D8" s="10" t="s">
        <v>67</v>
      </c>
      <c r="E8" s="13">
        <v>14.0</v>
      </c>
      <c r="F8" s="16">
        <f>E8-5</f>
        <v>9</v>
      </c>
      <c r="J8" s="10" t="s">
        <v>3218</v>
      </c>
    </row>
    <row r="9">
      <c r="A9" s="10" t="s">
        <v>3217</v>
      </c>
      <c r="B9" s="31">
        <v>0.046064814814814815</v>
      </c>
      <c r="C9" s="10" t="s">
        <v>69</v>
      </c>
      <c r="D9" s="10" t="s">
        <v>67</v>
      </c>
      <c r="E9" s="13" t="s">
        <v>88</v>
      </c>
      <c r="F9" s="13">
        <v>1.0</v>
      </c>
    </row>
    <row r="10">
      <c r="A10" s="10" t="s">
        <v>3217</v>
      </c>
      <c r="B10" s="31">
        <v>0.046064814814814815</v>
      </c>
      <c r="C10" s="10" t="s">
        <v>70</v>
      </c>
      <c r="D10" s="10" t="s">
        <v>67</v>
      </c>
      <c r="E10" s="13">
        <v>21.0</v>
      </c>
      <c r="F10" s="16">
        <f>E10-4</f>
        <v>17</v>
      </c>
    </row>
    <row r="11">
      <c r="A11" s="10" t="s">
        <v>3217</v>
      </c>
      <c r="B11" s="31">
        <v>0.04716435185185185</v>
      </c>
      <c r="C11" s="10" t="s">
        <v>69</v>
      </c>
      <c r="D11" s="10" t="s">
        <v>131</v>
      </c>
      <c r="E11" s="13">
        <v>5.0</v>
      </c>
      <c r="F11" s="16">
        <f>E11-1</f>
        <v>4</v>
      </c>
      <c r="J11" s="10" t="s">
        <v>2527</v>
      </c>
    </row>
    <row r="12">
      <c r="A12" s="10" t="s">
        <v>3217</v>
      </c>
      <c r="B12" s="31">
        <v>0.04795138888888889</v>
      </c>
      <c r="C12" s="10" t="s">
        <v>69</v>
      </c>
      <c r="D12" s="10" t="s">
        <v>79</v>
      </c>
      <c r="E12" s="13">
        <v>22.0</v>
      </c>
      <c r="F12" s="16">
        <f>E12-3</f>
        <v>19</v>
      </c>
    </row>
    <row r="13">
      <c r="A13" s="10" t="s">
        <v>3217</v>
      </c>
      <c r="B13" s="31">
        <v>0.04795138888888889</v>
      </c>
      <c r="C13" s="10" t="s">
        <v>70</v>
      </c>
      <c r="D13" s="10" t="s">
        <v>79</v>
      </c>
      <c r="E13" s="13">
        <v>21.0</v>
      </c>
      <c r="F13" s="13">
        <v>13.0</v>
      </c>
    </row>
    <row r="14">
      <c r="A14" s="10" t="s">
        <v>3217</v>
      </c>
      <c r="B14" s="31">
        <v>0.051099537037037034</v>
      </c>
      <c r="C14" s="10" t="s">
        <v>66</v>
      </c>
      <c r="D14" s="10" t="s">
        <v>67</v>
      </c>
      <c r="E14" s="13" t="s">
        <v>68</v>
      </c>
      <c r="F14" s="13">
        <v>20.0</v>
      </c>
    </row>
    <row r="15">
      <c r="A15" s="10" t="s">
        <v>3217</v>
      </c>
      <c r="B15" s="31">
        <v>0.06413194444444445</v>
      </c>
      <c r="C15" s="10" t="s">
        <v>70</v>
      </c>
      <c r="D15" s="10" t="s">
        <v>67</v>
      </c>
      <c r="E15" s="13" t="s">
        <v>68</v>
      </c>
      <c r="F15" s="13">
        <v>20.0</v>
      </c>
    </row>
    <row r="16">
      <c r="A16" s="10" t="s">
        <v>3217</v>
      </c>
      <c r="B16" s="31">
        <v>0.0678125</v>
      </c>
      <c r="C16" s="10" t="s">
        <v>70</v>
      </c>
      <c r="D16" s="10" t="s">
        <v>67</v>
      </c>
      <c r="E16" s="13">
        <v>12.0</v>
      </c>
      <c r="F16" s="16">
        <f>E16-4</f>
        <v>8</v>
      </c>
    </row>
    <row r="17">
      <c r="A17" s="10" t="s">
        <v>3217</v>
      </c>
      <c r="B17" s="31">
        <v>0.0884375</v>
      </c>
      <c r="C17" s="10" t="s">
        <v>66</v>
      </c>
      <c r="D17" s="10" t="s">
        <v>166</v>
      </c>
      <c r="E17" s="13">
        <v>12.0</v>
      </c>
      <c r="F17" s="13">
        <f>E17-2</f>
        <v>10</v>
      </c>
      <c r="J17" s="10" t="s">
        <v>3219</v>
      </c>
    </row>
    <row r="18">
      <c r="A18" s="10" t="s">
        <v>3217</v>
      </c>
      <c r="B18" s="31">
        <v>0.08849537037037038</v>
      </c>
      <c r="C18" s="10" t="s">
        <v>69</v>
      </c>
      <c r="D18" s="10" t="s">
        <v>166</v>
      </c>
      <c r="E18" s="13">
        <v>13.0</v>
      </c>
      <c r="F18" s="16">
        <f>E18-9</f>
        <v>4</v>
      </c>
      <c r="J18" s="10" t="s">
        <v>3219</v>
      </c>
    </row>
    <row r="19">
      <c r="A19" s="10" t="s">
        <v>3217</v>
      </c>
      <c r="B19" s="31">
        <v>0.08851851851851852</v>
      </c>
      <c r="C19" s="10" t="s">
        <v>82</v>
      </c>
      <c r="D19" s="10" t="s">
        <v>166</v>
      </c>
      <c r="E19" s="13">
        <v>24.0</v>
      </c>
      <c r="F19" s="16">
        <f>E19-8</f>
        <v>16</v>
      </c>
      <c r="J19" s="10" t="s">
        <v>3220</v>
      </c>
    </row>
    <row r="20">
      <c r="A20" s="10" t="s">
        <v>3217</v>
      </c>
      <c r="B20" s="31">
        <v>0.08854166666666667</v>
      </c>
      <c r="C20" s="10" t="s">
        <v>3121</v>
      </c>
      <c r="D20" s="10" t="s">
        <v>166</v>
      </c>
      <c r="E20" s="13">
        <v>17.0</v>
      </c>
      <c r="F20" s="16">
        <f>E20-1</f>
        <v>16</v>
      </c>
      <c r="J20" s="10" t="s">
        <v>3220</v>
      </c>
    </row>
    <row r="21">
      <c r="A21" s="10" t="s">
        <v>3217</v>
      </c>
      <c r="B21" s="31">
        <v>0.08856481481481482</v>
      </c>
      <c r="C21" s="10" t="s">
        <v>84</v>
      </c>
      <c r="D21" s="10" t="s">
        <v>166</v>
      </c>
      <c r="E21" s="13">
        <v>5.0</v>
      </c>
      <c r="F21" s="16">
        <f>E21-0</f>
        <v>5</v>
      </c>
      <c r="J21" s="10" t="s">
        <v>3219</v>
      </c>
    </row>
    <row r="22">
      <c r="A22" s="10" t="s">
        <v>3217</v>
      </c>
      <c r="B22" s="31">
        <v>0.08857638888888889</v>
      </c>
      <c r="C22" s="10" t="s">
        <v>968</v>
      </c>
      <c r="D22" s="10" t="s">
        <v>166</v>
      </c>
      <c r="E22" s="13">
        <v>14.0</v>
      </c>
      <c r="F22" s="16">
        <f>E22-9</f>
        <v>5</v>
      </c>
      <c r="J22" s="10" t="s">
        <v>3219</v>
      </c>
    </row>
    <row r="23">
      <c r="A23" s="10" t="s">
        <v>3217</v>
      </c>
      <c r="B23" s="31">
        <v>0.08859953703703703</v>
      </c>
      <c r="C23" s="10" t="s">
        <v>70</v>
      </c>
      <c r="D23" s="10" t="s">
        <v>166</v>
      </c>
      <c r="E23" s="13">
        <v>16.0</v>
      </c>
      <c r="F23" s="16">
        <f>E23-4</f>
        <v>12</v>
      </c>
      <c r="J23" s="10" t="s">
        <v>3220</v>
      </c>
    </row>
    <row r="24">
      <c r="A24" s="10" t="s">
        <v>3217</v>
      </c>
      <c r="B24" s="31">
        <v>0.09280092592592593</v>
      </c>
      <c r="C24" s="10" t="s">
        <v>84</v>
      </c>
      <c r="D24" s="10" t="s">
        <v>129</v>
      </c>
      <c r="E24" s="13">
        <v>7.0</v>
      </c>
      <c r="F24" s="16">
        <f>E24-2</f>
        <v>5</v>
      </c>
    </row>
    <row r="25">
      <c r="A25" s="10" t="s">
        <v>3217</v>
      </c>
      <c r="B25" s="31">
        <v>0.09491898148148148</v>
      </c>
      <c r="C25" s="10" t="s">
        <v>66</v>
      </c>
      <c r="D25" s="10" t="s">
        <v>83</v>
      </c>
      <c r="E25" s="13">
        <v>8.0</v>
      </c>
      <c r="F25" s="16">
        <f>E25-6</f>
        <v>2</v>
      </c>
    </row>
    <row r="26">
      <c r="A26" s="10" t="s">
        <v>3217</v>
      </c>
      <c r="B26" s="31">
        <v>0.09506944444444444</v>
      </c>
      <c r="C26" s="10" t="s">
        <v>69</v>
      </c>
      <c r="D26" s="10" t="s">
        <v>83</v>
      </c>
      <c r="E26" s="13">
        <v>16.0</v>
      </c>
      <c r="F26" s="16">
        <f>E26-1</f>
        <v>15</v>
      </c>
    </row>
    <row r="27">
      <c r="A27" s="10" t="s">
        <v>3217</v>
      </c>
      <c r="B27" s="31">
        <v>0.09509259259259259</v>
      </c>
      <c r="C27" s="10" t="s">
        <v>82</v>
      </c>
      <c r="D27" s="10" t="s">
        <v>83</v>
      </c>
      <c r="E27" s="13">
        <v>14.0</v>
      </c>
      <c r="F27" s="16">
        <f>E27-10</f>
        <v>4</v>
      </c>
    </row>
    <row r="28">
      <c r="A28" s="10" t="s">
        <v>3217</v>
      </c>
      <c r="B28" s="31">
        <v>0.09513888888888888</v>
      </c>
      <c r="C28" s="10" t="s">
        <v>3121</v>
      </c>
      <c r="D28" s="10" t="s">
        <v>83</v>
      </c>
      <c r="E28" s="13">
        <v>21.0</v>
      </c>
      <c r="F28" s="13">
        <v>4.0</v>
      </c>
      <c r="J28" s="10" t="s">
        <v>2911</v>
      </c>
    </row>
    <row r="29">
      <c r="A29" s="10" t="s">
        <v>3217</v>
      </c>
      <c r="B29" s="31">
        <v>0.09519675925925926</v>
      </c>
      <c r="C29" s="10" t="s">
        <v>84</v>
      </c>
      <c r="D29" s="10" t="s">
        <v>83</v>
      </c>
      <c r="E29" s="13">
        <v>18.0</v>
      </c>
      <c r="F29" s="16">
        <f>E29-5</f>
        <v>13</v>
      </c>
    </row>
    <row r="30">
      <c r="A30" s="10" t="s">
        <v>3217</v>
      </c>
      <c r="B30" s="31">
        <v>0.05355324074074074</v>
      </c>
      <c r="C30" s="10" t="s">
        <v>968</v>
      </c>
      <c r="D30" s="10" t="s">
        <v>83</v>
      </c>
      <c r="E30" s="13">
        <v>3.0</v>
      </c>
      <c r="F30" s="16">
        <f>E30--1</f>
        <v>4</v>
      </c>
    </row>
    <row r="31">
      <c r="A31" s="10" t="s">
        <v>3217</v>
      </c>
      <c r="B31" s="31">
        <v>0.053564814814814815</v>
      </c>
      <c r="C31" s="10" t="s">
        <v>70</v>
      </c>
      <c r="D31" s="10" t="s">
        <v>83</v>
      </c>
      <c r="E31" s="13">
        <v>17.0</v>
      </c>
      <c r="F31" s="16">
        <f>E31-12</f>
        <v>5</v>
      </c>
    </row>
    <row r="32">
      <c r="A32" s="10" t="s">
        <v>3217</v>
      </c>
      <c r="B32" s="31">
        <v>0.09922453703703704</v>
      </c>
      <c r="C32" s="10" t="s">
        <v>157</v>
      </c>
      <c r="D32" s="10" t="s">
        <v>67</v>
      </c>
      <c r="E32" s="13">
        <f>F32+3</f>
        <v>5</v>
      </c>
      <c r="F32" s="13">
        <v>2.0</v>
      </c>
    </row>
    <row r="33">
      <c r="A33" s="10" t="s">
        <v>3217</v>
      </c>
      <c r="B33" s="31">
        <v>0.10164351851851852</v>
      </c>
      <c r="C33" s="10" t="s">
        <v>82</v>
      </c>
      <c r="D33" s="10" t="s">
        <v>83</v>
      </c>
      <c r="E33" s="13">
        <v>27.0</v>
      </c>
      <c r="F33" s="16">
        <f>E33-10</f>
        <v>17</v>
      </c>
    </row>
    <row r="34">
      <c r="A34" s="10" t="s">
        <v>3217</v>
      </c>
      <c r="B34" s="31">
        <v>0.10258101851851852</v>
      </c>
      <c r="C34" s="10" t="s">
        <v>69</v>
      </c>
      <c r="D34" s="10" t="s">
        <v>83</v>
      </c>
      <c r="E34" s="13">
        <v>3.0</v>
      </c>
      <c r="F34" s="16">
        <f>E34-1</f>
        <v>2</v>
      </c>
    </row>
    <row r="35">
      <c r="A35" s="10" t="s">
        <v>3217</v>
      </c>
      <c r="B35" s="31">
        <v>0.10331018518518519</v>
      </c>
      <c r="C35" s="10" t="s">
        <v>968</v>
      </c>
      <c r="D35" s="10" t="s">
        <v>67</v>
      </c>
      <c r="E35" s="13">
        <v>21.0</v>
      </c>
      <c r="F35" s="16">
        <f>E35-9</f>
        <v>12</v>
      </c>
    </row>
    <row r="36">
      <c r="A36" s="10" t="s">
        <v>3217</v>
      </c>
      <c r="B36" s="31">
        <v>0.10553240740740741</v>
      </c>
      <c r="C36" s="10" t="s">
        <v>66</v>
      </c>
      <c r="D36" s="10" t="s">
        <v>209</v>
      </c>
      <c r="E36" s="13">
        <v>20.0</v>
      </c>
      <c r="F36" s="16">
        <f>E36-1</f>
        <v>19</v>
      </c>
    </row>
    <row r="37">
      <c r="A37" s="10" t="s">
        <v>3217</v>
      </c>
      <c r="B37" s="31">
        <v>0.1055787037037037</v>
      </c>
      <c r="C37" s="10" t="s">
        <v>70</v>
      </c>
      <c r="D37" s="10" t="s">
        <v>209</v>
      </c>
      <c r="E37" s="13">
        <v>17.0</v>
      </c>
      <c r="F37" s="16">
        <f>E37-0</f>
        <v>17</v>
      </c>
    </row>
    <row r="38">
      <c r="A38" s="10" t="s">
        <v>3217</v>
      </c>
      <c r="B38" s="31">
        <v>0.10567129629629629</v>
      </c>
      <c r="C38" s="10" t="s">
        <v>84</v>
      </c>
      <c r="D38" s="10" t="s">
        <v>209</v>
      </c>
      <c r="E38" s="13">
        <v>12.0</v>
      </c>
      <c r="F38" s="16">
        <f>E38-4</f>
        <v>8</v>
      </c>
    </row>
    <row r="39">
      <c r="A39" s="10" t="s">
        <v>3217</v>
      </c>
      <c r="B39" s="31">
        <v>0.11288194444444444</v>
      </c>
      <c r="C39" s="10" t="s">
        <v>84</v>
      </c>
      <c r="D39" s="10" t="s">
        <v>83</v>
      </c>
      <c r="E39" s="13">
        <v>7.0</v>
      </c>
      <c r="F39" s="16">
        <f>E39-5</f>
        <v>2</v>
      </c>
    </row>
    <row r="40">
      <c r="A40" s="10" t="s">
        <v>3217</v>
      </c>
      <c r="B40" s="31">
        <v>0.11409722222222222</v>
      </c>
      <c r="C40" s="10" t="s">
        <v>70</v>
      </c>
      <c r="D40" s="10" t="s">
        <v>83</v>
      </c>
      <c r="E40" s="13">
        <v>26.0</v>
      </c>
      <c r="F40" s="13">
        <v>18.0</v>
      </c>
    </row>
    <row r="41">
      <c r="A41" s="10" t="s">
        <v>3217</v>
      </c>
      <c r="B41" s="31">
        <v>0.11527777777777778</v>
      </c>
      <c r="C41" s="10" t="s">
        <v>968</v>
      </c>
      <c r="D41" s="10" t="s">
        <v>83</v>
      </c>
      <c r="E41" s="13">
        <v>11.0</v>
      </c>
      <c r="F41" s="13">
        <v>12.0</v>
      </c>
    </row>
    <row r="42">
      <c r="A42" s="10" t="s">
        <v>3217</v>
      </c>
      <c r="B42" s="31">
        <v>0.11628472222222222</v>
      </c>
      <c r="C42" s="10" t="s">
        <v>66</v>
      </c>
      <c r="D42" s="10" t="s">
        <v>83</v>
      </c>
      <c r="E42" s="13">
        <v>19.0</v>
      </c>
      <c r="F42" s="16">
        <f>E42-6</f>
        <v>13</v>
      </c>
    </row>
    <row r="43">
      <c r="A43" s="10" t="s">
        <v>3217</v>
      </c>
      <c r="B43" s="31">
        <v>0.11868055555555555</v>
      </c>
      <c r="C43" s="10" t="s">
        <v>66</v>
      </c>
      <c r="D43" s="10" t="s">
        <v>580</v>
      </c>
      <c r="E43" s="13" t="s">
        <v>68</v>
      </c>
      <c r="F43" s="13">
        <v>20.0</v>
      </c>
    </row>
    <row r="44">
      <c r="A44" s="10" t="s">
        <v>3217</v>
      </c>
      <c r="B44" s="31">
        <v>0.12135416666666667</v>
      </c>
      <c r="C44" s="10" t="s">
        <v>82</v>
      </c>
      <c r="D44" s="10" t="s">
        <v>580</v>
      </c>
      <c r="E44" s="13">
        <v>21.0</v>
      </c>
      <c r="F44" s="16">
        <f>E44-6</f>
        <v>15</v>
      </c>
      <c r="J44" s="10" t="s">
        <v>3221</v>
      </c>
    </row>
    <row r="45">
      <c r="A45" s="10" t="s">
        <v>3217</v>
      </c>
      <c r="B45" s="31">
        <v>0.12164351851851851</v>
      </c>
      <c r="C45" s="10" t="s">
        <v>66</v>
      </c>
      <c r="D45" s="10" t="s">
        <v>89</v>
      </c>
      <c r="E45" s="13">
        <v>13.0</v>
      </c>
      <c r="F45" s="16">
        <f t="shared" ref="F45:F46" si="1">E45-9</f>
        <v>4</v>
      </c>
      <c r="J45" s="10" t="s">
        <v>171</v>
      </c>
    </row>
    <row r="46">
      <c r="A46" s="10" t="s">
        <v>3217</v>
      </c>
      <c r="B46" s="31">
        <v>0.12172453703703703</v>
      </c>
      <c r="C46" s="10" t="s">
        <v>66</v>
      </c>
      <c r="D46" s="10" t="s">
        <v>89</v>
      </c>
      <c r="E46" s="13">
        <v>19.0</v>
      </c>
      <c r="F46" s="16">
        <f t="shared" si="1"/>
        <v>10</v>
      </c>
      <c r="J46" s="10" t="s">
        <v>171</v>
      </c>
    </row>
    <row r="47">
      <c r="A47" s="10" t="s">
        <v>3217</v>
      </c>
      <c r="B47" s="31">
        <v>0.12178240740740741</v>
      </c>
      <c r="C47" s="10" t="s">
        <v>66</v>
      </c>
      <c r="D47" s="10" t="s">
        <v>89</v>
      </c>
      <c r="E47" s="13" t="s">
        <v>88</v>
      </c>
      <c r="F47" s="13">
        <v>1.0</v>
      </c>
      <c r="J47" s="10" t="s">
        <v>171</v>
      </c>
    </row>
    <row r="48">
      <c r="A48" s="10" t="s">
        <v>3217</v>
      </c>
      <c r="B48" s="31">
        <v>0.12196759259259259</v>
      </c>
      <c r="C48" s="10" t="s">
        <v>66</v>
      </c>
      <c r="D48" s="10" t="s">
        <v>91</v>
      </c>
      <c r="E48" s="13">
        <v>18.0</v>
      </c>
      <c r="F48" s="16"/>
      <c r="H48" s="10" t="s">
        <v>3222</v>
      </c>
    </row>
    <row r="49">
      <c r="A49" s="10" t="s">
        <v>3217</v>
      </c>
      <c r="B49" s="31">
        <v>0.12259259259259259</v>
      </c>
      <c r="C49" s="10" t="s">
        <v>70</v>
      </c>
      <c r="D49" s="10" t="s">
        <v>580</v>
      </c>
      <c r="E49" s="13">
        <v>6.0</v>
      </c>
      <c r="F49" s="13">
        <v>2.0</v>
      </c>
    </row>
    <row r="50">
      <c r="A50" s="10" t="s">
        <v>3217</v>
      </c>
      <c r="B50" s="31">
        <v>0.12259259259259259</v>
      </c>
      <c r="C50" s="10" t="s">
        <v>70</v>
      </c>
      <c r="D50" s="10" t="s">
        <v>76</v>
      </c>
      <c r="E50" s="13">
        <v>4.0</v>
      </c>
      <c r="F50" s="16"/>
      <c r="J50" s="10" t="s">
        <v>2536</v>
      </c>
    </row>
    <row r="51">
      <c r="A51" s="10" t="s">
        <v>3217</v>
      </c>
      <c r="B51" s="31">
        <v>0.12306712962962962</v>
      </c>
      <c r="C51" s="10" t="s">
        <v>66</v>
      </c>
      <c r="D51" s="10" t="s">
        <v>580</v>
      </c>
      <c r="E51" s="13">
        <v>14.0</v>
      </c>
      <c r="F51" s="16">
        <f>E51-2</f>
        <v>12</v>
      </c>
    </row>
    <row r="52">
      <c r="A52" s="10" t="s">
        <v>3217</v>
      </c>
      <c r="B52" s="31">
        <v>0.12313657407407408</v>
      </c>
      <c r="C52" s="10" t="s">
        <v>69</v>
      </c>
      <c r="D52" s="10" t="s">
        <v>580</v>
      </c>
      <c r="E52" s="13">
        <v>8.0</v>
      </c>
      <c r="F52" s="16">
        <f>E52-3</f>
        <v>5</v>
      </c>
    </row>
    <row r="53">
      <c r="A53" s="10" t="s">
        <v>3217</v>
      </c>
      <c r="B53" s="31">
        <v>0.12369212962962962</v>
      </c>
      <c r="C53" s="10" t="s">
        <v>84</v>
      </c>
      <c r="D53" s="10" t="s">
        <v>79</v>
      </c>
      <c r="E53" s="13">
        <v>19.0</v>
      </c>
      <c r="F53" s="16">
        <f>E53-8</f>
        <v>11</v>
      </c>
    </row>
    <row r="54">
      <c r="A54" s="10" t="s">
        <v>3217</v>
      </c>
      <c r="B54" s="31">
        <v>0.13324074074074074</v>
      </c>
      <c r="C54" s="10" t="s">
        <v>66</v>
      </c>
      <c r="D54" s="10" t="s">
        <v>67</v>
      </c>
      <c r="E54" s="13">
        <v>18.0</v>
      </c>
      <c r="F54" s="16">
        <f>E54-2</f>
        <v>16</v>
      </c>
    </row>
    <row r="55">
      <c r="A55" s="10" t="s">
        <v>3217</v>
      </c>
      <c r="B55" s="31">
        <v>0.13408564814814813</v>
      </c>
      <c r="C55" s="10" t="s">
        <v>70</v>
      </c>
      <c r="D55" s="10" t="s">
        <v>67</v>
      </c>
      <c r="E55" s="13">
        <v>20.0</v>
      </c>
      <c r="F55" s="16">
        <f>E55-4</f>
        <v>16</v>
      </c>
    </row>
    <row r="56">
      <c r="A56" s="10" t="s">
        <v>3217</v>
      </c>
      <c r="B56" s="31">
        <v>0.13458333333333333</v>
      </c>
      <c r="C56" s="10" t="s">
        <v>70</v>
      </c>
      <c r="D56" s="10" t="s">
        <v>83</v>
      </c>
      <c r="E56" s="13" t="s">
        <v>88</v>
      </c>
      <c r="F56" s="13">
        <v>1.0</v>
      </c>
    </row>
    <row r="57">
      <c r="A57" s="10" t="s">
        <v>3217</v>
      </c>
      <c r="B57" s="31">
        <v>0.13739583333333333</v>
      </c>
      <c r="C57" s="10" t="s">
        <v>968</v>
      </c>
      <c r="D57" s="10" t="s">
        <v>166</v>
      </c>
      <c r="E57" s="13">
        <v>13.0</v>
      </c>
      <c r="F57" s="16">
        <f>E57-9</f>
        <v>4</v>
      </c>
    </row>
    <row r="58">
      <c r="A58" s="10" t="s">
        <v>3217</v>
      </c>
      <c r="B58" s="31">
        <v>0.13804398148148148</v>
      </c>
      <c r="C58" s="10" t="s">
        <v>66</v>
      </c>
      <c r="D58" s="10" t="s">
        <v>166</v>
      </c>
      <c r="E58" s="13">
        <v>20.0</v>
      </c>
      <c r="F58" s="13">
        <v>17.0</v>
      </c>
    </row>
    <row r="59">
      <c r="A59" s="10" t="s">
        <v>3217</v>
      </c>
      <c r="B59" s="31">
        <v>0.13871527777777778</v>
      </c>
      <c r="C59" s="10" t="s">
        <v>968</v>
      </c>
      <c r="D59" s="10" t="s">
        <v>166</v>
      </c>
      <c r="E59" s="13">
        <v>13.0</v>
      </c>
      <c r="F59" s="16">
        <f>E59-9</f>
        <v>4</v>
      </c>
    </row>
    <row r="60">
      <c r="A60" s="10" t="s">
        <v>3217</v>
      </c>
      <c r="B60" s="31">
        <v>0.13922453703703705</v>
      </c>
      <c r="C60" s="10" t="s">
        <v>66</v>
      </c>
      <c r="D60" s="10" t="s">
        <v>209</v>
      </c>
      <c r="E60" s="13">
        <v>12.0</v>
      </c>
      <c r="F60" s="16">
        <f>E60-2</f>
        <v>10</v>
      </c>
    </row>
    <row r="61">
      <c r="A61" s="10" t="s">
        <v>3217</v>
      </c>
      <c r="B61" s="31">
        <v>0.13922453703703705</v>
      </c>
      <c r="C61" s="10" t="s">
        <v>968</v>
      </c>
      <c r="D61" s="10" t="s">
        <v>209</v>
      </c>
      <c r="E61" s="13">
        <v>7.0</v>
      </c>
      <c r="F61" s="16">
        <f>E61-0</f>
        <v>7</v>
      </c>
    </row>
    <row r="62">
      <c r="A62" s="10" t="s">
        <v>3217</v>
      </c>
      <c r="B62" s="31">
        <v>0.14118055555555556</v>
      </c>
      <c r="C62" s="10" t="s">
        <v>66</v>
      </c>
      <c r="D62" s="10" t="s">
        <v>209</v>
      </c>
      <c r="E62" s="13">
        <v>14.0</v>
      </c>
      <c r="F62" s="16">
        <f>E62-1</f>
        <v>13</v>
      </c>
    </row>
    <row r="63">
      <c r="A63" s="10" t="s">
        <v>3217</v>
      </c>
      <c r="B63" s="31">
        <v>0.14118055555555556</v>
      </c>
      <c r="C63" s="10" t="s">
        <v>968</v>
      </c>
      <c r="D63" s="10" t="s">
        <v>209</v>
      </c>
      <c r="E63" s="13">
        <v>7.0</v>
      </c>
      <c r="F63" s="16">
        <f>E63-0</f>
        <v>7</v>
      </c>
    </row>
    <row r="64">
      <c r="A64" s="10" t="s">
        <v>3217</v>
      </c>
      <c r="B64" s="31">
        <v>0.14230324074074074</v>
      </c>
      <c r="C64" s="10" t="s">
        <v>66</v>
      </c>
      <c r="D64" s="10" t="s">
        <v>81</v>
      </c>
      <c r="E64" s="13">
        <v>12.0</v>
      </c>
      <c r="F64" s="16">
        <f>E64-5</f>
        <v>7</v>
      </c>
    </row>
    <row r="65">
      <c r="A65" s="10" t="s">
        <v>3217</v>
      </c>
      <c r="B65" s="31">
        <v>0.14305555555555555</v>
      </c>
      <c r="C65" s="10" t="s">
        <v>968</v>
      </c>
      <c r="D65" s="10" t="s">
        <v>166</v>
      </c>
      <c r="E65" s="13">
        <v>26.0</v>
      </c>
      <c r="F65" s="16">
        <f>E65-9</f>
        <v>17</v>
      </c>
    </row>
    <row r="66">
      <c r="A66" s="10" t="s">
        <v>3217</v>
      </c>
      <c r="B66" s="31">
        <v>0.14381944444444444</v>
      </c>
      <c r="C66" s="10" t="s">
        <v>968</v>
      </c>
      <c r="D66" s="10" t="s">
        <v>209</v>
      </c>
      <c r="E66" s="13" t="s">
        <v>88</v>
      </c>
      <c r="F66" s="13">
        <v>1.0</v>
      </c>
      <c r="J66" s="10" t="s">
        <v>85</v>
      </c>
    </row>
    <row r="67">
      <c r="A67" s="10" t="s">
        <v>3217</v>
      </c>
      <c r="B67" s="31">
        <v>0.14381944444444444</v>
      </c>
      <c r="C67" s="10" t="s">
        <v>968</v>
      </c>
      <c r="D67" s="10" t="s">
        <v>209</v>
      </c>
      <c r="E67" s="13">
        <v>15.0</v>
      </c>
      <c r="F67" s="16">
        <f>E67-0</f>
        <v>15</v>
      </c>
      <c r="J67" s="10" t="s">
        <v>86</v>
      </c>
    </row>
    <row r="68">
      <c r="A68" s="10" t="s">
        <v>3217</v>
      </c>
      <c r="B68" s="31">
        <v>0.1438773148148148</v>
      </c>
      <c r="C68" s="10" t="s">
        <v>66</v>
      </c>
      <c r="D68" s="10" t="s">
        <v>209</v>
      </c>
      <c r="E68" s="13">
        <v>5.0</v>
      </c>
      <c r="F68" s="16">
        <f>E68-1</f>
        <v>4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3223</v>
      </c>
      <c r="B2" s="31">
        <v>0.009988425925925927</v>
      </c>
      <c r="C2" s="10" t="s">
        <v>82</v>
      </c>
      <c r="D2" s="10" t="s">
        <v>166</v>
      </c>
      <c r="E2" s="13">
        <v>17.0</v>
      </c>
      <c r="F2" s="16">
        <f>E2-8</f>
        <v>9</v>
      </c>
    </row>
    <row r="3">
      <c r="A3" s="10" t="s">
        <v>3223</v>
      </c>
      <c r="B3" s="31">
        <v>0.010034722222222223</v>
      </c>
      <c r="C3" s="10" t="s">
        <v>70</v>
      </c>
      <c r="D3" s="10" t="s">
        <v>166</v>
      </c>
      <c r="E3" s="13">
        <v>22.0</v>
      </c>
      <c r="F3" s="16">
        <f>E3-4</f>
        <v>18</v>
      </c>
    </row>
    <row r="4">
      <c r="A4" s="10" t="s">
        <v>3223</v>
      </c>
      <c r="B4" s="31">
        <v>0.010648148148148148</v>
      </c>
      <c r="C4" s="10" t="s">
        <v>70</v>
      </c>
      <c r="D4" s="10" t="s">
        <v>67</v>
      </c>
      <c r="E4" s="13" t="s">
        <v>68</v>
      </c>
      <c r="F4" s="13">
        <v>20.0</v>
      </c>
    </row>
    <row r="5">
      <c r="A5" s="10" t="s">
        <v>3223</v>
      </c>
      <c r="B5" s="31">
        <v>0.011493055555555555</v>
      </c>
      <c r="C5" s="10" t="s">
        <v>70</v>
      </c>
      <c r="D5" s="10" t="s">
        <v>93</v>
      </c>
      <c r="E5" s="13">
        <v>23.0</v>
      </c>
      <c r="F5" s="16">
        <f>E5-10</f>
        <v>13</v>
      </c>
      <c r="J5" s="10" t="s">
        <v>2301</v>
      </c>
    </row>
    <row r="6">
      <c r="A6" s="10" t="s">
        <v>3223</v>
      </c>
      <c r="B6" s="31">
        <v>0.011516203703703704</v>
      </c>
      <c r="C6" s="10" t="s">
        <v>70</v>
      </c>
      <c r="D6" s="10" t="s">
        <v>91</v>
      </c>
      <c r="E6" s="13">
        <v>10.0</v>
      </c>
      <c r="F6" s="13"/>
      <c r="H6" s="10" t="s">
        <v>3224</v>
      </c>
    </row>
    <row r="7">
      <c r="A7" s="10" t="s">
        <v>3223</v>
      </c>
      <c r="B7" s="31">
        <v>0.011840277777777778</v>
      </c>
      <c r="C7" s="10" t="s">
        <v>968</v>
      </c>
      <c r="D7" s="10" t="s">
        <v>81</v>
      </c>
      <c r="E7" s="13">
        <v>20.0</v>
      </c>
      <c r="F7" s="16">
        <f>E7-3</f>
        <v>17</v>
      </c>
      <c r="J7" s="10" t="s">
        <v>3225</v>
      </c>
    </row>
    <row r="8">
      <c r="A8" s="10" t="s">
        <v>3223</v>
      </c>
      <c r="B8" s="31">
        <v>0.01204861111111111</v>
      </c>
      <c r="C8" s="10" t="s">
        <v>70</v>
      </c>
      <c r="D8" s="10" t="s">
        <v>93</v>
      </c>
      <c r="E8" s="13">
        <v>20.0</v>
      </c>
      <c r="F8" s="13">
        <f>E8-10</f>
        <v>10</v>
      </c>
      <c r="J8" s="10" t="s">
        <v>3226</v>
      </c>
    </row>
    <row r="9">
      <c r="A9" s="10" t="s">
        <v>3223</v>
      </c>
      <c r="B9" s="31">
        <v>0.012141203703703704</v>
      </c>
      <c r="C9" s="10" t="s">
        <v>70</v>
      </c>
      <c r="D9" s="10" t="s">
        <v>91</v>
      </c>
      <c r="E9" s="13">
        <v>8.0</v>
      </c>
      <c r="F9" s="16"/>
      <c r="H9" s="10" t="s">
        <v>3227</v>
      </c>
    </row>
    <row r="10">
      <c r="A10" s="10" t="s">
        <v>3223</v>
      </c>
      <c r="B10" s="31">
        <v>0.012268518518518519</v>
      </c>
      <c r="C10" s="10" t="s">
        <v>968</v>
      </c>
      <c r="D10" s="10" t="s">
        <v>81</v>
      </c>
      <c r="E10" s="13">
        <v>14.0</v>
      </c>
      <c r="F10" s="16">
        <f>E10-3</f>
        <v>11</v>
      </c>
      <c r="J10" s="10" t="s">
        <v>3228</v>
      </c>
    </row>
    <row r="11">
      <c r="A11" s="10" t="s">
        <v>3223</v>
      </c>
      <c r="B11" s="31">
        <v>0.012997685185185185</v>
      </c>
      <c r="C11" s="10" t="s">
        <v>70</v>
      </c>
      <c r="D11" s="10" t="s">
        <v>100</v>
      </c>
      <c r="E11" s="13">
        <v>19.0</v>
      </c>
      <c r="F11" s="16">
        <f>E11-9</f>
        <v>10</v>
      </c>
    </row>
    <row r="12">
      <c r="A12" s="10" t="s">
        <v>3223</v>
      </c>
      <c r="B12" s="31">
        <v>0.015902777777777776</v>
      </c>
      <c r="C12" s="10" t="s">
        <v>70</v>
      </c>
      <c r="D12" s="10" t="s">
        <v>93</v>
      </c>
      <c r="E12" s="13" t="s">
        <v>75</v>
      </c>
      <c r="F12" s="13" t="s">
        <v>75</v>
      </c>
      <c r="J12" s="10" t="s">
        <v>2291</v>
      </c>
    </row>
    <row r="13">
      <c r="A13" s="10" t="s">
        <v>3223</v>
      </c>
      <c r="B13" s="31">
        <v>0.015902777777777776</v>
      </c>
      <c r="C13" s="10" t="s">
        <v>70</v>
      </c>
      <c r="D13" s="10" t="s">
        <v>93</v>
      </c>
      <c r="E13" s="13">
        <v>26.0</v>
      </c>
      <c r="F13" s="13">
        <f>E13-10</f>
        <v>16</v>
      </c>
      <c r="J13" s="10" t="s">
        <v>2301</v>
      </c>
    </row>
    <row r="14">
      <c r="A14" s="10" t="s">
        <v>3223</v>
      </c>
      <c r="B14" s="31">
        <v>0.016006944444444445</v>
      </c>
      <c r="C14" s="10" t="s">
        <v>70</v>
      </c>
      <c r="D14" s="10" t="s">
        <v>91</v>
      </c>
      <c r="E14" s="13">
        <v>7.0</v>
      </c>
      <c r="F14" s="13"/>
      <c r="H14" s="10" t="s">
        <v>3229</v>
      </c>
    </row>
    <row r="15">
      <c r="A15" s="10" t="s">
        <v>3223</v>
      </c>
      <c r="B15" s="31">
        <v>0.016145833333333335</v>
      </c>
      <c r="C15" s="10" t="s">
        <v>968</v>
      </c>
      <c r="D15" s="10" t="s">
        <v>81</v>
      </c>
      <c r="E15" s="13">
        <v>5.0</v>
      </c>
      <c r="F15" s="16">
        <f>E15-3</f>
        <v>2</v>
      </c>
      <c r="J15" s="10" t="s">
        <v>2291</v>
      </c>
    </row>
    <row r="16">
      <c r="A16" s="10" t="s">
        <v>3223</v>
      </c>
      <c r="B16" s="31">
        <v>0.02224537037037037</v>
      </c>
      <c r="C16" s="10" t="s">
        <v>66</v>
      </c>
      <c r="D16" s="10" t="s">
        <v>366</v>
      </c>
      <c r="E16" s="13">
        <v>13.0</v>
      </c>
      <c r="F16" s="13">
        <f>E16-2</f>
        <v>11</v>
      </c>
    </row>
    <row r="17">
      <c r="A17" s="10" t="s">
        <v>3223</v>
      </c>
      <c r="B17" s="31">
        <v>0.023368055555555555</v>
      </c>
      <c r="C17" s="10" t="s">
        <v>968</v>
      </c>
      <c r="D17" s="10" t="s">
        <v>120</v>
      </c>
      <c r="E17" s="13" t="s">
        <v>75</v>
      </c>
      <c r="F17" s="16"/>
      <c r="J17" s="10" t="s">
        <v>155</v>
      </c>
    </row>
    <row r="18">
      <c r="A18" s="10" t="s">
        <v>3223</v>
      </c>
      <c r="B18" s="31">
        <v>0.023368055555555555</v>
      </c>
      <c r="C18" s="10" t="s">
        <v>84</v>
      </c>
      <c r="D18" s="10" t="s">
        <v>120</v>
      </c>
      <c r="E18" s="13" t="s">
        <v>75</v>
      </c>
      <c r="F18" s="16"/>
      <c r="J18" s="10" t="s">
        <v>155</v>
      </c>
    </row>
    <row r="19">
      <c r="A19" s="10" t="s">
        <v>3223</v>
      </c>
      <c r="B19" s="31">
        <v>0.024340277777777777</v>
      </c>
      <c r="C19" s="10" t="s">
        <v>968</v>
      </c>
      <c r="D19" s="10" t="s">
        <v>76</v>
      </c>
      <c r="E19" s="13">
        <v>5.0</v>
      </c>
      <c r="F19" s="16"/>
      <c r="J19" s="10" t="s">
        <v>2538</v>
      </c>
    </row>
    <row r="20">
      <c r="A20" s="10" t="s">
        <v>3223</v>
      </c>
      <c r="B20" s="31">
        <v>0.03210648148148148</v>
      </c>
      <c r="C20" s="10" t="s">
        <v>70</v>
      </c>
      <c r="D20" s="10" t="s">
        <v>362</v>
      </c>
      <c r="E20" s="13">
        <v>16.0</v>
      </c>
      <c r="F20" s="16">
        <f>E20-4</f>
        <v>12</v>
      </c>
    </row>
    <row r="21">
      <c r="A21" s="10" t="s">
        <v>3223</v>
      </c>
      <c r="B21" s="31">
        <v>0.035787037037037034</v>
      </c>
      <c r="C21" s="10" t="s">
        <v>66</v>
      </c>
      <c r="D21" s="10" t="s">
        <v>83</v>
      </c>
      <c r="E21" s="13">
        <v>25.0</v>
      </c>
      <c r="F21" s="16">
        <f>E21-6</f>
        <v>19</v>
      </c>
    </row>
    <row r="22">
      <c r="A22" s="10" t="s">
        <v>3223</v>
      </c>
      <c r="B22" s="31">
        <v>0.035833333333333335</v>
      </c>
      <c r="C22" s="10" t="s">
        <v>82</v>
      </c>
      <c r="D22" s="10" t="s">
        <v>83</v>
      </c>
      <c r="E22" s="13">
        <v>27.0</v>
      </c>
      <c r="F22" s="16">
        <f>E22-10</f>
        <v>17</v>
      </c>
    </row>
    <row r="23">
      <c r="A23" s="10" t="s">
        <v>3223</v>
      </c>
      <c r="B23" s="31">
        <v>0.03587962962962963</v>
      </c>
      <c r="C23" s="10" t="s">
        <v>3121</v>
      </c>
      <c r="D23" s="10" t="s">
        <v>83</v>
      </c>
      <c r="E23" s="13">
        <v>30.0</v>
      </c>
      <c r="F23" s="16">
        <f>E23-11</f>
        <v>19</v>
      </c>
    </row>
    <row r="24">
      <c r="A24" s="10" t="s">
        <v>3223</v>
      </c>
      <c r="B24" s="31">
        <v>0.03591435185185185</v>
      </c>
      <c r="C24" s="10" t="s">
        <v>69</v>
      </c>
      <c r="D24" s="10" t="s">
        <v>83</v>
      </c>
      <c r="E24" s="13">
        <v>15.0</v>
      </c>
      <c r="F24" s="16">
        <f>E24-1</f>
        <v>14</v>
      </c>
    </row>
    <row r="25">
      <c r="A25" s="10" t="s">
        <v>3223</v>
      </c>
      <c r="B25" s="31">
        <v>0.0359375</v>
      </c>
      <c r="C25" s="10" t="s">
        <v>968</v>
      </c>
      <c r="D25" s="10" t="s">
        <v>83</v>
      </c>
      <c r="E25" s="13">
        <v>13.0</v>
      </c>
      <c r="F25" s="16">
        <f>E25--1</f>
        <v>14</v>
      </c>
    </row>
    <row r="26">
      <c r="A26" s="10" t="s">
        <v>3223</v>
      </c>
      <c r="B26" s="31">
        <v>0.03596064814814815</v>
      </c>
      <c r="C26" s="10" t="s">
        <v>84</v>
      </c>
      <c r="D26" s="10" t="s">
        <v>83</v>
      </c>
      <c r="E26" s="13">
        <v>21.0</v>
      </c>
      <c r="F26" s="16">
        <f>E26-5</f>
        <v>16</v>
      </c>
    </row>
    <row r="27">
      <c r="A27" s="10" t="s">
        <v>3223</v>
      </c>
      <c r="B27" s="31">
        <v>0.035972222222222225</v>
      </c>
      <c r="C27" s="10" t="s">
        <v>70</v>
      </c>
      <c r="D27" s="10" t="s">
        <v>83</v>
      </c>
      <c r="E27" s="13">
        <v>24.0</v>
      </c>
      <c r="F27" s="13">
        <f>E27-12</f>
        <v>12</v>
      </c>
    </row>
    <row r="28">
      <c r="A28" s="10" t="s">
        <v>3223</v>
      </c>
      <c r="B28" s="31">
        <v>0.03709490740740741</v>
      </c>
      <c r="C28" s="10" t="s">
        <v>66</v>
      </c>
      <c r="D28" s="10" t="s">
        <v>83</v>
      </c>
      <c r="E28" s="13">
        <v>19.0</v>
      </c>
      <c r="F28" s="16">
        <f>E28-6</f>
        <v>13</v>
      </c>
    </row>
    <row r="29">
      <c r="A29" s="10" t="s">
        <v>3223</v>
      </c>
      <c r="B29" s="31">
        <v>0.03711805555555556</v>
      </c>
      <c r="C29" s="10" t="s">
        <v>3121</v>
      </c>
      <c r="D29" s="10" t="s">
        <v>83</v>
      </c>
      <c r="E29" s="13">
        <v>26.0</v>
      </c>
      <c r="F29" s="16">
        <f>E29-11</f>
        <v>15</v>
      </c>
    </row>
    <row r="30">
      <c r="A30" s="10" t="s">
        <v>3223</v>
      </c>
      <c r="B30" s="31">
        <v>0.0378125</v>
      </c>
      <c r="C30" s="10" t="s">
        <v>82</v>
      </c>
      <c r="D30" s="10" t="s">
        <v>83</v>
      </c>
      <c r="E30" s="13" t="s">
        <v>75</v>
      </c>
      <c r="F30" s="13" t="s">
        <v>75</v>
      </c>
    </row>
    <row r="31">
      <c r="A31" s="10" t="s">
        <v>3223</v>
      </c>
      <c r="B31" s="31">
        <v>0.0378125</v>
      </c>
      <c r="C31" s="10" t="s">
        <v>82</v>
      </c>
      <c r="D31" s="10" t="s">
        <v>83</v>
      </c>
      <c r="E31" s="13">
        <v>28.0</v>
      </c>
      <c r="F31" s="13">
        <f>E31-10</f>
        <v>18</v>
      </c>
    </row>
    <row r="32">
      <c r="A32" s="10" t="s">
        <v>3223</v>
      </c>
      <c r="B32" s="31">
        <v>0.06480324074074074</v>
      </c>
      <c r="C32" s="10" t="s">
        <v>82</v>
      </c>
      <c r="D32" s="10" t="s">
        <v>67</v>
      </c>
      <c r="E32" s="13" t="s">
        <v>75</v>
      </c>
      <c r="F32" s="16"/>
      <c r="J32" s="10" t="s">
        <v>2291</v>
      </c>
    </row>
    <row r="33">
      <c r="A33" s="10" t="s">
        <v>3223</v>
      </c>
      <c r="B33" s="31">
        <v>0.06480324074074074</v>
      </c>
      <c r="C33" s="10" t="s">
        <v>82</v>
      </c>
      <c r="D33" s="10" t="s">
        <v>67</v>
      </c>
      <c r="E33" s="13" t="s">
        <v>75</v>
      </c>
      <c r="F33" s="16"/>
      <c r="J33" s="10" t="s">
        <v>3230</v>
      </c>
    </row>
    <row r="34">
      <c r="A34" s="10" t="s">
        <v>3223</v>
      </c>
      <c r="B34" s="31">
        <v>0.06482638888888889</v>
      </c>
      <c r="C34" s="10" t="s">
        <v>69</v>
      </c>
      <c r="D34" s="10" t="s">
        <v>67</v>
      </c>
      <c r="E34" s="13" t="s">
        <v>75</v>
      </c>
      <c r="F34" s="16"/>
      <c r="J34" s="10" t="s">
        <v>2291</v>
      </c>
    </row>
    <row r="35">
      <c r="A35" s="10" t="s">
        <v>3223</v>
      </c>
      <c r="B35" s="31">
        <v>0.06482638888888889</v>
      </c>
      <c r="C35" s="10" t="s">
        <v>69</v>
      </c>
      <c r="D35" s="10" t="s">
        <v>67</v>
      </c>
      <c r="E35" s="13">
        <v>25.0</v>
      </c>
      <c r="F35" s="75">
        <f>E35-5</f>
        <v>20</v>
      </c>
      <c r="J35" s="10" t="s">
        <v>3230</v>
      </c>
    </row>
    <row r="36">
      <c r="A36" s="10" t="s">
        <v>3223</v>
      </c>
      <c r="B36" s="31">
        <v>0.0648611111111111</v>
      </c>
      <c r="C36" s="10" t="s">
        <v>70</v>
      </c>
      <c r="D36" s="10" t="s">
        <v>67</v>
      </c>
      <c r="E36" s="13" t="s">
        <v>68</v>
      </c>
      <c r="F36" s="13">
        <v>20.0</v>
      </c>
    </row>
    <row r="37">
      <c r="A37" s="10" t="s">
        <v>3223</v>
      </c>
      <c r="B37" s="31">
        <v>0.06489583333333333</v>
      </c>
      <c r="C37" s="10" t="s">
        <v>84</v>
      </c>
      <c r="D37" s="10" t="s">
        <v>67</v>
      </c>
      <c r="E37" s="13" t="s">
        <v>75</v>
      </c>
      <c r="F37" s="13" t="s">
        <v>75</v>
      </c>
    </row>
    <row r="38">
      <c r="A38" s="10" t="s">
        <v>3223</v>
      </c>
      <c r="B38" s="31">
        <v>0.0703587962962963</v>
      </c>
      <c r="C38" s="10" t="s">
        <v>3121</v>
      </c>
      <c r="D38" s="10" t="s">
        <v>154</v>
      </c>
      <c r="E38" s="13" t="s">
        <v>68</v>
      </c>
      <c r="F38" s="13">
        <v>20.0</v>
      </c>
    </row>
    <row r="39">
      <c r="A39" s="10" t="s">
        <v>3223</v>
      </c>
      <c r="B39" s="31">
        <v>0.0752199074074074</v>
      </c>
      <c r="C39" s="10" t="s">
        <v>82</v>
      </c>
      <c r="D39" s="10" t="s">
        <v>67</v>
      </c>
      <c r="E39" s="13">
        <v>25.0</v>
      </c>
      <c r="F39" s="13">
        <f>E39-8</f>
        <v>17</v>
      </c>
    </row>
    <row r="40">
      <c r="A40" s="10" t="s">
        <v>3223</v>
      </c>
      <c r="B40" s="31">
        <v>0.0752199074074074</v>
      </c>
      <c r="C40" s="10" t="s">
        <v>968</v>
      </c>
      <c r="D40" s="10" t="s">
        <v>67</v>
      </c>
      <c r="E40" s="13">
        <v>26.0</v>
      </c>
      <c r="F40" s="13">
        <f>E40-9</f>
        <v>17</v>
      </c>
    </row>
    <row r="41">
      <c r="A41" s="10" t="s">
        <v>3223</v>
      </c>
      <c r="B41" s="31">
        <v>0.07568287037037037</v>
      </c>
      <c r="C41" s="10" t="s">
        <v>66</v>
      </c>
      <c r="D41" s="10" t="s">
        <v>125</v>
      </c>
      <c r="E41" s="13" t="s">
        <v>75</v>
      </c>
      <c r="F41" s="13" t="s">
        <v>75</v>
      </c>
      <c r="J41" s="10" t="s">
        <v>2291</v>
      </c>
    </row>
    <row r="42">
      <c r="A42" s="10" t="s">
        <v>3223</v>
      </c>
      <c r="B42" s="31">
        <v>0.07568287037037037</v>
      </c>
      <c r="C42" s="10" t="s">
        <v>66</v>
      </c>
      <c r="D42" s="10" t="s">
        <v>125</v>
      </c>
      <c r="E42" s="13">
        <v>27.0</v>
      </c>
      <c r="F42" s="13">
        <f>E42-10</f>
        <v>17</v>
      </c>
      <c r="J42" s="10" t="s">
        <v>957</v>
      </c>
    </row>
    <row r="43">
      <c r="A43" s="10" t="s">
        <v>3223</v>
      </c>
      <c r="B43" s="31">
        <v>0.07572916666666667</v>
      </c>
      <c r="C43" s="10" t="s">
        <v>69</v>
      </c>
      <c r="D43" s="10" t="s">
        <v>125</v>
      </c>
      <c r="E43" s="13">
        <v>21.0</v>
      </c>
      <c r="F43" s="13">
        <f>E43-4-10</f>
        <v>7</v>
      </c>
      <c r="J43" s="10" t="s">
        <v>957</v>
      </c>
    </row>
    <row r="44">
      <c r="A44" s="10" t="s">
        <v>3223</v>
      </c>
      <c r="B44" s="31">
        <v>0.07574074074074075</v>
      </c>
      <c r="C44" s="10" t="s">
        <v>82</v>
      </c>
      <c r="D44" s="10" t="s">
        <v>125</v>
      </c>
      <c r="E44" s="13">
        <v>20.0</v>
      </c>
      <c r="F44" s="13">
        <f>E44-2-10</f>
        <v>8</v>
      </c>
      <c r="J44" s="10" t="s">
        <v>957</v>
      </c>
    </row>
    <row r="45">
      <c r="A45" s="10" t="s">
        <v>3223</v>
      </c>
      <c r="B45" s="31">
        <v>0.07575231481481481</v>
      </c>
      <c r="C45" s="10" t="s">
        <v>3121</v>
      </c>
      <c r="D45" s="10" t="s">
        <v>125</v>
      </c>
      <c r="E45" s="13">
        <v>39.0</v>
      </c>
      <c r="F45" s="16">
        <f>E45-13-10</f>
        <v>16</v>
      </c>
      <c r="J45" s="10" t="s">
        <v>957</v>
      </c>
    </row>
    <row r="46">
      <c r="A46" s="10" t="s">
        <v>3223</v>
      </c>
      <c r="B46" s="31">
        <v>0.07578703703703704</v>
      </c>
      <c r="C46" s="10" t="s">
        <v>84</v>
      </c>
      <c r="D46" s="10" t="s">
        <v>125</v>
      </c>
      <c r="E46" s="13">
        <v>17.0</v>
      </c>
      <c r="F46" s="13">
        <f t="shared" ref="F46:F47" si="1">E46-2-10</f>
        <v>5</v>
      </c>
      <c r="J46" s="10" t="s">
        <v>957</v>
      </c>
    </row>
    <row r="47">
      <c r="A47" s="10" t="s">
        <v>3223</v>
      </c>
      <c r="B47" s="31">
        <v>0.07581018518518519</v>
      </c>
      <c r="C47" s="10" t="s">
        <v>968</v>
      </c>
      <c r="D47" s="10" t="s">
        <v>125</v>
      </c>
      <c r="E47" s="13">
        <v>28.0</v>
      </c>
      <c r="F47" s="16">
        <f t="shared" si="1"/>
        <v>16</v>
      </c>
      <c r="J47" s="10" t="s">
        <v>957</v>
      </c>
    </row>
    <row r="48">
      <c r="A48" s="10" t="s">
        <v>3223</v>
      </c>
      <c r="B48" s="31">
        <v>0.07582175925925926</v>
      </c>
      <c r="C48" s="10" t="s">
        <v>70</v>
      </c>
      <c r="D48" s="10" t="s">
        <v>125</v>
      </c>
      <c r="E48" s="13">
        <v>25.0</v>
      </c>
      <c r="F48" s="13">
        <f>E48-8-10</f>
        <v>7</v>
      </c>
      <c r="J48" s="10" t="s">
        <v>957</v>
      </c>
    </row>
    <row r="49">
      <c r="A49" s="10" t="s">
        <v>3223</v>
      </c>
      <c r="B49" s="31">
        <v>0.07981481481481481</v>
      </c>
      <c r="C49" s="10" t="s">
        <v>66</v>
      </c>
      <c r="D49" s="10" t="s">
        <v>100</v>
      </c>
      <c r="E49" s="13">
        <v>8.0</v>
      </c>
      <c r="F49" s="16">
        <f>E49-1</f>
        <v>7</v>
      </c>
    </row>
    <row r="50">
      <c r="A50" s="10" t="s">
        <v>3223</v>
      </c>
      <c r="B50" s="31">
        <v>0.07984953703703704</v>
      </c>
      <c r="C50" s="10" t="s">
        <v>69</v>
      </c>
      <c r="D50" s="10" t="s">
        <v>100</v>
      </c>
      <c r="E50" s="13">
        <v>16.0</v>
      </c>
      <c r="F50" s="16">
        <f>E50-4</f>
        <v>12</v>
      </c>
    </row>
    <row r="51">
      <c r="A51" s="10" t="s">
        <v>3223</v>
      </c>
      <c r="B51" s="31">
        <v>0.0798611111111111</v>
      </c>
      <c r="C51" s="10" t="s">
        <v>82</v>
      </c>
      <c r="D51" s="10" t="s">
        <v>100</v>
      </c>
      <c r="E51" s="13" t="s">
        <v>88</v>
      </c>
      <c r="F51" s="13">
        <v>1.0</v>
      </c>
      <c r="J51" s="10" t="s">
        <v>3231</v>
      </c>
    </row>
    <row r="52">
      <c r="A52" s="10" t="s">
        <v>3223</v>
      </c>
      <c r="B52" s="31">
        <v>0.07990740740740741</v>
      </c>
      <c r="C52" s="10" t="s">
        <v>3121</v>
      </c>
      <c r="D52" s="10" t="s">
        <v>100</v>
      </c>
      <c r="E52" s="13">
        <v>24.0</v>
      </c>
      <c r="F52" s="16">
        <f>E52-9</f>
        <v>15</v>
      </c>
    </row>
    <row r="53">
      <c r="A53" s="10" t="s">
        <v>3223</v>
      </c>
      <c r="B53" s="31">
        <v>0.07996527777777777</v>
      </c>
      <c r="C53" s="10" t="s">
        <v>84</v>
      </c>
      <c r="D53" s="10" t="s">
        <v>100</v>
      </c>
      <c r="E53" s="13">
        <v>10.0</v>
      </c>
      <c r="F53" s="16">
        <f t="shared" ref="F53:F54" si="2">E53-3</f>
        <v>7</v>
      </c>
    </row>
    <row r="54">
      <c r="A54" s="10" t="s">
        <v>3223</v>
      </c>
      <c r="B54" s="31">
        <v>0.07996527777777777</v>
      </c>
      <c r="C54" s="10" t="s">
        <v>84</v>
      </c>
      <c r="D54" s="10" t="s">
        <v>100</v>
      </c>
      <c r="E54" s="13">
        <v>10.0</v>
      </c>
      <c r="F54" s="16">
        <f t="shared" si="2"/>
        <v>7</v>
      </c>
    </row>
    <row r="55">
      <c r="A55" s="10" t="s">
        <v>3223</v>
      </c>
      <c r="B55" s="31">
        <v>0.08001157407407407</v>
      </c>
      <c r="C55" s="10" t="s">
        <v>968</v>
      </c>
      <c r="D55" s="10" t="s">
        <v>100</v>
      </c>
      <c r="E55" s="13">
        <v>19.0</v>
      </c>
      <c r="F55" s="13">
        <f>E55-0</f>
        <v>19</v>
      </c>
    </row>
    <row r="56">
      <c r="A56" s="10" t="s">
        <v>3223</v>
      </c>
      <c r="B56" s="31">
        <v>0.08003472222222222</v>
      </c>
      <c r="C56" s="10" t="s">
        <v>70</v>
      </c>
      <c r="D56" s="10" t="s">
        <v>100</v>
      </c>
      <c r="E56" s="13">
        <v>22.0</v>
      </c>
      <c r="F56" s="16">
        <f>E56-9</f>
        <v>13</v>
      </c>
    </row>
    <row r="57">
      <c r="A57" s="10" t="s">
        <v>3223</v>
      </c>
      <c r="B57" s="31">
        <v>0.08344907407407408</v>
      </c>
      <c r="C57" s="10" t="s">
        <v>82</v>
      </c>
      <c r="D57" s="10" t="s">
        <v>366</v>
      </c>
      <c r="E57" s="13">
        <v>16.0</v>
      </c>
      <c r="F57" s="13">
        <f>E57-10</f>
        <v>6</v>
      </c>
    </row>
    <row r="58">
      <c r="A58" s="10" t="s">
        <v>3223</v>
      </c>
      <c r="B58" s="31">
        <v>0.08344907407407408</v>
      </c>
      <c r="C58" s="10" t="s">
        <v>70</v>
      </c>
      <c r="D58" s="10" t="s">
        <v>366</v>
      </c>
      <c r="E58" s="13">
        <v>17.0</v>
      </c>
      <c r="F58" s="16">
        <f>E58-12</f>
        <v>5</v>
      </c>
    </row>
    <row r="59">
      <c r="A59" s="10" t="s">
        <v>3223</v>
      </c>
      <c r="B59" s="31">
        <v>0.08431712962962963</v>
      </c>
      <c r="C59" s="10" t="s">
        <v>82</v>
      </c>
      <c r="D59" s="10" t="s">
        <v>67</v>
      </c>
      <c r="E59" s="13">
        <v>18.0</v>
      </c>
      <c r="F59" s="16">
        <f>E59-8</f>
        <v>10</v>
      </c>
    </row>
    <row r="60">
      <c r="A60" s="10" t="s">
        <v>3223</v>
      </c>
      <c r="B60" s="31">
        <v>0.08925925925925926</v>
      </c>
      <c r="C60" s="10" t="s">
        <v>82</v>
      </c>
      <c r="D60" s="10" t="s">
        <v>366</v>
      </c>
      <c r="E60" s="13">
        <v>21.0</v>
      </c>
      <c r="F60" s="16">
        <f>E60-10</f>
        <v>11</v>
      </c>
    </row>
    <row r="61">
      <c r="A61" s="10" t="s">
        <v>3223</v>
      </c>
      <c r="B61" s="31">
        <v>0.08925925925925926</v>
      </c>
      <c r="C61" s="10" t="s">
        <v>70</v>
      </c>
      <c r="D61" s="10" t="s">
        <v>366</v>
      </c>
      <c r="E61" s="13">
        <v>19.0</v>
      </c>
      <c r="F61" s="16">
        <f>E61-12</f>
        <v>7</v>
      </c>
    </row>
    <row r="62">
      <c r="A62" s="10" t="s">
        <v>3223</v>
      </c>
      <c r="B62" s="31">
        <v>0.08966435185185186</v>
      </c>
      <c r="C62" s="10" t="s">
        <v>70</v>
      </c>
      <c r="D62" s="10" t="s">
        <v>87</v>
      </c>
      <c r="E62" s="13">
        <v>22.0</v>
      </c>
      <c r="F62" s="16">
        <f t="shared" ref="F62:F63" si="3">E62-5</f>
        <v>17</v>
      </c>
    </row>
    <row r="63">
      <c r="A63" s="10" t="s">
        <v>3223</v>
      </c>
      <c r="B63" s="31">
        <v>0.08966435185185186</v>
      </c>
      <c r="C63" s="10" t="s">
        <v>3121</v>
      </c>
      <c r="D63" s="10" t="s">
        <v>87</v>
      </c>
      <c r="E63" s="13">
        <v>21.0</v>
      </c>
      <c r="F63" s="16">
        <f t="shared" si="3"/>
        <v>16</v>
      </c>
    </row>
    <row r="64">
      <c r="A64" s="10" t="s">
        <v>3223</v>
      </c>
      <c r="B64" s="31">
        <v>0.08966435185185186</v>
      </c>
      <c r="C64" s="10" t="s">
        <v>968</v>
      </c>
      <c r="D64" s="10" t="s">
        <v>87</v>
      </c>
      <c r="E64" s="13">
        <v>17.0</v>
      </c>
      <c r="F64" s="16">
        <f>E64-0</f>
        <v>17</v>
      </c>
    </row>
    <row r="65">
      <c r="A65" s="10" t="s">
        <v>3223</v>
      </c>
      <c r="B65" s="31">
        <v>0.08966435185185186</v>
      </c>
      <c r="C65" s="10" t="s">
        <v>84</v>
      </c>
      <c r="D65" s="10" t="s">
        <v>87</v>
      </c>
      <c r="E65" s="13" t="s">
        <v>75</v>
      </c>
      <c r="F65" s="13" t="s">
        <v>75</v>
      </c>
      <c r="J65" s="10" t="s">
        <v>2291</v>
      </c>
    </row>
    <row r="66">
      <c r="A66" s="10" t="s">
        <v>3223</v>
      </c>
      <c r="B66" s="31">
        <v>0.08966435185185186</v>
      </c>
      <c r="C66" s="10" t="s">
        <v>84</v>
      </c>
      <c r="D66" s="10" t="s">
        <v>87</v>
      </c>
      <c r="E66" s="13">
        <v>17.0</v>
      </c>
      <c r="F66" s="16">
        <f>E66-2</f>
        <v>15</v>
      </c>
    </row>
    <row r="67">
      <c r="A67" s="10" t="s">
        <v>3223</v>
      </c>
      <c r="B67" s="31">
        <v>0.08966435185185186</v>
      </c>
      <c r="C67" s="10" t="s">
        <v>69</v>
      </c>
      <c r="D67" s="10" t="s">
        <v>87</v>
      </c>
      <c r="E67" s="13">
        <v>13.0</v>
      </c>
      <c r="F67" s="16">
        <f>E67-4</f>
        <v>9</v>
      </c>
    </row>
    <row r="68">
      <c r="A68" s="10" t="s">
        <v>3223</v>
      </c>
      <c r="B68" s="31">
        <v>0.08966435185185186</v>
      </c>
      <c r="C68" s="10" t="s">
        <v>82</v>
      </c>
      <c r="D68" s="10" t="s">
        <v>87</v>
      </c>
      <c r="E68" s="13">
        <v>3.0</v>
      </c>
      <c r="F68" s="16">
        <f>E68-1</f>
        <v>2</v>
      </c>
    </row>
    <row r="69">
      <c r="A69" s="10" t="s">
        <v>3223</v>
      </c>
      <c r="B69" s="31">
        <v>0.08966435185185186</v>
      </c>
      <c r="C69" s="10" t="s">
        <v>66</v>
      </c>
      <c r="D69" s="10" t="s">
        <v>87</v>
      </c>
      <c r="E69" s="13">
        <v>4.0</v>
      </c>
      <c r="F69" s="16">
        <f>E69-0</f>
        <v>4</v>
      </c>
    </row>
    <row r="70">
      <c r="A70" s="10" t="s">
        <v>3223</v>
      </c>
      <c r="B70" s="31">
        <v>0.09222222222222222</v>
      </c>
      <c r="C70" s="10" t="s">
        <v>70</v>
      </c>
      <c r="D70" s="10" t="s">
        <v>93</v>
      </c>
      <c r="E70" s="13">
        <v>26.0</v>
      </c>
      <c r="F70" s="16">
        <f t="shared" ref="F70:F71" si="4">E70-10</f>
        <v>16</v>
      </c>
      <c r="J70" s="10" t="s">
        <v>3232</v>
      </c>
    </row>
    <row r="71">
      <c r="A71" s="10" t="s">
        <v>3223</v>
      </c>
      <c r="B71" s="31">
        <v>0.09222222222222222</v>
      </c>
      <c r="C71" s="10" t="s">
        <v>70</v>
      </c>
      <c r="D71" s="10" t="s">
        <v>93</v>
      </c>
      <c r="E71" s="13">
        <v>17.0</v>
      </c>
      <c r="F71" s="16">
        <f t="shared" si="4"/>
        <v>7</v>
      </c>
      <c r="J71" s="10" t="s">
        <v>3232</v>
      </c>
    </row>
    <row r="72">
      <c r="A72" s="10" t="s">
        <v>3223</v>
      </c>
      <c r="B72" s="31">
        <v>0.09232638888888889</v>
      </c>
      <c r="C72" s="10" t="s">
        <v>70</v>
      </c>
      <c r="D72" s="10" t="s">
        <v>91</v>
      </c>
      <c r="E72" s="13">
        <v>8.0</v>
      </c>
      <c r="F72" s="16"/>
      <c r="H72" s="10" t="s">
        <v>3233</v>
      </c>
    </row>
    <row r="73">
      <c r="A73" s="10" t="s">
        <v>3223</v>
      </c>
      <c r="B73" s="31">
        <v>0.09232638888888889</v>
      </c>
      <c r="C73" s="10" t="s">
        <v>70</v>
      </c>
      <c r="D73" s="10" t="s">
        <v>91</v>
      </c>
      <c r="E73" s="13">
        <v>8.0</v>
      </c>
      <c r="F73" s="16"/>
      <c r="H73" s="10" t="s">
        <v>3233</v>
      </c>
    </row>
    <row r="74">
      <c r="A74" s="10" t="s">
        <v>3223</v>
      </c>
      <c r="B74" s="31">
        <v>0.09284722222222222</v>
      </c>
      <c r="C74" s="10" t="s">
        <v>70</v>
      </c>
      <c r="D74" s="10" t="s">
        <v>93</v>
      </c>
      <c r="E74" s="13" t="s">
        <v>88</v>
      </c>
      <c r="F74" s="13">
        <v>1.0</v>
      </c>
      <c r="J74" s="10" t="s">
        <v>3232</v>
      </c>
    </row>
    <row r="75">
      <c r="A75" s="10" t="s">
        <v>3223</v>
      </c>
      <c r="B75" s="31">
        <v>0.09284722222222222</v>
      </c>
      <c r="C75" s="10" t="s">
        <v>70</v>
      </c>
      <c r="D75" s="10" t="s">
        <v>93</v>
      </c>
      <c r="E75" s="13">
        <v>12.0</v>
      </c>
      <c r="F75" s="16">
        <f>E75-10</f>
        <v>2</v>
      </c>
      <c r="J75" s="10" t="s">
        <v>3232</v>
      </c>
    </row>
    <row r="76">
      <c r="A76" s="10" t="s">
        <v>3223</v>
      </c>
      <c r="B76" s="31">
        <v>0.09381944444444444</v>
      </c>
      <c r="C76" s="10" t="s">
        <v>3121</v>
      </c>
      <c r="D76" s="10" t="s">
        <v>93</v>
      </c>
      <c r="E76" s="13" t="s">
        <v>88</v>
      </c>
      <c r="F76" s="13">
        <v>1.0</v>
      </c>
      <c r="J76" s="10" t="s">
        <v>3234</v>
      </c>
    </row>
    <row r="77">
      <c r="A77" s="10" t="s">
        <v>3223</v>
      </c>
      <c r="B77" s="31">
        <v>0.09393518518518519</v>
      </c>
      <c r="C77" s="10" t="s">
        <v>3121</v>
      </c>
      <c r="D77" s="10" t="s">
        <v>91</v>
      </c>
      <c r="E77" s="13">
        <v>11.0</v>
      </c>
      <c r="F77" s="16"/>
      <c r="H77" s="10" t="s">
        <v>3235</v>
      </c>
      <c r="J77" s="10" t="s">
        <v>3236</v>
      </c>
    </row>
    <row r="78">
      <c r="A78" s="10" t="s">
        <v>3223</v>
      </c>
      <c r="B78" s="31">
        <v>0.09518518518518519</v>
      </c>
      <c r="C78" s="10" t="s">
        <v>66</v>
      </c>
      <c r="D78" s="10" t="s">
        <v>364</v>
      </c>
      <c r="E78" s="13">
        <v>20.0</v>
      </c>
      <c r="F78" s="16">
        <f>E78-10</f>
        <v>10</v>
      </c>
    </row>
    <row r="79">
      <c r="A79" s="10" t="s">
        <v>3223</v>
      </c>
      <c r="B79" s="31">
        <v>0.09518518518518519</v>
      </c>
      <c r="C79" s="10" t="s">
        <v>70</v>
      </c>
      <c r="D79" s="10" t="s">
        <v>364</v>
      </c>
      <c r="E79" s="13">
        <v>16.0</v>
      </c>
      <c r="F79" s="16">
        <f>E79-1</f>
        <v>15</v>
      </c>
    </row>
    <row r="80">
      <c r="A80" s="10" t="s">
        <v>3223</v>
      </c>
      <c r="B80" s="31">
        <v>0.09518518518518519</v>
      </c>
      <c r="C80" s="10" t="s">
        <v>968</v>
      </c>
      <c r="D80" s="10" t="s">
        <v>364</v>
      </c>
      <c r="E80" s="13">
        <v>9.0</v>
      </c>
      <c r="F80" s="16">
        <f>E80-7</f>
        <v>2</v>
      </c>
      <c r="J80" s="10" t="s">
        <v>3237</v>
      </c>
    </row>
    <row r="81">
      <c r="A81" s="10" t="s">
        <v>3223</v>
      </c>
      <c r="B81" s="31">
        <v>0.09518518518518519</v>
      </c>
      <c r="C81" s="10" t="s">
        <v>84</v>
      </c>
      <c r="D81" s="10" t="s">
        <v>364</v>
      </c>
      <c r="E81" s="13">
        <f>F81+-1</f>
        <v>3</v>
      </c>
      <c r="F81" s="13">
        <v>4.0</v>
      </c>
      <c r="J81" s="10" t="s">
        <v>3238</v>
      </c>
    </row>
    <row r="82">
      <c r="A82" s="10" t="s">
        <v>3223</v>
      </c>
      <c r="B82" s="31">
        <v>0.09662037037037037</v>
      </c>
      <c r="C82" s="10" t="s">
        <v>968</v>
      </c>
      <c r="D82" s="10" t="s">
        <v>93</v>
      </c>
      <c r="E82" s="13">
        <v>12.0</v>
      </c>
      <c r="F82" s="16">
        <f>E82-4</f>
        <v>8</v>
      </c>
      <c r="J82" s="10" t="s">
        <v>3239</v>
      </c>
    </row>
    <row r="83">
      <c r="A83" s="10" t="s">
        <v>3223</v>
      </c>
      <c r="B83" s="31">
        <v>0.09701388888888889</v>
      </c>
      <c r="C83" s="10" t="s">
        <v>84</v>
      </c>
      <c r="D83" s="10" t="s">
        <v>93</v>
      </c>
      <c r="E83" s="13">
        <v>16.0</v>
      </c>
      <c r="F83" s="16">
        <f t="shared" ref="F83:F84" si="5">E83-9</f>
        <v>7</v>
      </c>
      <c r="J83" s="10" t="s">
        <v>3240</v>
      </c>
    </row>
    <row r="84">
      <c r="A84" s="10" t="s">
        <v>3223</v>
      </c>
      <c r="B84" s="31">
        <v>0.09701388888888889</v>
      </c>
      <c r="C84" s="10" t="s">
        <v>84</v>
      </c>
      <c r="D84" s="10" t="s">
        <v>93</v>
      </c>
      <c r="E84" s="13">
        <v>19.0</v>
      </c>
      <c r="F84" s="16">
        <f t="shared" si="5"/>
        <v>10</v>
      </c>
      <c r="J84" s="10" t="s">
        <v>3240</v>
      </c>
    </row>
    <row r="85">
      <c r="A85" s="10" t="s">
        <v>3241</v>
      </c>
      <c r="B85" s="31">
        <v>0.09726851851851852</v>
      </c>
      <c r="C85" s="10" t="s">
        <v>84</v>
      </c>
      <c r="D85" s="10" t="s">
        <v>91</v>
      </c>
      <c r="E85" s="13">
        <v>6.0</v>
      </c>
      <c r="F85" s="16"/>
      <c r="H85" s="10" t="s">
        <v>571</v>
      </c>
      <c r="J85" s="10"/>
    </row>
    <row r="86">
      <c r="A86" s="10" t="s">
        <v>3223</v>
      </c>
      <c r="B86" s="31">
        <v>0.09884259259259259</v>
      </c>
      <c r="C86" s="10" t="s">
        <v>70</v>
      </c>
      <c r="D86" s="10" t="s">
        <v>93</v>
      </c>
      <c r="E86" s="13">
        <v>24.0</v>
      </c>
      <c r="F86" s="16">
        <f>E86-10</f>
        <v>14</v>
      </c>
      <c r="J86" s="10" t="s">
        <v>3242</v>
      </c>
    </row>
    <row r="87">
      <c r="A87" s="10" t="s">
        <v>3223</v>
      </c>
      <c r="B87" s="31">
        <v>0.09890046296296297</v>
      </c>
      <c r="C87" s="10" t="s">
        <v>70</v>
      </c>
      <c r="D87" s="10" t="s">
        <v>91</v>
      </c>
      <c r="E87" s="13">
        <v>11.0</v>
      </c>
      <c r="F87" s="16"/>
      <c r="H87" s="10" t="s">
        <v>3243</v>
      </c>
    </row>
    <row r="88">
      <c r="A88" s="10" t="s">
        <v>3223</v>
      </c>
      <c r="B88" s="31">
        <v>0.1008912037037037</v>
      </c>
      <c r="C88" s="10" t="s">
        <v>69</v>
      </c>
      <c r="D88" s="10" t="s">
        <v>120</v>
      </c>
      <c r="E88" s="13">
        <v>9.0</v>
      </c>
      <c r="F88" s="16"/>
      <c r="H88" s="10" t="s">
        <v>1817</v>
      </c>
      <c r="J88" s="10" t="s">
        <v>3244</v>
      </c>
    </row>
    <row r="89">
      <c r="A89" s="10" t="s">
        <v>3223</v>
      </c>
      <c r="B89" s="31">
        <v>0.10133101851851851</v>
      </c>
      <c r="C89" s="10" t="s">
        <v>66</v>
      </c>
      <c r="D89" s="10" t="s">
        <v>93</v>
      </c>
      <c r="E89" s="13">
        <v>30.0</v>
      </c>
      <c r="F89" s="13">
        <v>19.0</v>
      </c>
      <c r="J89" s="10" t="s">
        <v>3245</v>
      </c>
    </row>
    <row r="90">
      <c r="A90" s="10" t="s">
        <v>3223</v>
      </c>
      <c r="B90" s="31">
        <v>0.10133101851851851</v>
      </c>
      <c r="C90" s="10" t="s">
        <v>66</v>
      </c>
      <c r="D90" s="10" t="s">
        <v>93</v>
      </c>
      <c r="E90" s="13">
        <v>30.0</v>
      </c>
      <c r="F90" s="13">
        <v>19.0</v>
      </c>
      <c r="J90" s="10" t="s">
        <v>3245</v>
      </c>
    </row>
    <row r="91">
      <c r="A91" s="10" t="s">
        <v>3223</v>
      </c>
      <c r="B91" s="31">
        <v>0.10149305555555556</v>
      </c>
      <c r="C91" s="10" t="s">
        <v>66</v>
      </c>
      <c r="D91" s="10" t="s">
        <v>91</v>
      </c>
      <c r="E91" s="13">
        <v>30.0</v>
      </c>
      <c r="F91" s="16"/>
      <c r="H91" s="10" t="s">
        <v>3246</v>
      </c>
    </row>
    <row r="92">
      <c r="A92" s="10" t="s">
        <v>3223</v>
      </c>
      <c r="B92" s="31">
        <v>0.10309027777777778</v>
      </c>
      <c r="C92" s="10" t="s">
        <v>82</v>
      </c>
      <c r="D92" s="10" t="s">
        <v>91</v>
      </c>
      <c r="E92" s="13">
        <v>80.0</v>
      </c>
      <c r="F92" s="16"/>
      <c r="H92" s="10" t="s">
        <v>3247</v>
      </c>
    </row>
    <row r="93">
      <c r="A93" s="10" t="s">
        <v>3223</v>
      </c>
      <c r="B93" s="31">
        <v>0.10423611111111111</v>
      </c>
      <c r="C93" s="10" t="s">
        <v>70</v>
      </c>
      <c r="D93" s="10" t="s">
        <v>93</v>
      </c>
      <c r="E93" s="13">
        <v>16.0</v>
      </c>
      <c r="F93" s="16">
        <f t="shared" ref="F93:F94" si="6">E93-10</f>
        <v>6</v>
      </c>
      <c r="J93" s="10" t="s">
        <v>3248</v>
      </c>
    </row>
    <row r="94">
      <c r="A94" s="10" t="s">
        <v>3223</v>
      </c>
      <c r="B94" s="31">
        <v>0.10423611111111111</v>
      </c>
      <c r="C94" s="10" t="s">
        <v>70</v>
      </c>
      <c r="D94" s="10" t="s">
        <v>93</v>
      </c>
      <c r="E94" s="13">
        <v>21.0</v>
      </c>
      <c r="F94" s="16">
        <f t="shared" si="6"/>
        <v>11</v>
      </c>
      <c r="J94" s="10" t="s">
        <v>3248</v>
      </c>
    </row>
    <row r="95">
      <c r="A95" s="10" t="s">
        <v>3223</v>
      </c>
      <c r="B95" s="31">
        <v>0.10434027777777778</v>
      </c>
      <c r="C95" s="10" t="s">
        <v>70</v>
      </c>
      <c r="D95" s="10" t="s">
        <v>91</v>
      </c>
      <c r="E95" s="13">
        <v>8.0</v>
      </c>
      <c r="F95" s="16"/>
      <c r="H95" s="10" t="s">
        <v>3249</v>
      </c>
    </row>
    <row r="96">
      <c r="A96" s="10" t="s">
        <v>3223</v>
      </c>
      <c r="B96" s="31">
        <v>0.1050925925925926</v>
      </c>
      <c r="C96" s="10" t="s">
        <v>3121</v>
      </c>
      <c r="D96" s="10" t="s">
        <v>93</v>
      </c>
      <c r="E96" s="13">
        <v>16.0</v>
      </c>
      <c r="F96" s="16">
        <f>E96-10</f>
        <v>6</v>
      </c>
      <c r="J96" s="10" t="s">
        <v>3250</v>
      </c>
    </row>
    <row r="97">
      <c r="A97" s="10" t="s">
        <v>3223</v>
      </c>
      <c r="B97" s="31">
        <v>0.10642361111111111</v>
      </c>
      <c r="C97" s="10" t="s">
        <v>66</v>
      </c>
      <c r="D97" s="10" t="s">
        <v>166</v>
      </c>
      <c r="E97" s="13">
        <v>17.0</v>
      </c>
      <c r="F97" s="16">
        <f>E97-3</f>
        <v>14</v>
      </c>
    </row>
    <row r="98">
      <c r="A98" s="10" t="s">
        <v>3223</v>
      </c>
      <c r="B98" s="31">
        <v>0.10642361111111111</v>
      </c>
      <c r="C98" s="10" t="s">
        <v>69</v>
      </c>
      <c r="D98" s="10" t="s">
        <v>166</v>
      </c>
      <c r="E98" s="13">
        <v>28.0</v>
      </c>
      <c r="F98" s="16">
        <f>E98-9</f>
        <v>19</v>
      </c>
    </row>
    <row r="99">
      <c r="A99" s="10" t="s">
        <v>3223</v>
      </c>
      <c r="B99" s="31">
        <v>0.10642361111111111</v>
      </c>
      <c r="C99" s="10" t="s">
        <v>82</v>
      </c>
      <c r="D99" s="10" t="s">
        <v>166</v>
      </c>
      <c r="E99" s="13">
        <v>7.0</v>
      </c>
      <c r="F99" s="16">
        <f>E99-8</f>
        <v>-1</v>
      </c>
      <c r="J99" s="10" t="s">
        <v>3251</v>
      </c>
    </row>
    <row r="100">
      <c r="A100" s="10" t="s">
        <v>3223</v>
      </c>
      <c r="B100" s="31">
        <v>0.10642361111111111</v>
      </c>
      <c r="C100" s="10" t="s">
        <v>84</v>
      </c>
      <c r="D100" s="10" t="s">
        <v>166</v>
      </c>
      <c r="E100" s="13">
        <v>5.0</v>
      </c>
      <c r="F100" s="16">
        <f>E100-0</f>
        <v>5</v>
      </c>
      <c r="J100" s="10" t="s">
        <v>3252</v>
      </c>
    </row>
    <row r="101">
      <c r="A101" s="10" t="s">
        <v>3223</v>
      </c>
      <c r="B101" s="31">
        <v>0.10642361111111111</v>
      </c>
      <c r="C101" s="10" t="s">
        <v>968</v>
      </c>
      <c r="D101" s="10" t="s">
        <v>166</v>
      </c>
      <c r="E101" s="13">
        <v>28.0</v>
      </c>
      <c r="F101" s="16">
        <f>E101-9</f>
        <v>19</v>
      </c>
    </row>
    <row r="102">
      <c r="A102" s="10" t="s">
        <v>3223</v>
      </c>
      <c r="B102" s="31">
        <v>0.10642361111111111</v>
      </c>
      <c r="C102" s="10" t="s">
        <v>70</v>
      </c>
      <c r="D102" s="10" t="s">
        <v>166</v>
      </c>
      <c r="E102" s="13">
        <v>18.0</v>
      </c>
      <c r="F102" s="16">
        <f>E102-4</f>
        <v>14</v>
      </c>
    </row>
    <row r="103">
      <c r="A103" s="10" t="s">
        <v>3223</v>
      </c>
      <c r="B103" s="31">
        <v>0.10883101851851852</v>
      </c>
      <c r="C103" s="10" t="s">
        <v>968</v>
      </c>
      <c r="D103" s="10" t="s">
        <v>91</v>
      </c>
      <c r="E103" s="13">
        <v>22.0</v>
      </c>
      <c r="F103" s="16"/>
      <c r="H103" s="10" t="s">
        <v>3253</v>
      </c>
      <c r="J103" s="10" t="s">
        <v>263</v>
      </c>
    </row>
    <row r="104">
      <c r="A104" s="10" t="s">
        <v>3223</v>
      </c>
      <c r="B104" s="31">
        <v>0.10935185185185185</v>
      </c>
      <c r="C104" s="10" t="s">
        <v>84</v>
      </c>
      <c r="D104" s="10" t="s">
        <v>93</v>
      </c>
      <c r="E104" s="13" t="s">
        <v>75</v>
      </c>
      <c r="F104" s="13" t="s">
        <v>75</v>
      </c>
      <c r="J104" s="10" t="s">
        <v>2293</v>
      </c>
    </row>
    <row r="105">
      <c r="A105" s="10" t="s">
        <v>3223</v>
      </c>
      <c r="B105" s="31">
        <v>0.10935185185185185</v>
      </c>
      <c r="C105" s="10" t="s">
        <v>84</v>
      </c>
      <c r="D105" s="10" t="s">
        <v>93</v>
      </c>
      <c r="E105" s="13">
        <v>13.0</v>
      </c>
      <c r="F105" s="16">
        <f>E105-9</f>
        <v>4</v>
      </c>
      <c r="J105" s="10" t="s">
        <v>3254</v>
      </c>
    </row>
    <row r="106">
      <c r="A106" s="10" t="s">
        <v>3223</v>
      </c>
      <c r="B106" s="31">
        <v>0.1100462962962963</v>
      </c>
      <c r="C106" s="10" t="s">
        <v>84</v>
      </c>
      <c r="D106" s="10" t="s">
        <v>93</v>
      </c>
      <c r="E106" s="13" t="s">
        <v>75</v>
      </c>
      <c r="F106" s="13" t="s">
        <v>75</v>
      </c>
      <c r="J106" s="10" t="s">
        <v>2293</v>
      </c>
    </row>
    <row r="107">
      <c r="A107" s="10" t="s">
        <v>3223</v>
      </c>
      <c r="B107" s="31">
        <v>0.1100462962962963</v>
      </c>
      <c r="C107" s="10" t="s">
        <v>84</v>
      </c>
      <c r="D107" s="10" t="s">
        <v>93</v>
      </c>
      <c r="E107" s="13">
        <v>18.0</v>
      </c>
      <c r="F107" s="16">
        <f>E107-9</f>
        <v>9</v>
      </c>
      <c r="J107" s="10" t="s">
        <v>3254</v>
      </c>
    </row>
    <row r="108">
      <c r="A108" s="10" t="s">
        <v>3223</v>
      </c>
      <c r="B108" s="31">
        <v>0.11015046296296296</v>
      </c>
      <c r="C108" s="10" t="s">
        <v>84</v>
      </c>
      <c r="D108" s="10" t="s">
        <v>91</v>
      </c>
      <c r="E108" s="13">
        <v>15.0</v>
      </c>
      <c r="F108" s="16"/>
      <c r="H108" s="10" t="s">
        <v>3255</v>
      </c>
    </row>
    <row r="109">
      <c r="A109" s="10" t="s">
        <v>3223</v>
      </c>
      <c r="B109" s="31">
        <v>0.11178240740740741</v>
      </c>
      <c r="C109" s="10" t="s">
        <v>69</v>
      </c>
      <c r="D109" s="10" t="s">
        <v>89</v>
      </c>
      <c r="E109" s="13">
        <v>22.0</v>
      </c>
      <c r="F109" s="16">
        <f>E109-9</f>
        <v>13</v>
      </c>
      <c r="J109" s="10" t="s">
        <v>3256</v>
      </c>
    </row>
    <row r="110">
      <c r="A110" s="10" t="s">
        <v>3223</v>
      </c>
      <c r="B110" s="31">
        <v>0.11207175925925926</v>
      </c>
      <c r="C110" s="10" t="s">
        <v>69</v>
      </c>
      <c r="D110" s="10" t="s">
        <v>91</v>
      </c>
      <c r="E110" s="13">
        <v>16.0</v>
      </c>
      <c r="F110" s="16"/>
      <c r="H110" s="10" t="s">
        <v>3257</v>
      </c>
      <c r="I110" s="10">
        <v>1.0</v>
      </c>
      <c r="J110" s="10" t="s">
        <v>3258</v>
      </c>
    </row>
    <row r="111">
      <c r="A111" s="10" t="s">
        <v>3223</v>
      </c>
      <c r="B111" s="31">
        <v>0.11287037037037037</v>
      </c>
      <c r="C111" s="10" t="s">
        <v>69</v>
      </c>
      <c r="D111" s="10" t="s">
        <v>120</v>
      </c>
      <c r="E111" s="13">
        <v>7.0</v>
      </c>
      <c r="F111" s="16"/>
      <c r="H111" s="10" t="s">
        <v>3259</v>
      </c>
      <c r="J111" s="10" t="s">
        <v>1232</v>
      </c>
    </row>
    <row r="112">
      <c r="A112" s="10" t="s">
        <v>3223</v>
      </c>
      <c r="B112" s="31">
        <v>0.11369212962962963</v>
      </c>
      <c r="C112" s="10" t="s">
        <v>66</v>
      </c>
      <c r="D112" s="10" t="s">
        <v>93</v>
      </c>
      <c r="E112" s="13" t="s">
        <v>75</v>
      </c>
      <c r="F112" s="13" t="s">
        <v>75</v>
      </c>
      <c r="J112" s="10" t="s">
        <v>2293</v>
      </c>
    </row>
    <row r="113">
      <c r="A113" s="10" t="s">
        <v>3223</v>
      </c>
      <c r="B113" s="31">
        <v>0.11369212962962963</v>
      </c>
      <c r="C113" s="10" t="s">
        <v>66</v>
      </c>
      <c r="D113" s="10" t="s">
        <v>93</v>
      </c>
      <c r="E113" s="13">
        <v>22.0</v>
      </c>
      <c r="F113" s="16">
        <f>E113-11</f>
        <v>11</v>
      </c>
      <c r="J113" s="10" t="s">
        <v>3260</v>
      </c>
    </row>
    <row r="114">
      <c r="A114" s="10" t="s">
        <v>3223</v>
      </c>
      <c r="B114" s="31">
        <v>0.11383101851851851</v>
      </c>
      <c r="C114" s="10" t="s">
        <v>66</v>
      </c>
      <c r="D114" s="10" t="s">
        <v>91</v>
      </c>
      <c r="E114" s="13">
        <v>32.0</v>
      </c>
      <c r="F114" s="16"/>
      <c r="H114" s="10" t="s">
        <v>3261</v>
      </c>
    </row>
    <row r="115">
      <c r="A115" s="10" t="s">
        <v>3223</v>
      </c>
      <c r="B115" s="31">
        <v>0.11407407407407408</v>
      </c>
      <c r="C115" s="10" t="s">
        <v>66</v>
      </c>
      <c r="D115" s="10" t="s">
        <v>91</v>
      </c>
      <c r="E115" s="13">
        <v>65.0</v>
      </c>
      <c r="F115" s="16"/>
      <c r="H115" s="10" t="s">
        <v>3262</v>
      </c>
      <c r="I115" s="10">
        <v>1.0</v>
      </c>
      <c r="J115" s="10" t="s">
        <v>3263</v>
      </c>
    </row>
    <row r="116">
      <c r="A116" s="10" t="s">
        <v>3223</v>
      </c>
      <c r="B116" s="31">
        <v>0.11752314814814815</v>
      </c>
      <c r="C116" s="10" t="s">
        <v>3121</v>
      </c>
      <c r="D116" s="10" t="s">
        <v>80</v>
      </c>
      <c r="E116" s="13">
        <f>F116+-2</f>
        <v>15</v>
      </c>
      <c r="F116" s="13">
        <v>17.0</v>
      </c>
    </row>
    <row r="117">
      <c r="A117" s="10" t="s">
        <v>3223</v>
      </c>
      <c r="B117" s="31">
        <v>0.12188657407407408</v>
      </c>
      <c r="C117" s="10" t="s">
        <v>84</v>
      </c>
      <c r="D117" s="10" t="s">
        <v>67</v>
      </c>
      <c r="E117" s="13">
        <v>22.0</v>
      </c>
      <c r="F117" s="16">
        <f>E117-3</f>
        <v>19</v>
      </c>
    </row>
    <row r="118">
      <c r="A118" s="10" t="s">
        <v>3223</v>
      </c>
      <c r="B118" s="31">
        <v>0.12453703703703704</v>
      </c>
      <c r="C118" s="10" t="s">
        <v>82</v>
      </c>
      <c r="D118" s="10" t="s">
        <v>366</v>
      </c>
      <c r="E118" s="13">
        <v>27.0</v>
      </c>
      <c r="F118" s="16">
        <f>E118-10</f>
        <v>17</v>
      </c>
    </row>
    <row r="119">
      <c r="A119" s="10" t="s">
        <v>3223</v>
      </c>
      <c r="B119" s="31">
        <v>0.125</v>
      </c>
      <c r="C119" s="10" t="s">
        <v>3121</v>
      </c>
      <c r="D119" s="10" t="s">
        <v>83</v>
      </c>
      <c r="E119" s="13">
        <v>21.0</v>
      </c>
      <c r="F119" s="16">
        <f t="shared" ref="F119:F120" si="7">E119-11</f>
        <v>10</v>
      </c>
    </row>
    <row r="120">
      <c r="A120" s="10" t="s">
        <v>3223</v>
      </c>
      <c r="B120" s="31">
        <v>0.12709490740740742</v>
      </c>
      <c r="C120" s="10" t="s">
        <v>3121</v>
      </c>
      <c r="D120" s="10" t="s">
        <v>83</v>
      </c>
      <c r="E120" s="13">
        <v>21.0</v>
      </c>
      <c r="F120" s="16">
        <f t="shared" si="7"/>
        <v>10</v>
      </c>
    </row>
    <row r="121">
      <c r="A121" s="10" t="s">
        <v>3223</v>
      </c>
      <c r="B121" s="31">
        <v>0.12758101851851852</v>
      </c>
      <c r="C121" s="10" t="s">
        <v>84</v>
      </c>
      <c r="D121" s="10" t="s">
        <v>209</v>
      </c>
      <c r="E121" s="13" t="s">
        <v>68</v>
      </c>
      <c r="F121" s="13">
        <v>20.0</v>
      </c>
    </row>
    <row r="122">
      <c r="A122" s="10" t="s">
        <v>3223</v>
      </c>
      <c r="B122" s="31">
        <v>0.12837962962962962</v>
      </c>
      <c r="C122" s="10" t="s">
        <v>69</v>
      </c>
      <c r="D122" s="10" t="s">
        <v>209</v>
      </c>
      <c r="E122" s="13" t="s">
        <v>75</v>
      </c>
      <c r="F122" s="13" t="s">
        <v>75</v>
      </c>
      <c r="J122" s="10" t="s">
        <v>2293</v>
      </c>
    </row>
    <row r="123">
      <c r="A123" s="10" t="s">
        <v>3223</v>
      </c>
      <c r="B123" s="31">
        <v>0.12837962962962962</v>
      </c>
      <c r="C123" s="10" t="s">
        <v>69</v>
      </c>
      <c r="D123" s="10" t="s">
        <v>209</v>
      </c>
      <c r="E123" s="13">
        <v>7.0</v>
      </c>
      <c r="F123" s="16">
        <f>E123-3</f>
        <v>4</v>
      </c>
    </row>
    <row r="124">
      <c r="A124" s="10" t="s">
        <v>3223</v>
      </c>
      <c r="B124" s="31">
        <v>0.12872685185185184</v>
      </c>
      <c r="C124" s="10" t="s">
        <v>82</v>
      </c>
      <c r="D124" s="10" t="s">
        <v>129</v>
      </c>
      <c r="E124" s="13">
        <v>7.0</v>
      </c>
      <c r="F124" s="16">
        <f>E124-2</f>
        <v>5</v>
      </c>
    </row>
    <row r="125">
      <c r="A125" s="10" t="s">
        <v>3223</v>
      </c>
      <c r="B125" s="31">
        <v>0.12993055555555555</v>
      </c>
      <c r="C125" s="10" t="s">
        <v>69</v>
      </c>
      <c r="D125" s="10" t="s">
        <v>83</v>
      </c>
      <c r="E125" s="13">
        <v>18.0</v>
      </c>
      <c r="F125" s="16">
        <f>E125-1</f>
        <v>17</v>
      </c>
    </row>
    <row r="126">
      <c r="A126" s="10" t="s">
        <v>3223</v>
      </c>
      <c r="B126" s="31">
        <v>0.1318865740740741</v>
      </c>
      <c r="C126" s="10" t="s">
        <v>82</v>
      </c>
      <c r="D126" s="10" t="s">
        <v>362</v>
      </c>
      <c r="E126" s="13">
        <v>12.0</v>
      </c>
      <c r="F126" s="16">
        <f>E126-10</f>
        <v>2</v>
      </c>
    </row>
    <row r="127">
      <c r="A127" s="10" t="s">
        <v>3223</v>
      </c>
      <c r="B127" s="31">
        <v>0.1343287037037037</v>
      </c>
      <c r="C127" s="10" t="s">
        <v>69</v>
      </c>
      <c r="D127" s="10" t="s">
        <v>364</v>
      </c>
      <c r="E127" s="13">
        <v>16.0</v>
      </c>
      <c r="F127" s="16">
        <f>E127-5</f>
        <v>11</v>
      </c>
    </row>
    <row r="128">
      <c r="A128" s="10" t="s">
        <v>3223</v>
      </c>
      <c r="B128" s="31">
        <v>0.1357986111111111</v>
      </c>
      <c r="C128" s="10" t="s">
        <v>70</v>
      </c>
      <c r="D128" s="10" t="s">
        <v>366</v>
      </c>
      <c r="E128" s="13">
        <v>21.0</v>
      </c>
      <c r="F128" s="16">
        <f>E128-12</f>
        <v>9</v>
      </c>
    </row>
    <row r="129">
      <c r="A129" s="10" t="s">
        <v>3223</v>
      </c>
      <c r="B129" s="31">
        <v>0.13835648148148147</v>
      </c>
      <c r="C129" s="10" t="s">
        <v>968</v>
      </c>
      <c r="D129" s="10" t="s">
        <v>83</v>
      </c>
      <c r="E129" s="13">
        <v>12.0</v>
      </c>
      <c r="F129" s="16">
        <f>E129--1</f>
        <v>13</v>
      </c>
    </row>
    <row r="130">
      <c r="A130" s="10" t="s">
        <v>3223</v>
      </c>
      <c r="B130" s="31">
        <v>0.14623842592592592</v>
      </c>
      <c r="C130" s="10" t="s">
        <v>70</v>
      </c>
      <c r="D130" s="10" t="s">
        <v>125</v>
      </c>
      <c r="E130" s="13" t="s">
        <v>68</v>
      </c>
      <c r="F130" s="13">
        <v>20.0</v>
      </c>
      <c r="J130" s="10" t="s">
        <v>957</v>
      </c>
    </row>
    <row r="131">
      <c r="A131" s="10" t="s">
        <v>3223</v>
      </c>
      <c r="B131" s="31">
        <v>0.14627314814814815</v>
      </c>
      <c r="C131" s="10" t="s">
        <v>968</v>
      </c>
      <c r="D131" s="10" t="s">
        <v>125</v>
      </c>
      <c r="E131" s="13">
        <v>23.0</v>
      </c>
      <c r="F131" s="16">
        <f>E131-2-10</f>
        <v>11</v>
      </c>
      <c r="J131" s="10" t="s">
        <v>957</v>
      </c>
    </row>
    <row r="132">
      <c r="A132" s="10" t="s">
        <v>3223</v>
      </c>
      <c r="B132" s="31">
        <v>0.14629629629629629</v>
      </c>
      <c r="C132" s="10" t="s">
        <v>3121</v>
      </c>
      <c r="D132" s="10" t="s">
        <v>125</v>
      </c>
      <c r="E132" s="13" t="s">
        <v>75</v>
      </c>
      <c r="F132" s="13" t="s">
        <v>75</v>
      </c>
      <c r="J132" s="10" t="s">
        <v>2291</v>
      </c>
    </row>
    <row r="133">
      <c r="A133" s="10" t="s">
        <v>3223</v>
      </c>
      <c r="B133" s="31">
        <v>0.14629629629629629</v>
      </c>
      <c r="C133" s="10" t="s">
        <v>3121</v>
      </c>
      <c r="D133" s="10" t="s">
        <v>125</v>
      </c>
      <c r="E133" s="13">
        <v>39.0</v>
      </c>
      <c r="F133" s="16">
        <f>E133-13-10</f>
        <v>16</v>
      </c>
      <c r="J133" s="10" t="s">
        <v>957</v>
      </c>
    </row>
    <row r="134">
      <c r="A134" s="10" t="s">
        <v>3223</v>
      </c>
      <c r="B134" s="31">
        <v>0.14630787037037038</v>
      </c>
      <c r="C134" s="10" t="s">
        <v>84</v>
      </c>
      <c r="D134" s="10" t="s">
        <v>125</v>
      </c>
      <c r="E134" s="13">
        <v>18.0</v>
      </c>
      <c r="F134" s="16">
        <f t="shared" ref="F134:F135" si="8">E134-2-10</f>
        <v>6</v>
      </c>
      <c r="J134" s="10" t="s">
        <v>957</v>
      </c>
    </row>
    <row r="135">
      <c r="A135" s="10" t="s">
        <v>3223</v>
      </c>
      <c r="B135" s="31">
        <v>0.14652777777777778</v>
      </c>
      <c r="C135" s="10" t="s">
        <v>82</v>
      </c>
      <c r="D135" s="10" t="s">
        <v>125</v>
      </c>
      <c r="E135" s="13">
        <v>15.0</v>
      </c>
      <c r="F135" s="16">
        <f t="shared" si="8"/>
        <v>3</v>
      </c>
      <c r="J135" s="10" t="s">
        <v>957</v>
      </c>
    </row>
    <row r="136">
      <c r="A136" s="10" t="s">
        <v>3223</v>
      </c>
      <c r="B136" s="31">
        <v>0.14655092592592592</v>
      </c>
      <c r="C136" s="10" t="s">
        <v>69</v>
      </c>
      <c r="D136" s="10" t="s">
        <v>125</v>
      </c>
      <c r="E136" s="13">
        <v>17.0</v>
      </c>
      <c r="F136" s="16">
        <f>E136-4-10</f>
        <v>3</v>
      </c>
      <c r="J136" s="10" t="s">
        <v>957</v>
      </c>
    </row>
    <row r="137">
      <c r="A137" s="10" t="s">
        <v>3223</v>
      </c>
      <c r="B137" s="31">
        <v>0.1465625</v>
      </c>
      <c r="C137" s="10" t="s">
        <v>66</v>
      </c>
      <c r="D137" s="10" t="s">
        <v>125</v>
      </c>
      <c r="E137" s="13">
        <v>27.0</v>
      </c>
      <c r="F137" s="16">
        <f>E137-0-10</f>
        <v>17</v>
      </c>
      <c r="J137" s="10" t="s">
        <v>957</v>
      </c>
    </row>
    <row r="138">
      <c r="A138" s="10" t="s">
        <v>3223</v>
      </c>
      <c r="B138" s="31">
        <v>0.15670138888888888</v>
      </c>
      <c r="C138" s="10" t="s">
        <v>69</v>
      </c>
      <c r="D138" s="10" t="s">
        <v>76</v>
      </c>
      <c r="E138" s="13" t="s">
        <v>75</v>
      </c>
      <c r="F138" s="16"/>
      <c r="J138" s="10" t="s">
        <v>2291</v>
      </c>
    </row>
    <row r="139">
      <c r="A139" s="10" t="s">
        <v>3223</v>
      </c>
      <c r="B139" s="31">
        <v>0.15670138888888888</v>
      </c>
      <c r="C139" s="10" t="s">
        <v>69</v>
      </c>
      <c r="D139" s="10" t="s">
        <v>76</v>
      </c>
      <c r="E139" s="13" t="s">
        <v>75</v>
      </c>
      <c r="F139" s="16"/>
    </row>
    <row r="140">
      <c r="A140" s="10" t="s">
        <v>3223</v>
      </c>
      <c r="B140" s="31">
        <v>0.1613888888888889</v>
      </c>
      <c r="C140" s="10" t="s">
        <v>66</v>
      </c>
      <c r="D140" s="10" t="s">
        <v>81</v>
      </c>
      <c r="E140" s="13">
        <v>15.0</v>
      </c>
      <c r="F140" s="16">
        <f>E140-5</f>
        <v>10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3241</v>
      </c>
      <c r="B2" s="31">
        <v>0.03693287037037037</v>
      </c>
      <c r="C2" s="10" t="s">
        <v>66</v>
      </c>
      <c r="D2" s="10" t="s">
        <v>83</v>
      </c>
      <c r="E2" s="10">
        <v>25.0</v>
      </c>
      <c r="F2">
        <f>E2-6</f>
        <v>19</v>
      </c>
    </row>
    <row r="3">
      <c r="A3" s="10" t="s">
        <v>3241</v>
      </c>
      <c r="B3" s="31">
        <v>0.0077314814814814815</v>
      </c>
      <c r="C3" s="10" t="s">
        <v>69</v>
      </c>
      <c r="D3" s="10" t="s">
        <v>76</v>
      </c>
      <c r="E3" s="10">
        <v>9.0</v>
      </c>
      <c r="J3" s="10" t="s">
        <v>3264</v>
      </c>
    </row>
    <row r="4">
      <c r="A4" s="10" t="s">
        <v>3241</v>
      </c>
      <c r="B4" s="31">
        <v>0.06076388888888889</v>
      </c>
      <c r="C4" s="10" t="s">
        <v>69</v>
      </c>
      <c r="D4" s="10" t="s">
        <v>83</v>
      </c>
      <c r="E4" s="10">
        <v>11.0</v>
      </c>
      <c r="F4" s="76">
        <f>E4-1</f>
        <v>10</v>
      </c>
    </row>
    <row r="5">
      <c r="A5" s="10" t="s">
        <v>3241</v>
      </c>
      <c r="B5" s="31">
        <v>0.06556712962962963</v>
      </c>
      <c r="C5" s="10" t="s">
        <v>84</v>
      </c>
      <c r="D5" s="10" t="s">
        <v>166</v>
      </c>
      <c r="E5" s="10" t="s">
        <v>88</v>
      </c>
      <c r="F5" s="10">
        <v>1.0</v>
      </c>
      <c r="J5" s="10" t="s">
        <v>85</v>
      </c>
    </row>
    <row r="6">
      <c r="A6" s="10" t="s">
        <v>3241</v>
      </c>
      <c r="B6" s="31">
        <v>0.06556712962962963</v>
      </c>
      <c r="C6" s="10" t="s">
        <v>84</v>
      </c>
      <c r="D6" s="10" t="s">
        <v>166</v>
      </c>
      <c r="E6" s="10">
        <v>16.0</v>
      </c>
      <c r="F6" s="10">
        <f>E6-0</f>
        <v>16</v>
      </c>
    </row>
    <row r="7">
      <c r="A7" s="10" t="s">
        <v>3241</v>
      </c>
      <c r="B7" s="31">
        <v>0.07258101851851852</v>
      </c>
      <c r="C7" s="10" t="s">
        <v>66</v>
      </c>
      <c r="D7" s="10" t="s">
        <v>166</v>
      </c>
      <c r="E7" s="10" t="s">
        <v>75</v>
      </c>
      <c r="F7" s="10" t="s">
        <v>75</v>
      </c>
      <c r="J7" s="10" t="s">
        <v>85</v>
      </c>
    </row>
    <row r="8">
      <c r="A8" s="10" t="s">
        <v>3241</v>
      </c>
      <c r="B8" s="31">
        <v>0.07258101851851852</v>
      </c>
      <c r="C8" s="10" t="s">
        <v>66</v>
      </c>
      <c r="D8" s="10" t="s">
        <v>166</v>
      </c>
      <c r="E8" s="10">
        <v>16.0</v>
      </c>
      <c r="F8" s="10">
        <f>E8-3</f>
        <v>13</v>
      </c>
    </row>
    <row r="9">
      <c r="A9" s="10" t="s">
        <v>3241</v>
      </c>
      <c r="B9" s="55">
        <v>0.0725925925925926</v>
      </c>
      <c r="C9" s="53" t="s">
        <v>69</v>
      </c>
      <c r="D9" s="10" t="s">
        <v>166</v>
      </c>
      <c r="E9" s="43" t="s">
        <v>75</v>
      </c>
      <c r="F9" s="26" t="s">
        <v>75</v>
      </c>
      <c r="J9" s="10" t="s">
        <v>85</v>
      </c>
    </row>
    <row r="10">
      <c r="A10" s="10" t="s">
        <v>3241</v>
      </c>
      <c r="B10" s="55">
        <v>0.0725925925925926</v>
      </c>
      <c r="C10" s="53" t="s">
        <v>69</v>
      </c>
      <c r="D10" s="10" t="s">
        <v>166</v>
      </c>
      <c r="E10" s="53">
        <v>22.0</v>
      </c>
      <c r="F10" s="25">
        <f>E10-9</f>
        <v>13</v>
      </c>
    </row>
    <row r="11">
      <c r="A11" s="10" t="s">
        <v>3241</v>
      </c>
      <c r="B11" s="31">
        <v>0.07260416666666666</v>
      </c>
      <c r="C11" s="10" t="s">
        <v>82</v>
      </c>
      <c r="D11" s="10" t="s">
        <v>166</v>
      </c>
      <c r="E11" s="10" t="s">
        <v>75</v>
      </c>
      <c r="F11" s="10" t="s">
        <v>75</v>
      </c>
      <c r="J11" s="10" t="s">
        <v>85</v>
      </c>
    </row>
    <row r="12">
      <c r="A12" s="10" t="s">
        <v>3241</v>
      </c>
      <c r="B12" s="31">
        <v>0.07260416666666666</v>
      </c>
      <c r="C12" s="10" t="s">
        <v>82</v>
      </c>
      <c r="D12" s="10" t="s">
        <v>166</v>
      </c>
      <c r="E12" s="10">
        <v>15.0</v>
      </c>
      <c r="F12" s="76">
        <f>E12-8</f>
        <v>7</v>
      </c>
    </row>
    <row r="13">
      <c r="A13" s="10" t="s">
        <v>3241</v>
      </c>
      <c r="B13" s="31">
        <v>0.07261574074074074</v>
      </c>
      <c r="C13" s="10" t="s">
        <v>3121</v>
      </c>
      <c r="D13" s="10" t="s">
        <v>166</v>
      </c>
      <c r="E13" s="10" t="s">
        <v>75</v>
      </c>
      <c r="F13" s="10" t="s">
        <v>75</v>
      </c>
      <c r="J13" s="10" t="s">
        <v>85</v>
      </c>
    </row>
    <row r="14">
      <c r="A14" s="10" t="s">
        <v>3241</v>
      </c>
      <c r="B14" s="31">
        <v>0.07261574074074074</v>
      </c>
      <c r="C14" s="10" t="s">
        <v>3121</v>
      </c>
      <c r="D14" s="10" t="s">
        <v>166</v>
      </c>
      <c r="E14" s="10">
        <v>23.0</v>
      </c>
      <c r="F14" s="76">
        <f>E14-5</f>
        <v>18</v>
      </c>
    </row>
    <row r="15">
      <c r="A15" s="10" t="s">
        <v>3241</v>
      </c>
      <c r="B15" s="31">
        <v>0.07263888888888889</v>
      </c>
      <c r="C15" s="10" t="s">
        <v>84</v>
      </c>
      <c r="D15" s="10" t="s">
        <v>166</v>
      </c>
      <c r="E15" s="10" t="s">
        <v>75</v>
      </c>
      <c r="F15" s="10" t="s">
        <v>75</v>
      </c>
      <c r="J15" s="10" t="s">
        <v>85</v>
      </c>
    </row>
    <row r="16">
      <c r="A16" s="10" t="s">
        <v>3241</v>
      </c>
      <c r="B16" s="31">
        <v>0.07263888888888889</v>
      </c>
      <c r="C16" s="10" t="s">
        <v>84</v>
      </c>
      <c r="D16" s="10" t="s">
        <v>166</v>
      </c>
      <c r="E16" s="10">
        <v>16.0</v>
      </c>
      <c r="F16" s="76">
        <f>E16-0</f>
        <v>16</v>
      </c>
    </row>
    <row r="17">
      <c r="A17" s="10" t="s">
        <v>3241</v>
      </c>
      <c r="B17" s="31">
        <v>0.07265046296296296</v>
      </c>
      <c r="C17" s="10" t="s">
        <v>968</v>
      </c>
      <c r="D17" s="10" t="s">
        <v>166</v>
      </c>
      <c r="E17" s="10" t="s">
        <v>75</v>
      </c>
      <c r="F17" s="10" t="s">
        <v>75</v>
      </c>
      <c r="J17" s="10" t="s">
        <v>85</v>
      </c>
    </row>
    <row r="18">
      <c r="A18" s="10" t="s">
        <v>3241</v>
      </c>
      <c r="B18" s="31">
        <v>0.07265046296296296</v>
      </c>
      <c r="C18" s="10" t="s">
        <v>968</v>
      </c>
      <c r="D18" s="10" t="s">
        <v>166</v>
      </c>
      <c r="E18" s="10">
        <v>21.0</v>
      </c>
      <c r="F18">
        <f>E18-9</f>
        <v>12</v>
      </c>
    </row>
    <row r="19">
      <c r="A19" s="10" t="s">
        <v>3241</v>
      </c>
      <c r="B19" s="31">
        <v>0.07266203703703704</v>
      </c>
      <c r="C19" s="10" t="s">
        <v>70</v>
      </c>
      <c r="D19" s="10" t="s">
        <v>166</v>
      </c>
      <c r="E19" s="10" t="s">
        <v>75</v>
      </c>
      <c r="F19" s="10" t="s">
        <v>75</v>
      </c>
      <c r="J19" s="10" t="s">
        <v>85</v>
      </c>
    </row>
    <row r="20">
      <c r="A20" s="10" t="s">
        <v>3241</v>
      </c>
      <c r="B20" s="31">
        <v>0.07266203703703704</v>
      </c>
      <c r="C20" s="10" t="s">
        <v>70</v>
      </c>
      <c r="D20" s="10" t="s">
        <v>166</v>
      </c>
      <c r="E20" s="10">
        <v>16.0</v>
      </c>
      <c r="F20">
        <f>E20-4</f>
        <v>12</v>
      </c>
    </row>
    <row r="21">
      <c r="A21" s="10" t="s">
        <v>3241</v>
      </c>
      <c r="B21" s="31">
        <v>0.07425925925925926</v>
      </c>
      <c r="C21" s="10" t="s">
        <v>66</v>
      </c>
      <c r="D21" s="10" t="s">
        <v>83</v>
      </c>
      <c r="E21" s="10">
        <v>18.0</v>
      </c>
      <c r="F21">
        <f>E21-6</f>
        <v>12</v>
      </c>
    </row>
    <row r="22">
      <c r="A22" s="10" t="s">
        <v>3241</v>
      </c>
      <c r="B22" s="31">
        <v>0.075</v>
      </c>
      <c r="C22" s="10" t="s">
        <v>69</v>
      </c>
      <c r="D22" s="10" t="s">
        <v>83</v>
      </c>
      <c r="E22" s="10">
        <v>10.0</v>
      </c>
      <c r="F22">
        <f>E22-1</f>
        <v>9</v>
      </c>
    </row>
    <row r="23">
      <c r="A23" s="10" t="s">
        <v>3241</v>
      </c>
      <c r="B23" s="31">
        <v>0.075</v>
      </c>
      <c r="C23" s="10" t="s">
        <v>82</v>
      </c>
      <c r="D23" s="10" t="s">
        <v>83</v>
      </c>
      <c r="E23" s="10">
        <v>22.0</v>
      </c>
      <c r="F23">
        <f>E23-10</f>
        <v>12</v>
      </c>
    </row>
    <row r="24">
      <c r="A24" s="10" t="s">
        <v>3241</v>
      </c>
      <c r="B24" s="31">
        <v>0.075</v>
      </c>
      <c r="C24" s="10" t="s">
        <v>3121</v>
      </c>
      <c r="D24" s="10" t="s">
        <v>83</v>
      </c>
      <c r="E24" s="10">
        <v>30.0</v>
      </c>
      <c r="F24">
        <f>E24-11</f>
        <v>19</v>
      </c>
    </row>
    <row r="25">
      <c r="A25" s="10" t="s">
        <v>3241</v>
      </c>
      <c r="B25" s="31">
        <v>0.07503472222222222</v>
      </c>
      <c r="C25" s="10" t="s">
        <v>84</v>
      </c>
      <c r="D25" s="10" t="s">
        <v>83</v>
      </c>
      <c r="E25" s="10">
        <v>22.0</v>
      </c>
      <c r="F25">
        <f>E25-5</f>
        <v>17</v>
      </c>
    </row>
    <row r="26">
      <c r="A26" s="10" t="s">
        <v>3241</v>
      </c>
      <c r="B26" s="31">
        <v>0.07505787037037037</v>
      </c>
      <c r="C26" s="10" t="s">
        <v>968</v>
      </c>
      <c r="D26" s="10" t="s">
        <v>83</v>
      </c>
      <c r="E26" s="10">
        <v>2.0</v>
      </c>
      <c r="F26">
        <f>E26--1</f>
        <v>3</v>
      </c>
    </row>
    <row r="27">
      <c r="A27" s="10" t="s">
        <v>3241</v>
      </c>
      <c r="B27" s="31">
        <v>0.07506944444444444</v>
      </c>
      <c r="C27" s="10" t="s">
        <v>70</v>
      </c>
      <c r="D27" s="10" t="s">
        <v>83</v>
      </c>
      <c r="E27" s="10">
        <v>22.0</v>
      </c>
      <c r="F27" s="76">
        <f>E27-12</f>
        <v>10</v>
      </c>
    </row>
    <row r="28">
      <c r="A28" s="10" t="s">
        <v>3241</v>
      </c>
      <c r="B28" s="31">
        <v>0.07837962962962963</v>
      </c>
      <c r="C28" s="10" t="s">
        <v>69</v>
      </c>
      <c r="D28" s="10" t="s">
        <v>127</v>
      </c>
      <c r="E28" s="10">
        <v>19.0</v>
      </c>
      <c r="F28">
        <f t="shared" ref="F28:F29" si="1">E28-5</f>
        <v>14</v>
      </c>
    </row>
    <row r="29">
      <c r="A29" s="10" t="s">
        <v>3241</v>
      </c>
      <c r="B29" s="31">
        <v>0.0793287037037037</v>
      </c>
      <c r="C29" s="10" t="s">
        <v>69</v>
      </c>
      <c r="D29" s="10" t="s">
        <v>127</v>
      </c>
      <c r="E29" s="10">
        <v>15.0</v>
      </c>
      <c r="F29">
        <f t="shared" si="1"/>
        <v>10</v>
      </c>
    </row>
    <row r="30">
      <c r="A30" s="10" t="s">
        <v>3241</v>
      </c>
      <c r="B30" s="31">
        <v>0.09518518518518519</v>
      </c>
      <c r="C30" s="10" t="s">
        <v>69</v>
      </c>
      <c r="D30" s="10" t="s">
        <v>76</v>
      </c>
      <c r="E30" s="10" t="s">
        <v>75</v>
      </c>
      <c r="F30" s="10" t="s">
        <v>75</v>
      </c>
      <c r="J30" s="10" t="s">
        <v>2538</v>
      </c>
    </row>
    <row r="31">
      <c r="A31" s="10" t="s">
        <v>3241</v>
      </c>
      <c r="B31" s="31">
        <v>0.10027777777777777</v>
      </c>
      <c r="C31" s="10" t="s">
        <v>66</v>
      </c>
      <c r="D31" s="10" t="s">
        <v>166</v>
      </c>
      <c r="E31" s="10" t="s">
        <v>75</v>
      </c>
      <c r="F31" s="10" t="s">
        <v>75</v>
      </c>
      <c r="J31" s="10" t="s">
        <v>85</v>
      </c>
    </row>
    <row r="32">
      <c r="A32" s="10" t="s">
        <v>3241</v>
      </c>
      <c r="B32" s="31">
        <v>0.10027777777777777</v>
      </c>
      <c r="C32" s="10" t="s">
        <v>66</v>
      </c>
      <c r="D32" s="10" t="s">
        <v>166</v>
      </c>
      <c r="E32" s="10">
        <v>14.0</v>
      </c>
      <c r="F32">
        <f>E32-3</f>
        <v>11</v>
      </c>
    </row>
    <row r="33">
      <c r="A33" s="10" t="s">
        <v>3241</v>
      </c>
      <c r="B33" s="31">
        <v>0.10078703703703704</v>
      </c>
      <c r="C33" s="53" t="s">
        <v>69</v>
      </c>
      <c r="D33" s="10" t="s">
        <v>166</v>
      </c>
      <c r="E33" s="43" t="s">
        <v>75</v>
      </c>
      <c r="F33" s="26" t="s">
        <v>75</v>
      </c>
      <c r="J33" s="10" t="s">
        <v>85</v>
      </c>
    </row>
    <row r="34">
      <c r="A34" s="10" t="s">
        <v>3241</v>
      </c>
      <c r="B34" s="31">
        <v>0.10078703703703704</v>
      </c>
      <c r="C34" s="53" t="s">
        <v>69</v>
      </c>
      <c r="D34" s="10" t="s">
        <v>166</v>
      </c>
      <c r="E34" s="53">
        <v>24.0</v>
      </c>
      <c r="F34" s="25">
        <f>E34-9</f>
        <v>15</v>
      </c>
    </row>
    <row r="35">
      <c r="A35" s="10" t="s">
        <v>3241</v>
      </c>
      <c r="B35" s="31">
        <v>0.10081018518518518</v>
      </c>
      <c r="C35" s="10" t="s">
        <v>82</v>
      </c>
      <c r="D35" s="10" t="s">
        <v>166</v>
      </c>
      <c r="E35" s="10" t="s">
        <v>75</v>
      </c>
      <c r="F35" s="10" t="s">
        <v>75</v>
      </c>
      <c r="J35" s="10" t="s">
        <v>85</v>
      </c>
    </row>
    <row r="36">
      <c r="A36" s="10" t="s">
        <v>3241</v>
      </c>
      <c r="B36" s="31">
        <v>0.10081018518518518</v>
      </c>
      <c r="C36" s="10" t="s">
        <v>82</v>
      </c>
      <c r="D36" s="10" t="s">
        <v>166</v>
      </c>
      <c r="E36" s="10">
        <v>22.0</v>
      </c>
      <c r="F36" s="76">
        <f>E36-8</f>
        <v>14</v>
      </c>
    </row>
    <row r="37">
      <c r="A37" s="10" t="s">
        <v>3241</v>
      </c>
      <c r="B37" s="31">
        <v>0.10081018518518518</v>
      </c>
      <c r="C37" s="10" t="s">
        <v>3121</v>
      </c>
      <c r="D37" s="10" t="s">
        <v>166</v>
      </c>
      <c r="E37" s="10" t="s">
        <v>75</v>
      </c>
      <c r="F37" s="10" t="s">
        <v>75</v>
      </c>
      <c r="J37" s="10" t="s">
        <v>85</v>
      </c>
    </row>
    <row r="38">
      <c r="A38" s="10" t="s">
        <v>3241</v>
      </c>
      <c r="B38" s="31">
        <v>0.10081018518518518</v>
      </c>
      <c r="C38" s="10" t="s">
        <v>3121</v>
      </c>
      <c r="D38" s="10" t="s">
        <v>166</v>
      </c>
      <c r="E38" s="10">
        <v>19.0</v>
      </c>
      <c r="F38" s="76">
        <f>E38-5</f>
        <v>14</v>
      </c>
    </row>
    <row r="39">
      <c r="A39" s="10" t="s">
        <v>3241</v>
      </c>
      <c r="B39" s="31">
        <v>0.10083333333333333</v>
      </c>
      <c r="C39" s="10" t="s">
        <v>84</v>
      </c>
      <c r="D39" s="10" t="s">
        <v>166</v>
      </c>
      <c r="E39" s="10" t="s">
        <v>75</v>
      </c>
      <c r="F39" s="10" t="s">
        <v>75</v>
      </c>
      <c r="J39" s="10" t="s">
        <v>85</v>
      </c>
    </row>
    <row r="40">
      <c r="A40" s="10" t="s">
        <v>3241</v>
      </c>
      <c r="B40" s="31">
        <v>0.10083333333333333</v>
      </c>
      <c r="C40" s="10" t="s">
        <v>84</v>
      </c>
      <c r="D40" s="10" t="s">
        <v>166</v>
      </c>
      <c r="E40" s="10">
        <v>18.0</v>
      </c>
      <c r="F40" s="76">
        <f>E40-0</f>
        <v>18</v>
      </c>
    </row>
    <row r="41">
      <c r="A41" s="10" t="s">
        <v>3241</v>
      </c>
      <c r="B41" s="31">
        <v>0.10083333333333333</v>
      </c>
      <c r="C41" s="10" t="s">
        <v>968</v>
      </c>
      <c r="D41" s="10" t="s">
        <v>166</v>
      </c>
      <c r="E41" s="10" t="s">
        <v>75</v>
      </c>
      <c r="F41" s="10" t="s">
        <v>75</v>
      </c>
      <c r="J41" s="10" t="s">
        <v>85</v>
      </c>
    </row>
    <row r="42">
      <c r="A42" s="10" t="s">
        <v>3241</v>
      </c>
      <c r="B42" s="31">
        <v>0.10083333333333333</v>
      </c>
      <c r="C42" s="10" t="s">
        <v>968</v>
      </c>
      <c r="D42" s="10" t="s">
        <v>166</v>
      </c>
      <c r="E42" s="10">
        <v>18.0</v>
      </c>
      <c r="F42">
        <f>E42-9</f>
        <v>9</v>
      </c>
    </row>
    <row r="43">
      <c r="A43" s="10" t="s">
        <v>3241</v>
      </c>
      <c r="B43" s="31">
        <v>0.10084490740740741</v>
      </c>
      <c r="C43" s="10" t="s">
        <v>70</v>
      </c>
      <c r="D43" s="10" t="s">
        <v>166</v>
      </c>
      <c r="E43" s="10" t="s">
        <v>75</v>
      </c>
      <c r="F43" s="10" t="s">
        <v>75</v>
      </c>
      <c r="J43" s="10" t="s">
        <v>85</v>
      </c>
    </row>
    <row r="44">
      <c r="A44" s="10" t="s">
        <v>3241</v>
      </c>
      <c r="B44" s="31">
        <v>0.10084490740740741</v>
      </c>
      <c r="C44" s="10" t="s">
        <v>70</v>
      </c>
      <c r="D44" s="10" t="s">
        <v>166</v>
      </c>
      <c r="E44" s="10">
        <v>16.0</v>
      </c>
      <c r="F44">
        <f>E44-4</f>
        <v>12</v>
      </c>
    </row>
    <row r="45">
      <c r="A45" s="10" t="s">
        <v>3241</v>
      </c>
      <c r="B45" s="31">
        <v>0.10201388888888889</v>
      </c>
      <c r="C45" s="10" t="s">
        <v>82</v>
      </c>
      <c r="D45" s="10" t="s">
        <v>100</v>
      </c>
      <c r="E45" s="10">
        <v>20.0</v>
      </c>
      <c r="F45">
        <f>E45-2</f>
        <v>18</v>
      </c>
    </row>
    <row r="46">
      <c r="A46" s="10" t="s">
        <v>3241</v>
      </c>
      <c r="B46" s="31">
        <v>0.10396990740740741</v>
      </c>
      <c r="C46" s="10" t="s">
        <v>70</v>
      </c>
      <c r="D46" s="10" t="s">
        <v>67</v>
      </c>
      <c r="E46" s="10">
        <v>18.0</v>
      </c>
      <c r="F46" s="76">
        <f>E46-4</f>
        <v>14</v>
      </c>
    </row>
    <row r="47">
      <c r="A47" s="10" t="s">
        <v>3241</v>
      </c>
      <c r="B47" s="31">
        <v>0.1207986111111111</v>
      </c>
      <c r="C47" s="10" t="s">
        <v>70</v>
      </c>
      <c r="D47" s="10" t="s">
        <v>87</v>
      </c>
      <c r="E47" s="10">
        <v>21.0</v>
      </c>
      <c r="F47">
        <f>E47-5</f>
        <v>16</v>
      </c>
    </row>
    <row r="48">
      <c r="A48" s="10" t="s">
        <v>3241</v>
      </c>
      <c r="B48" s="31">
        <v>0.12083333333333333</v>
      </c>
      <c r="C48" s="10" t="s">
        <v>82</v>
      </c>
      <c r="D48" s="10" t="s">
        <v>87</v>
      </c>
      <c r="E48" s="10">
        <v>21.0</v>
      </c>
      <c r="F48" s="78">
        <f>E48-1</f>
        <v>20</v>
      </c>
    </row>
    <row r="49">
      <c r="A49" s="10" t="s">
        <v>3241</v>
      </c>
      <c r="B49" s="31">
        <v>0.12101851851851853</v>
      </c>
      <c r="C49" s="10" t="s">
        <v>84</v>
      </c>
      <c r="D49" s="10" t="s">
        <v>87</v>
      </c>
      <c r="E49" s="10" t="s">
        <v>75</v>
      </c>
      <c r="F49" s="10" t="s">
        <v>75</v>
      </c>
      <c r="J49" s="10" t="s">
        <v>85</v>
      </c>
    </row>
    <row r="50">
      <c r="A50" s="10" t="s">
        <v>3241</v>
      </c>
      <c r="B50" s="31">
        <v>0.12101851851851853</v>
      </c>
      <c r="C50" s="10" t="s">
        <v>84</v>
      </c>
      <c r="D50" s="10" t="s">
        <v>87</v>
      </c>
      <c r="E50" s="10">
        <v>15.0</v>
      </c>
      <c r="F50">
        <f>E50-2</f>
        <v>13</v>
      </c>
    </row>
    <row r="51">
      <c r="A51" s="10" t="s">
        <v>3241</v>
      </c>
      <c r="B51" s="31">
        <v>0.12116898148148147</v>
      </c>
      <c r="C51" s="10" t="s">
        <v>69</v>
      </c>
      <c r="D51" s="10" t="s">
        <v>87</v>
      </c>
      <c r="E51" s="10">
        <v>12.0</v>
      </c>
      <c r="F51" s="76">
        <f>E51-4</f>
        <v>8</v>
      </c>
    </row>
    <row r="52">
      <c r="A52" s="10" t="s">
        <v>3241</v>
      </c>
      <c r="B52" s="31">
        <v>0.12127314814814814</v>
      </c>
      <c r="C52" s="10" t="s">
        <v>968</v>
      </c>
      <c r="D52" s="10" t="s">
        <v>87</v>
      </c>
      <c r="E52" s="10">
        <v>5.0</v>
      </c>
      <c r="F52">
        <f>E52-2</f>
        <v>3</v>
      </c>
    </row>
    <row r="53">
      <c r="A53" s="10" t="s">
        <v>3241</v>
      </c>
      <c r="B53" s="31">
        <v>0.12127314814814814</v>
      </c>
      <c r="C53" s="10" t="s">
        <v>3121</v>
      </c>
      <c r="D53" s="10" t="s">
        <v>87</v>
      </c>
      <c r="E53" s="10">
        <v>8.0</v>
      </c>
      <c r="F53">
        <f>E53-5</f>
        <v>3</v>
      </c>
    </row>
    <row r="54">
      <c r="A54" s="10" t="s">
        <v>3241</v>
      </c>
      <c r="B54" s="31">
        <v>0.12151620370370371</v>
      </c>
      <c r="C54" s="10" t="s">
        <v>66</v>
      </c>
      <c r="D54" s="10" t="s">
        <v>87</v>
      </c>
      <c r="E54" s="10" t="s">
        <v>88</v>
      </c>
      <c r="F54" s="10">
        <v>1.0</v>
      </c>
    </row>
    <row r="55">
      <c r="A55" s="10" t="s">
        <v>3241</v>
      </c>
      <c r="B55" s="31">
        <v>0.1238888888888889</v>
      </c>
      <c r="C55" s="10" t="s">
        <v>70</v>
      </c>
      <c r="D55" s="10" t="s">
        <v>93</v>
      </c>
      <c r="E55" s="10">
        <v>27.0</v>
      </c>
      <c r="F55" s="76">
        <f t="shared" ref="F55:F56" si="2">E55-10</f>
        <v>17</v>
      </c>
      <c r="J55" s="10" t="s">
        <v>3265</v>
      </c>
    </row>
    <row r="56">
      <c r="A56" s="10" t="s">
        <v>3241</v>
      </c>
      <c r="B56" s="31">
        <v>0.1238888888888889</v>
      </c>
      <c r="C56" s="10" t="s">
        <v>70</v>
      </c>
      <c r="D56" s="10" t="s">
        <v>93</v>
      </c>
      <c r="E56" s="10">
        <v>18.0</v>
      </c>
      <c r="F56" s="76">
        <f t="shared" si="2"/>
        <v>8</v>
      </c>
      <c r="J56" s="10" t="s">
        <v>3265</v>
      </c>
    </row>
    <row r="57">
      <c r="A57" s="10" t="s">
        <v>3241</v>
      </c>
      <c r="B57" s="31">
        <v>0.12416666666666666</v>
      </c>
      <c r="C57" s="10" t="s">
        <v>70</v>
      </c>
      <c r="D57" s="10" t="s">
        <v>91</v>
      </c>
      <c r="E57" s="10">
        <v>14.0</v>
      </c>
      <c r="F57" s="76"/>
      <c r="H57" s="10" t="s">
        <v>3266</v>
      </c>
    </row>
    <row r="58">
      <c r="A58" s="10" t="s">
        <v>3241</v>
      </c>
      <c r="B58" s="31">
        <v>0.12454861111111111</v>
      </c>
      <c r="C58" s="10" t="s">
        <v>70</v>
      </c>
      <c r="D58" s="10" t="s">
        <v>91</v>
      </c>
      <c r="E58" s="10">
        <v>7.0</v>
      </c>
      <c r="H58" s="10" t="s">
        <v>3267</v>
      </c>
    </row>
    <row r="59">
      <c r="A59" s="10" t="s">
        <v>3241</v>
      </c>
      <c r="B59" s="31">
        <v>0.12496527777777777</v>
      </c>
      <c r="C59" s="10" t="s">
        <v>70</v>
      </c>
      <c r="D59" s="10" t="s">
        <v>93</v>
      </c>
      <c r="E59" s="10">
        <v>21.0</v>
      </c>
      <c r="F59" s="76">
        <f t="shared" ref="F59:F60" si="3">E59-10</f>
        <v>11</v>
      </c>
      <c r="J59" s="10" t="s">
        <v>3265</v>
      </c>
    </row>
    <row r="60">
      <c r="A60" s="10" t="s">
        <v>3241</v>
      </c>
      <c r="B60" s="31">
        <v>0.12498842592592592</v>
      </c>
      <c r="C60" s="10" t="s">
        <v>70</v>
      </c>
      <c r="D60" s="10" t="s">
        <v>93</v>
      </c>
      <c r="E60" s="10">
        <v>13.0</v>
      </c>
      <c r="F60" s="76">
        <f t="shared" si="3"/>
        <v>3</v>
      </c>
      <c r="J60" s="10" t="s">
        <v>3265</v>
      </c>
    </row>
    <row r="61">
      <c r="A61" s="10" t="s">
        <v>3241</v>
      </c>
      <c r="B61" s="31">
        <v>0.12508101851851852</v>
      </c>
      <c r="C61" s="10" t="s">
        <v>70</v>
      </c>
      <c r="D61" s="10" t="s">
        <v>91</v>
      </c>
      <c r="E61" s="10">
        <v>10.0</v>
      </c>
      <c r="H61" s="10" t="s">
        <v>3268</v>
      </c>
    </row>
    <row r="62">
      <c r="A62" s="10" t="s">
        <v>3241</v>
      </c>
      <c r="B62" s="31">
        <v>0.12729166666666666</v>
      </c>
      <c r="C62" s="10" t="s">
        <v>66</v>
      </c>
      <c r="D62" s="10" t="s">
        <v>166</v>
      </c>
      <c r="E62" s="10" t="s">
        <v>75</v>
      </c>
      <c r="F62" s="10" t="s">
        <v>75</v>
      </c>
      <c r="J62" s="10" t="s">
        <v>85</v>
      </c>
    </row>
    <row r="63">
      <c r="A63" s="10" t="s">
        <v>3241</v>
      </c>
      <c r="B63" s="31">
        <v>0.12729166666666666</v>
      </c>
      <c r="C63" s="10" t="s">
        <v>66</v>
      </c>
      <c r="D63" s="10" t="s">
        <v>166</v>
      </c>
      <c r="E63" s="10">
        <v>18.0</v>
      </c>
      <c r="F63">
        <f>E63-3</f>
        <v>15</v>
      </c>
    </row>
    <row r="64">
      <c r="A64" s="10" t="s">
        <v>3241</v>
      </c>
      <c r="B64" s="31">
        <v>0.1273263888888889</v>
      </c>
      <c r="C64" s="10" t="s">
        <v>69</v>
      </c>
      <c r="D64" s="10" t="s">
        <v>166</v>
      </c>
      <c r="E64" s="10" t="s">
        <v>75</v>
      </c>
      <c r="F64" s="10" t="s">
        <v>75</v>
      </c>
      <c r="J64" s="10" t="s">
        <v>85</v>
      </c>
    </row>
    <row r="65">
      <c r="A65" s="10" t="s">
        <v>3241</v>
      </c>
      <c r="B65" s="31">
        <v>0.1273263888888889</v>
      </c>
      <c r="C65" s="10" t="s">
        <v>69</v>
      </c>
      <c r="D65" s="10" t="s">
        <v>166</v>
      </c>
      <c r="E65" s="10">
        <v>27.0</v>
      </c>
      <c r="F65" s="76">
        <f>E65-9</f>
        <v>18</v>
      </c>
    </row>
    <row r="66">
      <c r="A66" s="10" t="s">
        <v>3241</v>
      </c>
      <c r="B66" s="31">
        <v>0.12738425925925925</v>
      </c>
      <c r="C66" s="10" t="s">
        <v>84</v>
      </c>
      <c r="D66" s="10" t="s">
        <v>166</v>
      </c>
      <c r="E66" s="10" t="s">
        <v>75</v>
      </c>
      <c r="F66" s="10" t="s">
        <v>75</v>
      </c>
      <c r="J66" s="10" t="s">
        <v>85</v>
      </c>
    </row>
    <row r="67">
      <c r="A67" s="10" t="s">
        <v>3241</v>
      </c>
      <c r="B67" s="31">
        <v>0.12738425925925925</v>
      </c>
      <c r="C67" s="10" t="s">
        <v>84</v>
      </c>
      <c r="D67" s="10" t="s">
        <v>166</v>
      </c>
      <c r="E67" s="10">
        <v>13.0</v>
      </c>
      <c r="F67">
        <f>E67-0</f>
        <v>13</v>
      </c>
      <c r="J67" s="10" t="s">
        <v>3269</v>
      </c>
    </row>
    <row r="68">
      <c r="A68" s="10" t="s">
        <v>3241</v>
      </c>
      <c r="B68" s="31">
        <v>0.12739583333333335</v>
      </c>
      <c r="C68" s="10" t="s">
        <v>968</v>
      </c>
      <c r="D68" s="10" t="s">
        <v>166</v>
      </c>
      <c r="E68" s="10" t="s">
        <v>75</v>
      </c>
      <c r="F68" s="10" t="s">
        <v>75</v>
      </c>
      <c r="J68" s="10" t="s">
        <v>85</v>
      </c>
    </row>
    <row r="69">
      <c r="A69" s="10" t="s">
        <v>3241</v>
      </c>
      <c r="B69" s="31">
        <v>0.12739583333333335</v>
      </c>
      <c r="C69" s="10" t="s">
        <v>968</v>
      </c>
      <c r="D69" s="10" t="s">
        <v>166</v>
      </c>
      <c r="E69" s="10">
        <v>29.0</v>
      </c>
      <c r="F69" s="77">
        <f>E69-9</f>
        <v>20</v>
      </c>
    </row>
    <row r="70">
      <c r="A70" s="10" t="s">
        <v>3241</v>
      </c>
      <c r="B70" s="31">
        <v>0.13027777777777777</v>
      </c>
      <c r="C70" s="10" t="s">
        <v>70</v>
      </c>
      <c r="D70" s="10" t="s">
        <v>166</v>
      </c>
      <c r="E70" s="10">
        <v>22.0</v>
      </c>
      <c r="F70" s="10">
        <f t="shared" ref="F70:F71" si="4">E70-4</f>
        <v>18</v>
      </c>
      <c r="J70" s="10" t="s">
        <v>85</v>
      </c>
    </row>
    <row r="71">
      <c r="A71" s="10" t="s">
        <v>3241</v>
      </c>
      <c r="B71" s="31">
        <v>0.13027777777777777</v>
      </c>
      <c r="C71" s="10" t="s">
        <v>70</v>
      </c>
      <c r="D71" s="10" t="s">
        <v>166</v>
      </c>
      <c r="E71" s="10">
        <v>23.0</v>
      </c>
      <c r="F71" s="10">
        <f t="shared" si="4"/>
        <v>19</v>
      </c>
    </row>
    <row r="72">
      <c r="A72" s="10" t="s">
        <v>3241</v>
      </c>
      <c r="B72" s="31">
        <v>0.13090277777777778</v>
      </c>
      <c r="C72" s="10" t="s">
        <v>70</v>
      </c>
      <c r="D72" s="10" t="s">
        <v>93</v>
      </c>
      <c r="E72" s="10">
        <v>25.0</v>
      </c>
      <c r="F72">
        <f>E72-10</f>
        <v>15</v>
      </c>
      <c r="J72" s="10" t="s">
        <v>3265</v>
      </c>
    </row>
    <row r="73">
      <c r="A73" s="10" t="s">
        <v>3241</v>
      </c>
      <c r="B73" s="31">
        <v>0.13099537037037037</v>
      </c>
      <c r="C73" s="10" t="s">
        <v>70</v>
      </c>
      <c r="D73" s="10" t="s">
        <v>91</v>
      </c>
      <c r="E73" s="10">
        <v>11.0</v>
      </c>
      <c r="H73" s="10" t="s">
        <v>3270</v>
      </c>
    </row>
    <row r="74">
      <c r="A74" s="10" t="s">
        <v>3241</v>
      </c>
      <c r="B74" s="31">
        <v>0.1317361111111111</v>
      </c>
      <c r="C74" s="10" t="s">
        <v>84</v>
      </c>
      <c r="D74" s="10" t="s">
        <v>166</v>
      </c>
      <c r="E74" s="10" t="s">
        <v>75</v>
      </c>
      <c r="F74" s="10" t="s">
        <v>75</v>
      </c>
      <c r="J74" s="10" t="s">
        <v>85</v>
      </c>
    </row>
    <row r="75">
      <c r="A75" s="10" t="s">
        <v>3241</v>
      </c>
      <c r="B75" s="31">
        <v>0.1317361111111111</v>
      </c>
      <c r="C75" s="10" t="s">
        <v>84</v>
      </c>
      <c r="D75" s="10" t="s">
        <v>166</v>
      </c>
      <c r="E75" s="10">
        <v>15.0</v>
      </c>
      <c r="F75">
        <f>E75-0</f>
        <v>15</v>
      </c>
    </row>
    <row r="76">
      <c r="A76" s="10" t="s">
        <v>3241</v>
      </c>
      <c r="B76" s="31">
        <v>0.13572916666666668</v>
      </c>
      <c r="C76" s="10" t="s">
        <v>3121</v>
      </c>
      <c r="D76" s="10" t="s">
        <v>93</v>
      </c>
      <c r="E76" s="10">
        <v>22.0</v>
      </c>
      <c r="F76" s="76">
        <f>E76-10</f>
        <v>12</v>
      </c>
      <c r="J76" s="10" t="s">
        <v>3271</v>
      </c>
    </row>
    <row r="77">
      <c r="A77" s="10" t="s">
        <v>3241</v>
      </c>
      <c r="B77" s="31">
        <v>0.1359375</v>
      </c>
      <c r="C77" s="10" t="s">
        <v>3121</v>
      </c>
      <c r="D77" s="10" t="s">
        <v>91</v>
      </c>
      <c r="E77" s="10">
        <v>34.0</v>
      </c>
      <c r="H77" s="10" t="s">
        <v>3272</v>
      </c>
    </row>
    <row r="78">
      <c r="A78" s="10" t="s">
        <v>3241</v>
      </c>
      <c r="B78" s="31">
        <v>0.13627314814814814</v>
      </c>
      <c r="C78" s="10" t="s">
        <v>3121</v>
      </c>
      <c r="D78" s="10" t="s">
        <v>93</v>
      </c>
      <c r="E78" s="10">
        <v>21.0</v>
      </c>
      <c r="F78" s="76">
        <f>E78-10+5</f>
        <v>16</v>
      </c>
      <c r="J78" s="10" t="s">
        <v>3273</v>
      </c>
    </row>
    <row r="79">
      <c r="A79" s="10" t="s">
        <v>3241</v>
      </c>
      <c r="B79" s="31">
        <v>0.1359375</v>
      </c>
      <c r="C79" s="10" t="s">
        <v>3121</v>
      </c>
      <c r="D79" s="10" t="s">
        <v>91</v>
      </c>
      <c r="E79" s="10">
        <v>17.0</v>
      </c>
      <c r="H79" s="10" t="s">
        <v>3274</v>
      </c>
    </row>
    <row r="80">
      <c r="A80" s="10" t="s">
        <v>3241</v>
      </c>
      <c r="B80" s="31">
        <v>0.13873842592592592</v>
      </c>
      <c r="C80" s="10" t="s">
        <v>66</v>
      </c>
      <c r="D80" s="10" t="s">
        <v>89</v>
      </c>
      <c r="E80" s="10">
        <v>22.0</v>
      </c>
      <c r="F80">
        <f t="shared" ref="F80:F81" si="5">E80-9</f>
        <v>13</v>
      </c>
      <c r="J80" s="10" t="s">
        <v>171</v>
      </c>
    </row>
    <row r="81">
      <c r="A81" s="10" t="s">
        <v>3241</v>
      </c>
      <c r="B81" s="31">
        <v>0.13873842592592592</v>
      </c>
      <c r="C81" s="10" t="s">
        <v>66</v>
      </c>
      <c r="D81" s="10" t="s">
        <v>89</v>
      </c>
      <c r="E81" s="10">
        <v>28.0</v>
      </c>
      <c r="F81">
        <f t="shared" si="5"/>
        <v>19</v>
      </c>
      <c r="J81" s="10" t="s">
        <v>171</v>
      </c>
    </row>
    <row r="82">
      <c r="A82" s="10" t="s">
        <v>3241</v>
      </c>
      <c r="B82" s="31">
        <v>0.13900462962962962</v>
      </c>
      <c r="C82" s="10" t="s">
        <v>66</v>
      </c>
      <c r="D82" s="10" t="s">
        <v>91</v>
      </c>
      <c r="E82" s="10">
        <v>30.0</v>
      </c>
      <c r="H82" s="10" t="s">
        <v>3275</v>
      </c>
    </row>
    <row r="83">
      <c r="A83" s="10" t="s">
        <v>3241</v>
      </c>
      <c r="B83" s="31">
        <v>0.1402662037037037</v>
      </c>
      <c r="C83" s="10" t="s">
        <v>70</v>
      </c>
      <c r="D83" s="10" t="s">
        <v>93</v>
      </c>
      <c r="E83" s="10">
        <v>24.0</v>
      </c>
      <c r="F83">
        <f>E83-10</f>
        <v>14</v>
      </c>
      <c r="J83" s="10" t="s">
        <v>3265</v>
      </c>
    </row>
    <row r="84">
      <c r="A84" s="10" t="s">
        <v>3241</v>
      </c>
      <c r="B84" s="31">
        <v>0.14039351851851853</v>
      </c>
      <c r="C84" s="10" t="s">
        <v>70</v>
      </c>
      <c r="D84" s="10" t="s">
        <v>91</v>
      </c>
      <c r="E84" s="10">
        <v>7.0</v>
      </c>
      <c r="H84" s="10" t="s">
        <v>3267</v>
      </c>
    </row>
    <row r="85">
      <c r="A85" s="10" t="s">
        <v>3241</v>
      </c>
      <c r="B85" s="31">
        <v>0.14101851851851852</v>
      </c>
      <c r="C85" s="10" t="s">
        <v>70</v>
      </c>
      <c r="D85" s="10" t="s">
        <v>93</v>
      </c>
      <c r="E85" s="10">
        <v>15.0</v>
      </c>
      <c r="F85">
        <f t="shared" ref="F85:F87" si="6">E85-10</f>
        <v>5</v>
      </c>
      <c r="J85" s="10" t="s">
        <v>3265</v>
      </c>
    </row>
    <row r="86">
      <c r="A86" s="10" t="s">
        <v>3241</v>
      </c>
      <c r="B86" s="31">
        <v>0.14135416666666667</v>
      </c>
      <c r="C86" s="10" t="s">
        <v>70</v>
      </c>
      <c r="D86" s="10" t="s">
        <v>93</v>
      </c>
      <c r="E86" s="10">
        <v>28.0</v>
      </c>
      <c r="F86">
        <f t="shared" si="6"/>
        <v>18</v>
      </c>
      <c r="J86" s="10" t="s">
        <v>3265</v>
      </c>
    </row>
    <row r="87">
      <c r="A87" s="10" t="s">
        <v>3241</v>
      </c>
      <c r="B87" s="31">
        <v>0.14135416666666667</v>
      </c>
      <c r="C87" s="10" t="s">
        <v>70</v>
      </c>
      <c r="D87" s="10" t="s">
        <v>93</v>
      </c>
      <c r="E87" s="10">
        <v>19.0</v>
      </c>
      <c r="F87">
        <f t="shared" si="6"/>
        <v>9</v>
      </c>
      <c r="J87" s="10" t="s">
        <v>3265</v>
      </c>
    </row>
    <row r="88">
      <c r="A88" s="10" t="s">
        <v>3241</v>
      </c>
      <c r="B88" s="31">
        <v>0.14145833333333332</v>
      </c>
      <c r="C88" s="10" t="s">
        <v>70</v>
      </c>
      <c r="D88" s="10" t="s">
        <v>91</v>
      </c>
      <c r="E88" s="10">
        <v>13.0</v>
      </c>
      <c r="H88" s="10" t="s">
        <v>3276</v>
      </c>
    </row>
    <row r="89">
      <c r="A89" s="10" t="s">
        <v>3241</v>
      </c>
      <c r="B89" s="31">
        <v>0.14149305555555555</v>
      </c>
      <c r="C89" s="10" t="s">
        <v>70</v>
      </c>
      <c r="D89" s="10" t="s">
        <v>91</v>
      </c>
      <c r="E89" s="10">
        <v>11.0</v>
      </c>
      <c r="F89" s="76"/>
      <c r="H89" s="10" t="s">
        <v>3270</v>
      </c>
    </row>
    <row r="90">
      <c r="A90" s="10" t="s">
        <v>3241</v>
      </c>
      <c r="B90" s="31">
        <v>0.1425925925925926</v>
      </c>
      <c r="C90" s="10" t="s">
        <v>70</v>
      </c>
      <c r="D90" s="10" t="s">
        <v>166</v>
      </c>
      <c r="E90" s="10" t="s">
        <v>75</v>
      </c>
      <c r="F90" s="10" t="s">
        <v>75</v>
      </c>
      <c r="J90" s="10" t="s">
        <v>85</v>
      </c>
    </row>
    <row r="91">
      <c r="A91" s="10" t="s">
        <v>3241</v>
      </c>
      <c r="B91" s="31">
        <v>0.1425925925925926</v>
      </c>
      <c r="C91" s="10" t="s">
        <v>70</v>
      </c>
      <c r="D91" s="10" t="s">
        <v>166</v>
      </c>
      <c r="E91" s="10">
        <v>22.0</v>
      </c>
      <c r="F91">
        <f>E91-4</f>
        <v>18</v>
      </c>
    </row>
    <row r="92">
      <c r="A92" s="10" t="s">
        <v>3241</v>
      </c>
      <c r="B92" s="31">
        <v>0.143125</v>
      </c>
      <c r="C92" s="10" t="s">
        <v>968</v>
      </c>
      <c r="D92" s="10" t="s">
        <v>364</v>
      </c>
      <c r="E92" s="10">
        <v>20.0</v>
      </c>
      <c r="F92">
        <f>E92-2</f>
        <v>18</v>
      </c>
    </row>
    <row r="93">
      <c r="A93" s="10" t="s">
        <v>3241</v>
      </c>
      <c r="B93" s="31">
        <v>0.14581018518518518</v>
      </c>
      <c r="C93" s="10" t="s">
        <v>84</v>
      </c>
      <c r="D93" s="10" t="s">
        <v>166</v>
      </c>
      <c r="E93" s="10" t="s">
        <v>75</v>
      </c>
      <c r="F93" s="10" t="s">
        <v>75</v>
      </c>
      <c r="J93" s="10" t="s">
        <v>85</v>
      </c>
    </row>
    <row r="94">
      <c r="A94" s="10" t="s">
        <v>3241</v>
      </c>
      <c r="B94" s="31">
        <v>0.14581018518518518</v>
      </c>
      <c r="C94" s="10" t="s">
        <v>84</v>
      </c>
      <c r="D94" s="10" t="s">
        <v>166</v>
      </c>
      <c r="E94" s="10">
        <v>12.0</v>
      </c>
      <c r="F94" s="10">
        <f>E94-0</f>
        <v>12</v>
      </c>
    </row>
    <row r="95">
      <c r="A95" s="10" t="s">
        <v>3241</v>
      </c>
      <c r="B95" s="31">
        <v>0.14623842592592592</v>
      </c>
      <c r="C95" s="10" t="s">
        <v>84</v>
      </c>
      <c r="D95" s="10" t="s">
        <v>166</v>
      </c>
      <c r="E95" s="10" t="s">
        <v>75</v>
      </c>
      <c r="F95" s="10" t="s">
        <v>75</v>
      </c>
      <c r="J95" s="10" t="s">
        <v>85</v>
      </c>
    </row>
    <row r="96">
      <c r="A96" s="10" t="s">
        <v>3241</v>
      </c>
      <c r="B96" s="31">
        <v>0.14623842592592592</v>
      </c>
      <c r="C96" s="10" t="s">
        <v>84</v>
      </c>
      <c r="D96" s="10" t="s">
        <v>166</v>
      </c>
      <c r="E96" s="10">
        <v>5.0</v>
      </c>
      <c r="F96" s="10">
        <f>E96-0</f>
        <v>5</v>
      </c>
    </row>
    <row r="97">
      <c r="A97" s="10" t="s">
        <v>3241</v>
      </c>
      <c r="B97" s="31">
        <v>0.14813657407407407</v>
      </c>
      <c r="C97" s="10" t="s">
        <v>70</v>
      </c>
      <c r="D97" s="10" t="s">
        <v>166</v>
      </c>
      <c r="E97" s="10" t="s">
        <v>75</v>
      </c>
      <c r="F97" s="10" t="s">
        <v>75</v>
      </c>
      <c r="J97" s="10" t="s">
        <v>85</v>
      </c>
    </row>
    <row r="98">
      <c r="A98" s="10" t="s">
        <v>3241</v>
      </c>
      <c r="B98" s="31">
        <v>0.14813657407407407</v>
      </c>
      <c r="C98" s="10" t="s">
        <v>70</v>
      </c>
      <c r="D98" s="10" t="s">
        <v>166</v>
      </c>
      <c r="E98" s="10">
        <v>17.0</v>
      </c>
      <c r="F98">
        <f>E98-0</f>
        <v>17</v>
      </c>
    </row>
    <row r="99">
      <c r="A99" s="10" t="s">
        <v>3241</v>
      </c>
      <c r="B99" s="31">
        <v>0.14883101851851852</v>
      </c>
      <c r="C99" s="10" t="s">
        <v>3121</v>
      </c>
      <c r="D99" s="10" t="s">
        <v>125</v>
      </c>
      <c r="E99" s="10">
        <v>30.0</v>
      </c>
      <c r="F99">
        <f>E99-13</f>
        <v>17</v>
      </c>
    </row>
    <row r="100">
      <c r="A100" s="10" t="s">
        <v>3241</v>
      </c>
      <c r="B100" s="31">
        <v>0.15351851851851853</v>
      </c>
      <c r="C100" s="10" t="s">
        <v>66</v>
      </c>
      <c r="D100" s="10" t="s">
        <v>71</v>
      </c>
      <c r="E100" s="10">
        <v>6.0</v>
      </c>
      <c r="F100">
        <f>E100--2</f>
        <v>8</v>
      </c>
    </row>
    <row r="101">
      <c r="A101" s="10" t="s">
        <v>3241</v>
      </c>
      <c r="B101" s="31">
        <v>0.15690972222222221</v>
      </c>
      <c r="C101" s="10" t="s">
        <v>70</v>
      </c>
      <c r="D101" s="10" t="s">
        <v>93</v>
      </c>
      <c r="E101" s="10" t="s">
        <v>75</v>
      </c>
      <c r="F101" s="10" t="s">
        <v>75</v>
      </c>
      <c r="J101" s="10" t="s">
        <v>85</v>
      </c>
    </row>
    <row r="102">
      <c r="A102" s="10" t="s">
        <v>3241</v>
      </c>
      <c r="B102" s="31">
        <v>0.15690972222222221</v>
      </c>
      <c r="C102" s="10" t="s">
        <v>70</v>
      </c>
      <c r="D102" s="10" t="s">
        <v>93</v>
      </c>
      <c r="E102" s="10">
        <v>17.0</v>
      </c>
      <c r="F102" s="10">
        <f>E102-7</f>
        <v>10</v>
      </c>
      <c r="J102" s="10" t="s">
        <v>3265</v>
      </c>
    </row>
    <row r="103">
      <c r="A103" s="10" t="s">
        <v>3241</v>
      </c>
      <c r="B103" s="31">
        <v>0.15690972222222221</v>
      </c>
      <c r="C103" s="10" t="s">
        <v>70</v>
      </c>
      <c r="D103" s="10" t="s">
        <v>76</v>
      </c>
      <c r="E103" s="10">
        <v>4.0</v>
      </c>
      <c r="J103" s="10" t="s">
        <v>1604</v>
      </c>
    </row>
    <row r="104">
      <c r="A104" s="10" t="s">
        <v>3241</v>
      </c>
      <c r="B104" s="31">
        <v>0.1571759259259259</v>
      </c>
      <c r="C104" s="10" t="s">
        <v>70</v>
      </c>
      <c r="D104" s="10" t="s">
        <v>91</v>
      </c>
      <c r="E104" s="10">
        <v>10.0</v>
      </c>
      <c r="F104" s="76"/>
      <c r="H104" s="10" t="s">
        <v>3268</v>
      </c>
    </row>
    <row r="105">
      <c r="A105" s="10" t="s">
        <v>3241</v>
      </c>
      <c r="B105" s="31">
        <v>0.15738425925925925</v>
      </c>
      <c r="C105" s="10" t="s">
        <v>70</v>
      </c>
      <c r="D105" s="10" t="s">
        <v>93</v>
      </c>
      <c r="E105" s="10" t="s">
        <v>75</v>
      </c>
      <c r="F105" s="10" t="s">
        <v>75</v>
      </c>
      <c r="J105" s="10" t="s">
        <v>85</v>
      </c>
    </row>
    <row r="106">
      <c r="A106" s="10" t="s">
        <v>3241</v>
      </c>
      <c r="B106" s="31">
        <v>0.15738425925925925</v>
      </c>
      <c r="C106" s="10" t="s">
        <v>70</v>
      </c>
      <c r="D106" s="10" t="s">
        <v>93</v>
      </c>
      <c r="E106" s="10">
        <v>23.0</v>
      </c>
      <c r="F106" s="10" t="s">
        <v>75</v>
      </c>
      <c r="J106" s="10" t="s">
        <v>3277</v>
      </c>
    </row>
    <row r="107">
      <c r="A107" s="10" t="s">
        <v>3241</v>
      </c>
      <c r="B107" s="31">
        <v>0.15741898148148148</v>
      </c>
      <c r="C107" s="10" t="s">
        <v>70</v>
      </c>
      <c r="D107" s="10" t="s">
        <v>91</v>
      </c>
      <c r="E107" s="10">
        <v>11.0</v>
      </c>
      <c r="H107" s="10" t="s">
        <v>3270</v>
      </c>
    </row>
    <row r="108">
      <c r="A108" s="10" t="s">
        <v>3241</v>
      </c>
      <c r="B108" s="31">
        <v>0.15791666666666668</v>
      </c>
      <c r="C108" s="10" t="s">
        <v>70</v>
      </c>
      <c r="D108" s="10" t="s">
        <v>93</v>
      </c>
      <c r="E108" s="76">
        <f t="shared" ref="E108:E109" si="7">F108+10</f>
        <v>26</v>
      </c>
      <c r="F108" s="10">
        <v>16.0</v>
      </c>
      <c r="J108" s="10" t="s">
        <v>85</v>
      </c>
    </row>
    <row r="109">
      <c r="A109" s="10" t="s">
        <v>3241</v>
      </c>
      <c r="B109" s="31">
        <v>0.15791666666666668</v>
      </c>
      <c r="C109" s="10" t="s">
        <v>70</v>
      </c>
      <c r="D109" s="10" t="s">
        <v>93</v>
      </c>
      <c r="E109" s="76">
        <f t="shared" si="7"/>
        <v>26</v>
      </c>
      <c r="F109" s="10">
        <v>16.0</v>
      </c>
      <c r="J109" s="10" t="s">
        <v>3265</v>
      </c>
    </row>
    <row r="110">
      <c r="A110" s="10" t="s">
        <v>3241</v>
      </c>
      <c r="B110" s="31">
        <v>0.15791666666666668</v>
      </c>
      <c r="C110" s="10" t="s">
        <v>70</v>
      </c>
      <c r="D110" s="10" t="s">
        <v>76</v>
      </c>
      <c r="E110" s="10">
        <v>4.0</v>
      </c>
      <c r="J110" s="10" t="s">
        <v>1604</v>
      </c>
    </row>
    <row r="111">
      <c r="A111" s="10" t="s">
        <v>3241</v>
      </c>
      <c r="B111" s="31">
        <v>0.15806712962962963</v>
      </c>
      <c r="C111" s="10" t="s">
        <v>70</v>
      </c>
      <c r="D111" s="10" t="s">
        <v>91</v>
      </c>
      <c r="E111" s="10">
        <v>14.0</v>
      </c>
      <c r="H111" s="10" t="s">
        <v>3266</v>
      </c>
    </row>
    <row r="112">
      <c r="A112" s="10" t="s">
        <v>3241</v>
      </c>
      <c r="B112" s="31">
        <v>0.158125</v>
      </c>
      <c r="C112" s="10" t="s">
        <v>70</v>
      </c>
      <c r="D112" s="10" t="s">
        <v>93</v>
      </c>
      <c r="E112" s="10" t="s">
        <v>75</v>
      </c>
      <c r="F112" s="10" t="s">
        <v>75</v>
      </c>
      <c r="J112" s="10" t="s">
        <v>85</v>
      </c>
    </row>
    <row r="113">
      <c r="A113" s="10" t="s">
        <v>3241</v>
      </c>
      <c r="B113" s="31">
        <v>0.158125</v>
      </c>
      <c r="C113" s="10" t="s">
        <v>70</v>
      </c>
      <c r="D113" s="10" t="s">
        <v>93</v>
      </c>
      <c r="E113" s="10">
        <v>23.0</v>
      </c>
      <c r="F113" s="10">
        <v>16.0</v>
      </c>
      <c r="J113" s="10" t="s">
        <v>3265</v>
      </c>
    </row>
    <row r="114">
      <c r="A114" s="10" t="s">
        <v>3241</v>
      </c>
      <c r="B114" s="31">
        <v>0.158125</v>
      </c>
      <c r="C114" s="10" t="s">
        <v>70</v>
      </c>
      <c r="D114" s="10" t="s">
        <v>76</v>
      </c>
      <c r="E114" s="10">
        <v>4.0</v>
      </c>
      <c r="J114" s="10" t="s">
        <v>1604</v>
      </c>
    </row>
    <row r="115">
      <c r="A115" s="10" t="s">
        <v>3241</v>
      </c>
      <c r="B115" s="31">
        <v>0.15819444444444444</v>
      </c>
      <c r="C115" s="10" t="s">
        <v>70</v>
      </c>
      <c r="D115" s="10" t="s">
        <v>91</v>
      </c>
      <c r="E115" s="10">
        <v>14.0</v>
      </c>
      <c r="H115" s="10" t="s">
        <v>3266</v>
      </c>
    </row>
    <row r="116">
      <c r="A116" s="10" t="s">
        <v>3241</v>
      </c>
      <c r="B116" s="31">
        <v>0.15940972222222222</v>
      </c>
      <c r="C116" s="10" t="s">
        <v>70</v>
      </c>
      <c r="D116" s="10" t="s">
        <v>364</v>
      </c>
      <c r="E116" s="10">
        <v>14.0</v>
      </c>
      <c r="F116" s="10" t="s">
        <v>75</v>
      </c>
      <c r="J116" s="10" t="s">
        <v>1967</v>
      </c>
    </row>
    <row r="117">
      <c r="A117" s="10" t="s">
        <v>3241</v>
      </c>
      <c r="B117" s="31">
        <v>0.16159722222222223</v>
      </c>
      <c r="C117" s="10" t="s">
        <v>66</v>
      </c>
      <c r="D117" s="10" t="s">
        <v>100</v>
      </c>
      <c r="E117" s="10">
        <v>17.0</v>
      </c>
      <c r="F117">
        <f>E117-1</f>
        <v>16</v>
      </c>
      <c r="H117" s="10" t="s">
        <v>3278</v>
      </c>
      <c r="J117" s="10" t="s">
        <v>3279</v>
      </c>
    </row>
    <row r="118">
      <c r="A118" s="10" t="s">
        <v>3241</v>
      </c>
      <c r="B118" s="31">
        <v>0.16233796296296296</v>
      </c>
      <c r="C118" s="10" t="s">
        <v>69</v>
      </c>
      <c r="D118" s="10" t="s">
        <v>100</v>
      </c>
      <c r="E118" s="10">
        <v>11.0</v>
      </c>
      <c r="F118">
        <f>E118-4</f>
        <v>7</v>
      </c>
      <c r="H118" s="10" t="s">
        <v>3280</v>
      </c>
      <c r="J118" s="10" t="s">
        <v>3279</v>
      </c>
    </row>
    <row r="119">
      <c r="A119" s="10" t="s">
        <v>3241</v>
      </c>
      <c r="B119" s="31">
        <v>0.16234953703703703</v>
      </c>
      <c r="C119" s="10" t="s">
        <v>3121</v>
      </c>
      <c r="D119" s="10" t="s">
        <v>100</v>
      </c>
      <c r="E119" s="10">
        <v>23.0</v>
      </c>
      <c r="F119">
        <f>E119-9</f>
        <v>14</v>
      </c>
      <c r="J119" s="10" t="s">
        <v>3279</v>
      </c>
    </row>
    <row r="120">
      <c r="A120" s="10" t="s">
        <v>3241</v>
      </c>
      <c r="B120" s="31">
        <v>0.16466435185185185</v>
      </c>
      <c r="C120" s="10" t="s">
        <v>84</v>
      </c>
      <c r="D120" s="10" t="s">
        <v>166</v>
      </c>
      <c r="E120" s="10" t="s">
        <v>75</v>
      </c>
      <c r="F120" s="10" t="s">
        <v>75</v>
      </c>
      <c r="J120" s="10" t="s">
        <v>2291</v>
      </c>
    </row>
    <row r="121">
      <c r="A121" s="10" t="s">
        <v>3241</v>
      </c>
      <c r="B121" s="31">
        <v>0.16466435185185185</v>
      </c>
      <c r="C121" s="10" t="s">
        <v>84</v>
      </c>
      <c r="D121" s="10" t="s">
        <v>166</v>
      </c>
      <c r="E121" s="10">
        <v>19.0</v>
      </c>
      <c r="F121" s="10" t="s">
        <v>75</v>
      </c>
      <c r="J121" s="10" t="s">
        <v>1967</v>
      </c>
    </row>
    <row r="122">
      <c r="A122" s="10" t="s">
        <v>3241</v>
      </c>
      <c r="B122" s="31">
        <v>0.16644675925925925</v>
      </c>
      <c r="C122" s="10" t="s">
        <v>968</v>
      </c>
      <c r="D122" s="10" t="s">
        <v>76</v>
      </c>
      <c r="E122" s="10">
        <v>9.0</v>
      </c>
      <c r="F122" s="76"/>
      <c r="J122" s="10" t="s">
        <v>3281</v>
      </c>
    </row>
    <row r="123">
      <c r="A123" s="10" t="s">
        <v>3241</v>
      </c>
      <c r="B123" s="31">
        <v>0.1709490740740741</v>
      </c>
      <c r="C123" s="10" t="s">
        <v>70</v>
      </c>
      <c r="D123" s="10" t="s">
        <v>67</v>
      </c>
      <c r="E123" s="10">
        <v>21.0</v>
      </c>
      <c r="F123">
        <f>E123-4</f>
        <v>17</v>
      </c>
    </row>
    <row r="124">
      <c r="A124" s="10" t="s">
        <v>3241</v>
      </c>
      <c r="B124" s="31">
        <v>0.17480324074074075</v>
      </c>
      <c r="C124" s="10" t="s">
        <v>84</v>
      </c>
      <c r="D124" s="10" t="s">
        <v>93</v>
      </c>
      <c r="E124" s="10">
        <v>12.0</v>
      </c>
      <c r="F124" s="10" t="s">
        <v>75</v>
      </c>
      <c r="J124" s="10" t="s">
        <v>3282</v>
      </c>
    </row>
    <row r="125">
      <c r="A125" s="10" t="s">
        <v>3241</v>
      </c>
      <c r="B125" s="31">
        <v>0.17559027777777778</v>
      </c>
      <c r="C125" s="10" t="s">
        <v>82</v>
      </c>
      <c r="D125" s="10" t="s">
        <v>131</v>
      </c>
      <c r="E125" s="10">
        <v>23.0</v>
      </c>
      <c r="F125">
        <f>E125-5</f>
        <v>18</v>
      </c>
      <c r="J125" s="10" t="s">
        <v>3150</v>
      </c>
    </row>
    <row r="126">
      <c r="A126" s="10" t="s">
        <v>3241</v>
      </c>
      <c r="B126" s="31">
        <v>0.17693287037037037</v>
      </c>
      <c r="C126" s="10" t="s">
        <v>84</v>
      </c>
      <c r="D126" s="10" t="s">
        <v>93</v>
      </c>
      <c r="E126" s="10" t="s">
        <v>75</v>
      </c>
      <c r="F126" s="10" t="s">
        <v>75</v>
      </c>
      <c r="J126" s="10" t="s">
        <v>2291</v>
      </c>
    </row>
    <row r="127">
      <c r="A127" s="10" t="s">
        <v>3241</v>
      </c>
      <c r="B127" s="31">
        <v>0.17693287037037037</v>
      </c>
      <c r="C127" s="10" t="s">
        <v>84</v>
      </c>
      <c r="D127" s="10" t="s">
        <v>93</v>
      </c>
      <c r="E127" s="10">
        <v>15.0</v>
      </c>
      <c r="F127" s="10" t="s">
        <v>75</v>
      </c>
      <c r="J127" s="10" t="s">
        <v>1967</v>
      </c>
    </row>
    <row r="128">
      <c r="A128" s="10" t="s">
        <v>3241</v>
      </c>
      <c r="B128" s="55">
        <v>0.17711805555555554</v>
      </c>
      <c r="C128" s="26" t="s">
        <v>84</v>
      </c>
      <c r="D128" s="26" t="s">
        <v>93</v>
      </c>
      <c r="E128" s="53" t="s">
        <v>88</v>
      </c>
      <c r="F128" s="53">
        <v>1.0</v>
      </c>
      <c r="G128" s="26"/>
      <c r="H128" s="26"/>
      <c r="I128" s="26"/>
      <c r="J128" s="26" t="s">
        <v>2291</v>
      </c>
    </row>
    <row r="129">
      <c r="A129" s="10" t="s">
        <v>3241</v>
      </c>
      <c r="B129" s="55">
        <v>0.17722222222222223</v>
      </c>
      <c r="C129" s="26" t="s">
        <v>84</v>
      </c>
      <c r="D129" s="26" t="s">
        <v>93</v>
      </c>
      <c r="E129" s="44" t="s">
        <v>88</v>
      </c>
      <c r="F129" s="53">
        <v>1.0</v>
      </c>
      <c r="G129" s="26"/>
      <c r="H129" s="26"/>
      <c r="I129" s="26"/>
      <c r="J129" s="26" t="s">
        <v>1967</v>
      </c>
    </row>
    <row r="130">
      <c r="A130" s="10" t="s">
        <v>3241</v>
      </c>
      <c r="B130" s="31">
        <v>0.17939814814814814</v>
      </c>
      <c r="C130" s="10" t="s">
        <v>3121</v>
      </c>
      <c r="D130" s="10" t="s">
        <v>125</v>
      </c>
      <c r="E130" s="10">
        <v>25.0</v>
      </c>
      <c r="F130" s="76">
        <f>E130-13</f>
        <v>12</v>
      </c>
    </row>
    <row r="131">
      <c r="A131" s="10" t="s">
        <v>3241</v>
      </c>
      <c r="B131" s="31">
        <v>0.1825</v>
      </c>
      <c r="C131" s="10" t="s">
        <v>69</v>
      </c>
      <c r="D131" s="10" t="s">
        <v>81</v>
      </c>
      <c r="E131" s="10">
        <v>22.0</v>
      </c>
      <c r="F131">
        <f>E131-7</f>
        <v>15</v>
      </c>
    </row>
    <row r="132">
      <c r="A132" s="10" t="s">
        <v>3241</v>
      </c>
      <c r="B132" s="31">
        <v>0.18283564814814815</v>
      </c>
      <c r="C132" s="10" t="s">
        <v>69</v>
      </c>
      <c r="D132" s="10" t="s">
        <v>81</v>
      </c>
      <c r="E132" s="10" t="s">
        <v>68</v>
      </c>
      <c r="F132" s="10">
        <v>20.0</v>
      </c>
    </row>
    <row r="133">
      <c r="A133" s="10" t="s">
        <v>3241</v>
      </c>
      <c r="B133" s="31">
        <v>0.18334490740740741</v>
      </c>
      <c r="C133" s="10" t="s">
        <v>968</v>
      </c>
      <c r="D133" s="10" t="s">
        <v>120</v>
      </c>
      <c r="E133" s="10">
        <v>9.0</v>
      </c>
      <c r="H133" s="10" t="s">
        <v>3283</v>
      </c>
      <c r="J133" s="10" t="s">
        <v>2407</v>
      </c>
    </row>
    <row r="134">
      <c r="A134" s="10" t="s">
        <v>3241</v>
      </c>
      <c r="B134" s="31">
        <v>0.1834375</v>
      </c>
      <c r="C134" s="10" t="s">
        <v>69</v>
      </c>
      <c r="D134" s="10" t="s">
        <v>81</v>
      </c>
      <c r="E134" s="10" t="s">
        <v>75</v>
      </c>
      <c r="F134" s="10" t="s">
        <v>75</v>
      </c>
    </row>
    <row r="135">
      <c r="A135" s="10" t="s">
        <v>3241</v>
      </c>
      <c r="B135" s="31">
        <v>0.18356481481481482</v>
      </c>
      <c r="C135" s="10" t="s">
        <v>69</v>
      </c>
      <c r="D135" s="10" t="s">
        <v>81</v>
      </c>
      <c r="E135" s="10" t="s">
        <v>75</v>
      </c>
      <c r="F135" s="10" t="s">
        <v>75</v>
      </c>
    </row>
    <row r="136">
      <c r="A136" s="10" t="s">
        <v>3241</v>
      </c>
      <c r="B136" s="31">
        <v>0.18366898148148147</v>
      </c>
      <c r="C136" s="10" t="s">
        <v>968</v>
      </c>
      <c r="D136" s="10" t="s">
        <v>120</v>
      </c>
      <c r="E136" s="10">
        <v>9.0</v>
      </c>
      <c r="H136" s="10" t="s">
        <v>3284</v>
      </c>
      <c r="J136" s="10" t="s">
        <v>2407</v>
      </c>
    </row>
    <row r="137">
      <c r="A137" s="10" t="s">
        <v>3241</v>
      </c>
      <c r="B137" s="31">
        <v>0.18383101851851852</v>
      </c>
      <c r="C137" s="10" t="s">
        <v>69</v>
      </c>
      <c r="D137" s="10" t="s">
        <v>81</v>
      </c>
      <c r="E137" s="10" t="s">
        <v>75</v>
      </c>
      <c r="F137" s="10" t="s">
        <v>75</v>
      </c>
    </row>
    <row r="138">
      <c r="A138" s="10" t="s">
        <v>3241</v>
      </c>
      <c r="B138" s="31">
        <v>0.18398148148148147</v>
      </c>
      <c r="C138" s="10" t="s">
        <v>968</v>
      </c>
      <c r="D138" s="10" t="s">
        <v>120</v>
      </c>
      <c r="E138" s="10">
        <v>9.0</v>
      </c>
      <c r="H138" s="10" t="s">
        <v>3285</v>
      </c>
      <c r="J138" s="10" t="s">
        <v>2407</v>
      </c>
    </row>
    <row r="139">
      <c r="A139" s="10" t="s">
        <v>3241</v>
      </c>
      <c r="B139" s="31">
        <v>0.18403935185185186</v>
      </c>
      <c r="C139" s="10" t="s">
        <v>69</v>
      </c>
      <c r="D139" s="10" t="s">
        <v>81</v>
      </c>
      <c r="E139" s="10" t="s">
        <v>75</v>
      </c>
      <c r="F139" s="10" t="s">
        <v>75</v>
      </c>
      <c r="J139" s="10" t="s">
        <v>2291</v>
      </c>
    </row>
    <row r="140">
      <c r="A140" s="10" t="s">
        <v>3241</v>
      </c>
      <c r="B140" s="31">
        <v>0.18403935185185186</v>
      </c>
      <c r="C140" s="10" t="s">
        <v>69</v>
      </c>
      <c r="D140" s="10" t="s">
        <v>81</v>
      </c>
      <c r="E140" s="10" t="s">
        <v>75</v>
      </c>
      <c r="F140" s="10" t="s">
        <v>75</v>
      </c>
    </row>
    <row r="141">
      <c r="A141" s="10" t="s">
        <v>3241</v>
      </c>
      <c r="B141" s="31">
        <v>0.18465277777777778</v>
      </c>
      <c r="C141" s="10" t="s">
        <v>69</v>
      </c>
      <c r="D141" s="10" t="s">
        <v>81</v>
      </c>
      <c r="E141" s="10" t="s">
        <v>75</v>
      </c>
      <c r="F141" s="10" t="s">
        <v>75</v>
      </c>
      <c r="J141" s="10" t="s">
        <v>2291</v>
      </c>
    </row>
    <row r="142">
      <c r="A142" s="10" t="s">
        <v>3241</v>
      </c>
      <c r="B142" s="31">
        <v>0.18465277777777778</v>
      </c>
      <c r="C142" s="10" t="s">
        <v>69</v>
      </c>
      <c r="D142" s="10" t="s">
        <v>81</v>
      </c>
      <c r="E142" s="10" t="s">
        <v>75</v>
      </c>
      <c r="F142" s="10" t="s">
        <v>75</v>
      </c>
    </row>
    <row r="143">
      <c r="A143" s="10" t="s">
        <v>3241</v>
      </c>
      <c r="B143" s="31">
        <v>0.18506944444444445</v>
      </c>
      <c r="C143" s="10" t="s">
        <v>69</v>
      </c>
      <c r="D143" s="10" t="s">
        <v>81</v>
      </c>
      <c r="E143" s="10" t="s">
        <v>88</v>
      </c>
      <c r="F143" s="10">
        <v>1.0</v>
      </c>
      <c r="J143" s="10" t="s">
        <v>2291</v>
      </c>
    </row>
    <row r="144">
      <c r="A144" s="10" t="s">
        <v>3241</v>
      </c>
      <c r="B144" s="31">
        <v>0.18506944444444445</v>
      </c>
      <c r="C144" s="10" t="s">
        <v>69</v>
      </c>
      <c r="D144" s="10" t="s">
        <v>81</v>
      </c>
      <c r="E144" s="10">
        <v>10.0</v>
      </c>
      <c r="F144" s="10">
        <f>E144-7</f>
        <v>3</v>
      </c>
    </row>
    <row r="145">
      <c r="A145" s="10" t="s">
        <v>3241</v>
      </c>
      <c r="B145" s="31">
        <v>0.18555555555555556</v>
      </c>
      <c r="C145" s="10" t="s">
        <v>968</v>
      </c>
      <c r="D145" s="10" t="s">
        <v>120</v>
      </c>
      <c r="E145" s="10">
        <v>20.0</v>
      </c>
      <c r="F145" s="10"/>
      <c r="H145" s="10" t="s">
        <v>3286</v>
      </c>
      <c r="J145" s="10" t="s">
        <v>3287</v>
      </c>
    </row>
    <row r="146">
      <c r="A146" s="10" t="s">
        <v>3241</v>
      </c>
      <c r="B146" s="31">
        <v>0.18810185185185185</v>
      </c>
      <c r="C146" s="10" t="s">
        <v>66</v>
      </c>
      <c r="D146" s="10" t="s">
        <v>93</v>
      </c>
      <c r="E146" s="10">
        <v>29.0</v>
      </c>
      <c r="F146" s="10" t="s">
        <v>75</v>
      </c>
      <c r="J146" s="10" t="s">
        <v>3288</v>
      </c>
    </row>
    <row r="147">
      <c r="A147" s="10" t="s">
        <v>3241</v>
      </c>
      <c r="B147" s="31">
        <v>0.18868055555555555</v>
      </c>
      <c r="C147" s="10" t="s">
        <v>66</v>
      </c>
      <c r="D147" s="10" t="s">
        <v>91</v>
      </c>
      <c r="E147" s="10">
        <v>49.0</v>
      </c>
      <c r="F147" s="10"/>
      <c r="H147" s="10" t="s">
        <v>3289</v>
      </c>
      <c r="J147" s="10" t="s">
        <v>3290</v>
      </c>
    </row>
    <row r="148">
      <c r="A148" s="10" t="s">
        <v>3241</v>
      </c>
      <c r="B148" s="31">
        <v>0.1888425925925926</v>
      </c>
      <c r="C148" s="10" t="s">
        <v>66</v>
      </c>
      <c r="D148" s="10" t="s">
        <v>93</v>
      </c>
      <c r="E148" s="10">
        <v>22.0</v>
      </c>
      <c r="F148" s="10" t="s">
        <v>75</v>
      </c>
      <c r="J148" s="10" t="s">
        <v>3288</v>
      </c>
    </row>
    <row r="149">
      <c r="A149" s="10" t="s">
        <v>3241</v>
      </c>
      <c r="B149" s="31">
        <v>0.18905092592592593</v>
      </c>
      <c r="C149" s="10" t="s">
        <v>66</v>
      </c>
      <c r="D149" s="10" t="s">
        <v>91</v>
      </c>
      <c r="E149" s="10">
        <v>17.0</v>
      </c>
      <c r="F149" s="10"/>
      <c r="H149" s="10" t="s">
        <v>3274</v>
      </c>
    </row>
    <row r="150">
      <c r="A150" s="10" t="s">
        <v>3241</v>
      </c>
      <c r="B150" s="31">
        <v>0.18958333333333333</v>
      </c>
      <c r="C150" s="10" t="s">
        <v>70</v>
      </c>
      <c r="D150" s="10" t="s">
        <v>93</v>
      </c>
      <c r="E150" s="10">
        <v>31.0</v>
      </c>
      <c r="F150" s="10" t="s">
        <v>75</v>
      </c>
      <c r="J150" s="10" t="s">
        <v>3277</v>
      </c>
    </row>
    <row r="151">
      <c r="A151" s="10" t="s">
        <v>3241</v>
      </c>
      <c r="B151" s="31">
        <v>0.18991898148148148</v>
      </c>
      <c r="C151" s="10" t="s">
        <v>70</v>
      </c>
      <c r="D151" s="10" t="s">
        <v>91</v>
      </c>
      <c r="E151" s="10">
        <v>22.0</v>
      </c>
      <c r="F151" s="10"/>
      <c r="H151" s="10" t="s">
        <v>3291</v>
      </c>
    </row>
    <row r="152">
      <c r="A152" s="10" t="s">
        <v>3241</v>
      </c>
      <c r="B152" s="31">
        <v>0.1901736111111111</v>
      </c>
      <c r="C152" s="10" t="s">
        <v>70</v>
      </c>
      <c r="D152" s="10" t="s">
        <v>93</v>
      </c>
      <c r="E152" s="10">
        <v>27.0</v>
      </c>
      <c r="F152" s="10" t="s">
        <v>75</v>
      </c>
      <c r="J152" s="10" t="s">
        <v>3277</v>
      </c>
    </row>
    <row r="153">
      <c r="A153" s="10" t="s">
        <v>3241</v>
      </c>
      <c r="B153" s="31">
        <v>0.18991898148148148</v>
      </c>
      <c r="C153" s="10" t="s">
        <v>70</v>
      </c>
      <c r="D153" s="10" t="s">
        <v>91</v>
      </c>
      <c r="E153" s="10">
        <v>22.0</v>
      </c>
      <c r="F153" s="10"/>
      <c r="H153" s="10" t="s">
        <v>3291</v>
      </c>
    </row>
    <row r="154">
      <c r="A154" s="10" t="s">
        <v>3241</v>
      </c>
      <c r="B154" s="31">
        <v>0.19067129629629628</v>
      </c>
      <c r="C154" s="10" t="s">
        <v>82</v>
      </c>
      <c r="D154" s="10" t="s">
        <v>91</v>
      </c>
      <c r="E154" s="10">
        <v>72.0</v>
      </c>
      <c r="F154" s="10"/>
      <c r="H154" s="10" t="s">
        <v>3292</v>
      </c>
      <c r="J154" s="10" t="s">
        <v>3293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43"/>
    <col customWidth="1" min="9" max="9" width="6.29"/>
    <col customWidth="1" min="10" max="10" width="34.86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3294</v>
      </c>
      <c r="B2" s="31">
        <v>0.010474537037037037</v>
      </c>
      <c r="C2" s="10" t="s">
        <v>69</v>
      </c>
      <c r="D2" s="10" t="s">
        <v>81</v>
      </c>
      <c r="E2" s="13" t="s">
        <v>75</v>
      </c>
      <c r="F2" s="13" t="s">
        <v>75</v>
      </c>
    </row>
    <row r="3">
      <c r="A3" s="10" t="s">
        <v>3294</v>
      </c>
      <c r="B3" s="31">
        <v>0.010474537037037037</v>
      </c>
      <c r="C3" s="10" t="s">
        <v>82</v>
      </c>
      <c r="D3" s="10" t="s">
        <v>67</v>
      </c>
      <c r="E3" s="13" t="s">
        <v>75</v>
      </c>
      <c r="F3" s="13" t="s">
        <v>75</v>
      </c>
      <c r="J3" s="10" t="s">
        <v>2097</v>
      </c>
    </row>
    <row r="4">
      <c r="A4" s="10" t="s">
        <v>3294</v>
      </c>
      <c r="B4" s="31">
        <v>0.010474537037037037</v>
      </c>
      <c r="C4" s="10" t="s">
        <v>82</v>
      </c>
      <c r="D4" s="10" t="s">
        <v>67</v>
      </c>
      <c r="E4" s="13" t="s">
        <v>75</v>
      </c>
      <c r="F4" s="13" t="s">
        <v>75</v>
      </c>
      <c r="J4" s="10" t="s">
        <v>2096</v>
      </c>
    </row>
    <row r="5">
      <c r="A5" s="10" t="s">
        <v>3294</v>
      </c>
      <c r="B5" s="31">
        <v>0.011805555555555555</v>
      </c>
      <c r="C5" s="10" t="s">
        <v>69</v>
      </c>
      <c r="D5" s="10" t="s">
        <v>81</v>
      </c>
      <c r="E5" s="13" t="s">
        <v>75</v>
      </c>
      <c r="F5" s="13" t="s">
        <v>75</v>
      </c>
    </row>
    <row r="6">
      <c r="A6" s="10" t="s">
        <v>3294</v>
      </c>
      <c r="B6" s="31">
        <v>0.011840277777777778</v>
      </c>
      <c r="C6" s="10" t="s">
        <v>968</v>
      </c>
      <c r="D6" s="10" t="s">
        <v>67</v>
      </c>
      <c r="E6" s="13">
        <v>23.0</v>
      </c>
      <c r="F6" s="16">
        <f>E6-9</f>
        <v>14</v>
      </c>
    </row>
    <row r="7">
      <c r="A7" s="10" t="s">
        <v>3294</v>
      </c>
      <c r="B7" s="31">
        <v>0.013217592592592593</v>
      </c>
      <c r="C7" s="10" t="s">
        <v>3121</v>
      </c>
      <c r="D7" s="10" t="s">
        <v>83</v>
      </c>
      <c r="E7" s="13">
        <v>21.0</v>
      </c>
      <c r="F7" s="16">
        <f>E7-11</f>
        <v>10</v>
      </c>
    </row>
    <row r="8">
      <c r="A8" s="10" t="s">
        <v>3294</v>
      </c>
      <c r="B8" s="10" t="s">
        <v>3295</v>
      </c>
      <c r="C8" s="10" t="s">
        <v>69</v>
      </c>
      <c r="D8" s="10" t="s">
        <v>67</v>
      </c>
      <c r="E8" s="13">
        <v>19.0</v>
      </c>
      <c r="F8" s="16">
        <f>E8-5</f>
        <v>14</v>
      </c>
    </row>
    <row r="9">
      <c r="A9" s="10" t="s">
        <v>3294</v>
      </c>
      <c r="B9" s="31">
        <v>0.013622685185185186</v>
      </c>
      <c r="C9" s="10" t="s">
        <v>82</v>
      </c>
      <c r="D9" s="10" t="s">
        <v>67</v>
      </c>
      <c r="E9" s="13">
        <v>15.0</v>
      </c>
      <c r="F9" s="16">
        <f>E9-8</f>
        <v>7</v>
      </c>
    </row>
    <row r="10">
      <c r="A10" s="10" t="s">
        <v>3294</v>
      </c>
      <c r="B10" s="31">
        <v>0.013981481481481482</v>
      </c>
      <c r="C10" s="10" t="s">
        <v>69</v>
      </c>
      <c r="D10" s="10" t="s">
        <v>81</v>
      </c>
      <c r="E10" s="13" t="s">
        <v>75</v>
      </c>
      <c r="F10" s="13" t="s">
        <v>75</v>
      </c>
    </row>
    <row r="11">
      <c r="A11" s="10" t="s">
        <v>3294</v>
      </c>
      <c r="B11" s="31">
        <v>0.014791666666666667</v>
      </c>
      <c r="C11" s="10" t="s">
        <v>69</v>
      </c>
      <c r="D11" s="10" t="s">
        <v>81</v>
      </c>
      <c r="E11" s="13" t="s">
        <v>75</v>
      </c>
      <c r="F11" s="13" t="s">
        <v>75</v>
      </c>
    </row>
    <row r="12">
      <c r="A12" s="10" t="s">
        <v>3294</v>
      </c>
      <c r="B12" s="31">
        <v>0.015671296296296298</v>
      </c>
      <c r="C12" s="10" t="s">
        <v>69</v>
      </c>
      <c r="D12" s="10" t="s">
        <v>81</v>
      </c>
      <c r="E12" s="13" t="s">
        <v>75</v>
      </c>
      <c r="F12" s="13" t="s">
        <v>75</v>
      </c>
    </row>
    <row r="13">
      <c r="A13" s="10" t="s">
        <v>3294</v>
      </c>
      <c r="B13" s="31">
        <v>0.015717592592592592</v>
      </c>
      <c r="C13" s="10" t="s">
        <v>3121</v>
      </c>
      <c r="D13" s="10" t="s">
        <v>83</v>
      </c>
      <c r="E13" s="13">
        <v>21.0</v>
      </c>
      <c r="F13" s="16">
        <f>E13-11</f>
        <v>10</v>
      </c>
    </row>
    <row r="14">
      <c r="A14" s="10" t="s">
        <v>3294</v>
      </c>
      <c r="B14" s="31">
        <v>0.016446759259259258</v>
      </c>
      <c r="C14" s="10" t="s">
        <v>69</v>
      </c>
      <c r="D14" s="10" t="s">
        <v>81</v>
      </c>
      <c r="E14" s="13" t="s">
        <v>75</v>
      </c>
      <c r="F14" s="13" t="s">
        <v>75</v>
      </c>
    </row>
    <row r="15">
      <c r="A15" s="10" t="s">
        <v>3294</v>
      </c>
      <c r="B15" s="31">
        <v>0.01662037037037037</v>
      </c>
      <c r="C15" s="10" t="s">
        <v>66</v>
      </c>
      <c r="D15" s="10" t="s">
        <v>83</v>
      </c>
      <c r="E15" s="13">
        <v>21.0</v>
      </c>
      <c r="F15" s="16">
        <f>E15-6</f>
        <v>15</v>
      </c>
    </row>
    <row r="16">
      <c r="A16" s="10" t="s">
        <v>3294</v>
      </c>
      <c r="B16" s="31">
        <v>0.016840277777777777</v>
      </c>
      <c r="C16" s="10" t="s">
        <v>82</v>
      </c>
      <c r="D16" s="10" t="s">
        <v>67</v>
      </c>
      <c r="E16" s="13">
        <v>14.0</v>
      </c>
      <c r="F16" s="16">
        <f>E16-8</f>
        <v>6</v>
      </c>
    </row>
    <row r="17">
      <c r="A17" s="10" t="s">
        <v>3294</v>
      </c>
      <c r="B17" s="31">
        <v>0.017175925925925924</v>
      </c>
      <c r="C17" s="10" t="s">
        <v>69</v>
      </c>
      <c r="D17" s="10" t="s">
        <v>81</v>
      </c>
      <c r="E17" s="13" t="s">
        <v>75</v>
      </c>
      <c r="F17" s="13" t="s">
        <v>75</v>
      </c>
    </row>
    <row r="18">
      <c r="A18" s="10" t="s">
        <v>3294</v>
      </c>
      <c r="B18" s="31">
        <v>0.01726851851851852</v>
      </c>
      <c r="C18" s="10" t="s">
        <v>3121</v>
      </c>
      <c r="D18" s="10" t="s">
        <v>83</v>
      </c>
      <c r="E18" s="13">
        <v>21.0</v>
      </c>
      <c r="F18" s="16">
        <f>E18-11</f>
        <v>10</v>
      </c>
    </row>
    <row r="19">
      <c r="A19" s="10" t="s">
        <v>3294</v>
      </c>
      <c r="B19" s="31">
        <v>0.017511574074074075</v>
      </c>
      <c r="C19" s="10" t="s">
        <v>70</v>
      </c>
      <c r="D19" s="10" t="s">
        <v>83</v>
      </c>
      <c r="E19" s="13">
        <v>18.0</v>
      </c>
      <c r="F19" s="16">
        <f>E19-12</f>
        <v>6</v>
      </c>
    </row>
    <row r="20">
      <c r="A20" s="10" t="s">
        <v>3294</v>
      </c>
      <c r="B20" s="31">
        <v>0.017905092592592594</v>
      </c>
      <c r="C20" s="10" t="s">
        <v>69</v>
      </c>
      <c r="D20" s="10" t="s">
        <v>83</v>
      </c>
      <c r="E20" s="13">
        <v>10.0</v>
      </c>
      <c r="F20" s="16">
        <f>E20-1</f>
        <v>9</v>
      </c>
    </row>
    <row r="21">
      <c r="A21" s="10" t="s">
        <v>3294</v>
      </c>
      <c r="B21" s="31">
        <v>0.018078703703703704</v>
      </c>
      <c r="C21" s="10" t="s">
        <v>69</v>
      </c>
      <c r="D21" s="10" t="s">
        <v>81</v>
      </c>
      <c r="E21" s="13" t="s">
        <v>75</v>
      </c>
      <c r="F21" s="13" t="s">
        <v>75</v>
      </c>
    </row>
    <row r="22">
      <c r="A22" s="10" t="s">
        <v>3294</v>
      </c>
      <c r="B22" s="31">
        <v>0.01884259259259259</v>
      </c>
      <c r="C22" s="10" t="s">
        <v>69</v>
      </c>
      <c r="D22" s="10" t="s">
        <v>81</v>
      </c>
      <c r="E22" s="13" t="s">
        <v>75</v>
      </c>
      <c r="F22" s="13" t="s">
        <v>75</v>
      </c>
    </row>
    <row r="23">
      <c r="A23" s="10" t="s">
        <v>3294</v>
      </c>
      <c r="B23" s="31">
        <v>0.019398148148148147</v>
      </c>
      <c r="C23" s="10" t="s">
        <v>84</v>
      </c>
      <c r="D23" s="10" t="s">
        <v>79</v>
      </c>
      <c r="E23" s="13">
        <v>11.0</v>
      </c>
      <c r="F23" s="16">
        <f>E23-8</f>
        <v>3</v>
      </c>
    </row>
    <row r="24">
      <c r="A24" s="10" t="s">
        <v>3294</v>
      </c>
      <c r="B24" s="31">
        <v>0.020023148148148148</v>
      </c>
      <c r="C24" s="10" t="s">
        <v>69</v>
      </c>
      <c r="D24" s="10" t="s">
        <v>81</v>
      </c>
      <c r="E24" s="13" t="s">
        <v>75</v>
      </c>
      <c r="F24" s="13" t="s">
        <v>75</v>
      </c>
    </row>
    <row r="25">
      <c r="A25" s="10" t="s">
        <v>3294</v>
      </c>
      <c r="B25" s="31">
        <v>0.02045138888888889</v>
      </c>
      <c r="C25" s="10" t="s">
        <v>3121</v>
      </c>
      <c r="D25" s="10" t="s">
        <v>83</v>
      </c>
      <c r="E25" s="13">
        <v>21.0</v>
      </c>
      <c r="F25" s="16">
        <f t="shared" ref="F25:F26" si="1">E25-11</f>
        <v>10</v>
      </c>
      <c r="J25" s="10" t="s">
        <v>85</v>
      </c>
    </row>
    <row r="26">
      <c r="A26" s="10" t="s">
        <v>3294</v>
      </c>
      <c r="B26" s="31">
        <v>0.02045138888888889</v>
      </c>
      <c r="C26" s="10" t="s">
        <v>3121</v>
      </c>
      <c r="D26" s="10" t="s">
        <v>83</v>
      </c>
      <c r="E26" s="13">
        <v>21.0</v>
      </c>
      <c r="F26" s="16">
        <f t="shared" si="1"/>
        <v>10</v>
      </c>
      <c r="J26" s="10" t="s">
        <v>86</v>
      </c>
    </row>
    <row r="27">
      <c r="A27" s="10" t="s">
        <v>3294</v>
      </c>
      <c r="B27" s="31">
        <v>0.02096064814814815</v>
      </c>
      <c r="C27" s="10" t="s">
        <v>84</v>
      </c>
      <c r="D27" s="10" t="s">
        <v>79</v>
      </c>
      <c r="E27" s="13">
        <v>27.0</v>
      </c>
      <c r="F27" s="16">
        <f>E27-8</f>
        <v>19</v>
      </c>
    </row>
    <row r="28">
      <c r="A28" s="10" t="s">
        <v>3294</v>
      </c>
      <c r="B28" s="31">
        <v>0.023564814814814816</v>
      </c>
      <c r="C28" s="10" t="s">
        <v>84</v>
      </c>
      <c r="D28" s="10" t="s">
        <v>83</v>
      </c>
      <c r="E28" s="13">
        <v>18.0</v>
      </c>
      <c r="F28" s="16">
        <f>E28-5</f>
        <v>13</v>
      </c>
    </row>
    <row r="29">
      <c r="A29" s="10" t="s">
        <v>3294</v>
      </c>
      <c r="B29" s="31">
        <v>0.023564814814814816</v>
      </c>
      <c r="C29" s="10" t="s">
        <v>3121</v>
      </c>
      <c r="D29" s="10" t="s">
        <v>83</v>
      </c>
      <c r="E29" s="13" t="s">
        <v>68</v>
      </c>
      <c r="F29" s="13">
        <v>20.0</v>
      </c>
    </row>
    <row r="30">
      <c r="A30" s="10" t="s">
        <v>3294</v>
      </c>
      <c r="B30" s="31">
        <v>0.024305555555555556</v>
      </c>
      <c r="C30" s="10" t="s">
        <v>3121</v>
      </c>
      <c r="D30" s="10" t="s">
        <v>67</v>
      </c>
      <c r="E30" s="13">
        <v>4.0</v>
      </c>
      <c r="F30" s="16">
        <f>E30-1</f>
        <v>3</v>
      </c>
    </row>
    <row r="31">
      <c r="A31" s="10" t="s">
        <v>3294</v>
      </c>
      <c r="B31" s="31">
        <v>0.024328703703703703</v>
      </c>
      <c r="C31" s="10" t="s">
        <v>84</v>
      </c>
      <c r="D31" s="10" t="s">
        <v>67</v>
      </c>
      <c r="E31" s="13">
        <v>21.0</v>
      </c>
      <c r="F31" s="16">
        <f>E31-3</f>
        <v>18</v>
      </c>
    </row>
    <row r="32">
      <c r="A32" s="10" t="s">
        <v>3294</v>
      </c>
      <c r="B32" s="31">
        <v>0.025555555555555557</v>
      </c>
      <c r="C32" s="10" t="s">
        <v>82</v>
      </c>
      <c r="D32" s="10" t="s">
        <v>154</v>
      </c>
      <c r="E32" s="13">
        <v>11.0</v>
      </c>
      <c r="F32" s="16">
        <f t="shared" ref="F32:F33" si="2">E32-4</f>
        <v>7</v>
      </c>
      <c r="J32" s="10" t="s">
        <v>85</v>
      </c>
    </row>
    <row r="33">
      <c r="A33" s="10" t="s">
        <v>3294</v>
      </c>
      <c r="B33" s="31">
        <v>0.025555555555555557</v>
      </c>
      <c r="C33" s="10" t="s">
        <v>82</v>
      </c>
      <c r="D33" s="10" t="s">
        <v>154</v>
      </c>
      <c r="E33" s="13">
        <v>16.0</v>
      </c>
      <c r="F33" s="16">
        <f t="shared" si="2"/>
        <v>12</v>
      </c>
      <c r="J33" s="10" t="s">
        <v>86</v>
      </c>
    </row>
    <row r="34">
      <c r="A34" s="10" t="s">
        <v>3294</v>
      </c>
      <c r="B34" s="31">
        <v>0.026354166666666668</v>
      </c>
      <c r="C34" s="10" t="s">
        <v>82</v>
      </c>
      <c r="D34" s="10" t="s">
        <v>154</v>
      </c>
      <c r="E34" s="13" t="s">
        <v>75</v>
      </c>
      <c r="F34" s="13" t="s">
        <v>75</v>
      </c>
      <c r="J34" s="10" t="s">
        <v>85</v>
      </c>
    </row>
    <row r="35">
      <c r="A35" s="10" t="s">
        <v>3294</v>
      </c>
      <c r="B35" s="31">
        <v>0.026354166666666668</v>
      </c>
      <c r="C35" s="10" t="s">
        <v>82</v>
      </c>
      <c r="D35" s="10" t="s">
        <v>154</v>
      </c>
      <c r="E35" s="13" t="s">
        <v>68</v>
      </c>
      <c r="F35" s="13">
        <v>20.0</v>
      </c>
      <c r="J35" s="10" t="s">
        <v>86</v>
      </c>
    </row>
    <row r="36">
      <c r="A36" s="10" t="s">
        <v>3294</v>
      </c>
      <c r="B36" s="31">
        <v>0.026805555555555555</v>
      </c>
      <c r="C36" s="10" t="s">
        <v>82</v>
      </c>
      <c r="D36" s="10" t="s">
        <v>154</v>
      </c>
      <c r="E36" s="13" t="s">
        <v>75</v>
      </c>
      <c r="F36" s="13" t="s">
        <v>75</v>
      </c>
      <c r="J36" s="10" t="s">
        <v>85</v>
      </c>
    </row>
    <row r="37">
      <c r="A37" s="10" t="s">
        <v>3294</v>
      </c>
      <c r="B37" s="31">
        <v>0.026805555555555555</v>
      </c>
      <c r="C37" s="10" t="s">
        <v>82</v>
      </c>
      <c r="D37" s="10" t="s">
        <v>154</v>
      </c>
      <c r="E37" s="13">
        <v>21.0</v>
      </c>
      <c r="F37" s="16">
        <f>E37-4</f>
        <v>17</v>
      </c>
      <c r="J37" s="10" t="s">
        <v>86</v>
      </c>
    </row>
    <row r="38">
      <c r="A38" s="10" t="s">
        <v>3294</v>
      </c>
      <c r="B38" s="31">
        <v>0.027164351851851853</v>
      </c>
      <c r="C38" s="10" t="s">
        <v>82</v>
      </c>
      <c r="D38" s="10" t="s">
        <v>154</v>
      </c>
      <c r="E38" s="13" t="s">
        <v>75</v>
      </c>
      <c r="F38" s="13" t="s">
        <v>75</v>
      </c>
      <c r="J38" s="10" t="s">
        <v>85</v>
      </c>
    </row>
    <row r="39">
      <c r="A39" s="10" t="s">
        <v>3294</v>
      </c>
      <c r="B39" s="31">
        <v>0.027164351851851853</v>
      </c>
      <c r="C39" s="10" t="s">
        <v>82</v>
      </c>
      <c r="D39" s="10" t="s">
        <v>154</v>
      </c>
      <c r="E39" s="13">
        <v>10.0</v>
      </c>
      <c r="F39" s="16">
        <f t="shared" ref="F39:F40" si="3">E39-4</f>
        <v>6</v>
      </c>
      <c r="J39" s="10" t="s">
        <v>86</v>
      </c>
    </row>
    <row r="40">
      <c r="A40" s="10" t="s">
        <v>3294</v>
      </c>
      <c r="B40" s="31">
        <v>0.028784722222222222</v>
      </c>
      <c r="C40" s="10" t="s">
        <v>82</v>
      </c>
      <c r="D40" s="10" t="s">
        <v>209</v>
      </c>
      <c r="E40" s="13">
        <v>19.0</v>
      </c>
      <c r="F40" s="16">
        <f t="shared" si="3"/>
        <v>15</v>
      </c>
      <c r="J40" s="10" t="s">
        <v>3296</v>
      </c>
    </row>
    <row r="41">
      <c r="A41" s="10" t="s">
        <v>3294</v>
      </c>
      <c r="B41" s="31">
        <v>0.029675925925925925</v>
      </c>
      <c r="C41" s="10" t="s">
        <v>968</v>
      </c>
      <c r="D41" s="10" t="s">
        <v>209</v>
      </c>
      <c r="E41" s="13">
        <v>2.0</v>
      </c>
      <c r="F41" s="16">
        <f>E41-0</f>
        <v>2</v>
      </c>
    </row>
    <row r="42">
      <c r="A42" s="10" t="s">
        <v>3294</v>
      </c>
      <c r="B42" s="31">
        <v>0.030381944444444444</v>
      </c>
      <c r="C42" s="10" t="s">
        <v>82</v>
      </c>
      <c r="D42" s="10" t="s">
        <v>93</v>
      </c>
      <c r="E42" s="13">
        <v>22.0</v>
      </c>
      <c r="F42" s="16">
        <f>E42-6</f>
        <v>16</v>
      </c>
      <c r="J42" s="10" t="s">
        <v>3297</v>
      </c>
    </row>
    <row r="43">
      <c r="A43" s="10" t="s">
        <v>3294</v>
      </c>
      <c r="B43" s="31">
        <v>0.030520833333333334</v>
      </c>
      <c r="C43" s="10" t="s">
        <v>82</v>
      </c>
      <c r="D43" s="10" t="s">
        <v>91</v>
      </c>
      <c r="E43" s="13">
        <v>14.0</v>
      </c>
      <c r="F43" s="16"/>
      <c r="H43" s="10" t="s">
        <v>3298</v>
      </c>
    </row>
    <row r="44">
      <c r="A44" s="10" t="s">
        <v>3294</v>
      </c>
      <c r="B44" s="31">
        <v>0.03079861111111111</v>
      </c>
      <c r="C44" s="10" t="s">
        <v>968</v>
      </c>
      <c r="D44" s="10" t="s">
        <v>209</v>
      </c>
      <c r="E44" s="13">
        <v>5.0</v>
      </c>
      <c r="F44" s="16">
        <f>E44-0</f>
        <v>5</v>
      </c>
    </row>
    <row r="45">
      <c r="A45" s="10" t="s">
        <v>3294</v>
      </c>
      <c r="B45" s="31">
        <v>0.031655092592592596</v>
      </c>
      <c r="C45" s="10" t="s">
        <v>82</v>
      </c>
      <c r="D45" s="10" t="s">
        <v>93</v>
      </c>
      <c r="E45" s="13">
        <v>14.0</v>
      </c>
      <c r="F45" s="16">
        <f>E45-6</f>
        <v>8</v>
      </c>
      <c r="J45" s="10" t="s">
        <v>3297</v>
      </c>
    </row>
    <row r="46">
      <c r="A46" s="10" t="s">
        <v>3294</v>
      </c>
      <c r="B46" s="31">
        <v>0.031712962962962964</v>
      </c>
      <c r="C46" s="10" t="s">
        <v>82</v>
      </c>
      <c r="D46" s="10" t="s">
        <v>91</v>
      </c>
      <c r="E46" s="13">
        <v>14.0</v>
      </c>
      <c r="F46" s="16"/>
      <c r="H46" s="10" t="s">
        <v>3298</v>
      </c>
      <c r="I46" s="10">
        <v>1.0</v>
      </c>
      <c r="J46" s="10" t="s">
        <v>119</v>
      </c>
    </row>
    <row r="47">
      <c r="A47" s="10" t="s">
        <v>3294</v>
      </c>
      <c r="B47" s="31">
        <v>0.03214120370370371</v>
      </c>
      <c r="C47" s="10" t="s">
        <v>82</v>
      </c>
      <c r="D47" s="10" t="s">
        <v>81</v>
      </c>
      <c r="E47" s="13">
        <v>13.0</v>
      </c>
      <c r="F47" s="16">
        <f t="shared" ref="F47:F48" si="4">E47-2</f>
        <v>11</v>
      </c>
    </row>
    <row r="48">
      <c r="A48" s="10" t="s">
        <v>3294</v>
      </c>
      <c r="B48" s="31">
        <v>0.0321875</v>
      </c>
      <c r="C48" s="10" t="s">
        <v>82</v>
      </c>
      <c r="D48" s="10" t="s">
        <v>81</v>
      </c>
      <c r="E48" s="13">
        <v>9.0</v>
      </c>
      <c r="F48" s="16">
        <f t="shared" si="4"/>
        <v>7</v>
      </c>
    </row>
    <row r="49">
      <c r="A49" s="10" t="s">
        <v>3294</v>
      </c>
      <c r="B49" s="31">
        <v>0.03290509259259259</v>
      </c>
      <c r="C49" s="10" t="s">
        <v>82</v>
      </c>
      <c r="D49" s="10" t="s">
        <v>154</v>
      </c>
      <c r="E49" s="13" t="s">
        <v>75</v>
      </c>
      <c r="F49" s="13" t="s">
        <v>75</v>
      </c>
      <c r="J49" s="10" t="s">
        <v>85</v>
      </c>
    </row>
    <row r="50">
      <c r="A50" s="10" t="s">
        <v>3294</v>
      </c>
      <c r="B50" s="31">
        <v>0.03290509259259259</v>
      </c>
      <c r="C50" s="10" t="s">
        <v>82</v>
      </c>
      <c r="D50" s="10" t="s">
        <v>154</v>
      </c>
      <c r="E50" s="13" t="s">
        <v>68</v>
      </c>
      <c r="F50" s="13">
        <v>20.0</v>
      </c>
      <c r="J50" s="10" t="s">
        <v>86</v>
      </c>
    </row>
    <row r="51">
      <c r="A51" s="10" t="s">
        <v>3294</v>
      </c>
      <c r="B51" s="31">
        <v>0.03320601851851852</v>
      </c>
      <c r="C51" s="10" t="s">
        <v>82</v>
      </c>
      <c r="D51" s="10" t="s">
        <v>154</v>
      </c>
      <c r="E51" s="13" t="s">
        <v>75</v>
      </c>
      <c r="F51" s="13" t="s">
        <v>75</v>
      </c>
      <c r="J51" s="10" t="s">
        <v>85</v>
      </c>
    </row>
    <row r="52">
      <c r="A52" s="10" t="s">
        <v>3294</v>
      </c>
      <c r="B52" s="31">
        <v>0.03320601851851852</v>
      </c>
      <c r="C52" s="10" t="s">
        <v>82</v>
      </c>
      <c r="D52" s="10" t="s">
        <v>154</v>
      </c>
      <c r="E52" s="13">
        <v>15.0</v>
      </c>
      <c r="F52" s="16">
        <f>E52-4</f>
        <v>11</v>
      </c>
      <c r="J52" s="10" t="s">
        <v>86</v>
      </c>
    </row>
    <row r="53">
      <c r="A53" s="10" t="s">
        <v>3294</v>
      </c>
      <c r="B53" s="31">
        <v>0.03806712962962963</v>
      </c>
      <c r="C53" s="10" t="s">
        <v>70</v>
      </c>
      <c r="D53" s="10" t="s">
        <v>100</v>
      </c>
      <c r="E53" s="13">
        <v>20.0</v>
      </c>
      <c r="F53" s="16">
        <f>E53-9</f>
        <v>11</v>
      </c>
    </row>
    <row r="54">
      <c r="A54" s="10" t="s">
        <v>3294</v>
      </c>
      <c r="B54" s="31">
        <v>0.044131944444444446</v>
      </c>
      <c r="C54" s="10" t="s">
        <v>84</v>
      </c>
      <c r="D54" s="10" t="s">
        <v>80</v>
      </c>
      <c r="E54" s="13">
        <v>10.0</v>
      </c>
      <c r="F54" s="16"/>
    </row>
    <row r="55">
      <c r="A55" s="10" t="s">
        <v>3294</v>
      </c>
      <c r="B55" s="31">
        <v>0.04493055555555556</v>
      </c>
      <c r="C55" s="10" t="s">
        <v>84</v>
      </c>
      <c r="D55" s="10" t="s">
        <v>79</v>
      </c>
      <c r="E55" s="13">
        <v>19.0</v>
      </c>
      <c r="F55" s="16">
        <f>E55-8</f>
        <v>11</v>
      </c>
    </row>
    <row r="56">
      <c r="A56" s="10" t="s">
        <v>3294</v>
      </c>
      <c r="B56" s="31">
        <v>0.04891203703703704</v>
      </c>
      <c r="C56" s="10" t="s">
        <v>70</v>
      </c>
      <c r="D56" s="10" t="s">
        <v>67</v>
      </c>
      <c r="E56" s="13" t="s">
        <v>68</v>
      </c>
      <c r="F56" s="13">
        <v>20.0</v>
      </c>
      <c r="J56" s="10" t="s">
        <v>160</v>
      </c>
    </row>
    <row r="57">
      <c r="A57" s="10" t="s">
        <v>3294</v>
      </c>
      <c r="B57" s="31">
        <v>0.04891203703703704</v>
      </c>
      <c r="C57" s="10" t="s">
        <v>70</v>
      </c>
      <c r="D57" s="10" t="s">
        <v>67</v>
      </c>
      <c r="E57" s="13">
        <v>18.0</v>
      </c>
      <c r="F57" s="13">
        <v>14.0</v>
      </c>
      <c r="J57" s="10" t="s">
        <v>3299</v>
      </c>
    </row>
    <row r="58">
      <c r="A58" s="10" t="s">
        <v>3294</v>
      </c>
      <c r="B58" s="31">
        <v>0.049108796296296296</v>
      </c>
      <c r="C58" s="10" t="s">
        <v>70</v>
      </c>
      <c r="D58" s="10" t="s">
        <v>78</v>
      </c>
      <c r="E58" s="13" t="s">
        <v>68</v>
      </c>
      <c r="F58" s="13">
        <v>20.0</v>
      </c>
    </row>
    <row r="59">
      <c r="A59" s="10" t="s">
        <v>3294</v>
      </c>
      <c r="B59" s="31">
        <v>0.04913194444444444</v>
      </c>
      <c r="C59" s="10" t="s">
        <v>84</v>
      </c>
      <c r="D59" s="10" t="s">
        <v>79</v>
      </c>
      <c r="E59" s="13">
        <v>27.0</v>
      </c>
      <c r="F59" s="13">
        <v>19.0</v>
      </c>
      <c r="H59" s="10" t="s">
        <v>3300</v>
      </c>
    </row>
    <row r="60">
      <c r="A60" s="10" t="s">
        <v>3294</v>
      </c>
      <c r="B60" s="31">
        <v>0.0691087962962963</v>
      </c>
      <c r="C60" s="10" t="s">
        <v>69</v>
      </c>
      <c r="D60" s="10" t="s">
        <v>210</v>
      </c>
      <c r="E60" s="13">
        <v>11.0</v>
      </c>
      <c r="F60" s="16">
        <f>E60-1</f>
        <v>10</v>
      </c>
    </row>
    <row r="61">
      <c r="A61" s="10" t="s">
        <v>3294</v>
      </c>
      <c r="B61" s="31">
        <v>0.0765625</v>
      </c>
      <c r="C61" s="10" t="s">
        <v>70</v>
      </c>
      <c r="D61" s="10" t="s">
        <v>83</v>
      </c>
      <c r="E61" s="13">
        <v>17.0</v>
      </c>
      <c r="F61" s="16">
        <f>E61-12</f>
        <v>5</v>
      </c>
    </row>
    <row r="62">
      <c r="A62" s="10" t="s">
        <v>3294</v>
      </c>
      <c r="B62" s="31">
        <v>0.07854166666666666</v>
      </c>
      <c r="C62" s="10" t="s">
        <v>3215</v>
      </c>
      <c r="D62" s="10" t="s">
        <v>93</v>
      </c>
      <c r="E62" s="13">
        <v>14.0</v>
      </c>
      <c r="F62" s="13">
        <v>11.0</v>
      </c>
      <c r="J62" s="10" t="s">
        <v>3301</v>
      </c>
    </row>
    <row r="63">
      <c r="A63" s="10" t="s">
        <v>3294</v>
      </c>
      <c r="B63" s="31">
        <v>0.07875</v>
      </c>
      <c r="C63" s="10" t="s">
        <v>3215</v>
      </c>
      <c r="D63" s="10" t="s">
        <v>91</v>
      </c>
      <c r="E63" s="13">
        <v>3.0</v>
      </c>
      <c r="F63" s="16"/>
      <c r="H63" s="10" t="s">
        <v>3302</v>
      </c>
      <c r="I63" s="10">
        <v>1.0</v>
      </c>
    </row>
    <row r="64">
      <c r="A64" s="10" t="s">
        <v>3294</v>
      </c>
      <c r="B64" s="31">
        <v>0.07929398148148148</v>
      </c>
      <c r="C64" s="10" t="s">
        <v>70</v>
      </c>
      <c r="D64" s="10" t="s">
        <v>120</v>
      </c>
      <c r="E64" s="13" t="s">
        <v>75</v>
      </c>
      <c r="F64" s="13" t="s">
        <v>75</v>
      </c>
      <c r="J64" s="10" t="s">
        <v>155</v>
      </c>
    </row>
    <row r="65">
      <c r="A65" s="10" t="s">
        <v>3294</v>
      </c>
      <c r="B65" s="31">
        <v>0.1028125</v>
      </c>
      <c r="C65" s="10" t="s">
        <v>66</v>
      </c>
      <c r="D65" s="10" t="s">
        <v>67</v>
      </c>
      <c r="E65" s="13">
        <v>17.0</v>
      </c>
      <c r="F65" s="16">
        <f t="shared" ref="F65:F66" si="5">E65-2</f>
        <v>15</v>
      </c>
    </row>
    <row r="66">
      <c r="A66" s="10" t="s">
        <v>3294</v>
      </c>
      <c r="B66" s="31">
        <v>0.1057175925925926</v>
      </c>
      <c r="C66" s="10" t="s">
        <v>66</v>
      </c>
      <c r="D66" s="10" t="s">
        <v>366</v>
      </c>
      <c r="E66" s="13">
        <v>14.0</v>
      </c>
      <c r="F66" s="16">
        <f t="shared" si="5"/>
        <v>12</v>
      </c>
    </row>
    <row r="67">
      <c r="A67" s="10" t="s">
        <v>3294</v>
      </c>
      <c r="B67" s="31">
        <v>0.10899305555555555</v>
      </c>
      <c r="C67" s="10" t="s">
        <v>66</v>
      </c>
      <c r="D67" s="10" t="s">
        <v>127</v>
      </c>
      <c r="E67" s="13">
        <v>19.0</v>
      </c>
      <c r="F67" s="16">
        <f>E67-5</f>
        <v>14</v>
      </c>
    </row>
    <row r="68">
      <c r="A68" s="10" t="s">
        <v>3294</v>
      </c>
      <c r="B68" s="31">
        <v>0.1116550925925926</v>
      </c>
      <c r="C68" s="10" t="s">
        <v>66</v>
      </c>
      <c r="D68" s="10" t="s">
        <v>580</v>
      </c>
      <c r="E68" s="13">
        <v>9.0</v>
      </c>
      <c r="F68" s="16">
        <f>E68-1</f>
        <v>8</v>
      </c>
      <c r="J68" s="10" t="s">
        <v>3303</v>
      </c>
    </row>
    <row r="69">
      <c r="A69" s="10" t="s">
        <v>3294</v>
      </c>
      <c r="B69" s="31">
        <v>0.11177083333333333</v>
      </c>
      <c r="C69" s="10" t="s">
        <v>70</v>
      </c>
      <c r="D69" s="10" t="s">
        <v>91</v>
      </c>
      <c r="E69" s="13">
        <v>16.0</v>
      </c>
      <c r="F69" s="16"/>
      <c r="H69" s="10" t="s">
        <v>3304</v>
      </c>
    </row>
    <row r="70">
      <c r="A70" s="10" t="s">
        <v>3294</v>
      </c>
      <c r="B70" s="31">
        <v>0.1129861111111111</v>
      </c>
      <c r="C70" s="10" t="s">
        <v>69</v>
      </c>
      <c r="D70" s="10" t="s">
        <v>120</v>
      </c>
      <c r="E70" s="13">
        <v>10.0</v>
      </c>
      <c r="F70" s="16"/>
      <c r="J70" s="10" t="s">
        <v>3305</v>
      </c>
    </row>
    <row r="71">
      <c r="A71" s="10" t="s">
        <v>3294</v>
      </c>
      <c r="B71" s="31">
        <v>0.11311342592592592</v>
      </c>
      <c r="C71" s="10" t="s">
        <v>968</v>
      </c>
      <c r="D71" s="10" t="s">
        <v>120</v>
      </c>
      <c r="E71" s="13">
        <v>10.0</v>
      </c>
      <c r="F71" s="16"/>
      <c r="J71" s="10" t="s">
        <v>3305</v>
      </c>
    </row>
    <row r="72">
      <c r="A72" s="10" t="s">
        <v>3294</v>
      </c>
      <c r="B72" s="31">
        <v>0.11641203703703704</v>
      </c>
      <c r="C72" s="10" t="s">
        <v>84</v>
      </c>
      <c r="D72" s="10" t="s">
        <v>120</v>
      </c>
      <c r="E72" s="13" t="s">
        <v>75</v>
      </c>
      <c r="F72" s="13" t="s">
        <v>75</v>
      </c>
      <c r="J72" s="10" t="s">
        <v>155</v>
      </c>
    </row>
    <row r="73">
      <c r="A73" s="10" t="s">
        <v>3294</v>
      </c>
      <c r="B73" s="31">
        <v>0.11717592592592592</v>
      </c>
      <c r="C73" s="10" t="s">
        <v>69</v>
      </c>
      <c r="D73" s="10" t="s">
        <v>120</v>
      </c>
      <c r="E73" s="13" t="s">
        <v>75</v>
      </c>
      <c r="F73" s="13" t="s">
        <v>75</v>
      </c>
      <c r="J73" s="10" t="s">
        <v>155</v>
      </c>
    </row>
    <row r="74">
      <c r="A74" s="10" t="s">
        <v>3294</v>
      </c>
      <c r="B74" s="31">
        <v>0.14625</v>
      </c>
      <c r="C74" s="10" t="s">
        <v>66</v>
      </c>
      <c r="D74" s="10" t="s">
        <v>127</v>
      </c>
      <c r="E74" s="13" t="s">
        <v>88</v>
      </c>
      <c r="F74" s="13">
        <v>1.0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4.71"/>
    <col customWidth="1" min="5" max="5" width="10.43"/>
    <col customWidth="1" min="6" max="6" width="12.43"/>
    <col customWidth="1" min="7" max="7" width="5.14"/>
    <col customWidth="1" min="8" max="8" width="33.0"/>
    <col customWidth="1" min="9" max="9" width="6.29"/>
    <col customWidth="1" min="10" max="10" width="35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3306</v>
      </c>
      <c r="B2" s="31">
        <v>0.033032407407407406</v>
      </c>
      <c r="C2" s="10" t="s">
        <v>968</v>
      </c>
      <c r="D2" s="10" t="s">
        <v>130</v>
      </c>
      <c r="E2" s="13">
        <v>1.0</v>
      </c>
      <c r="F2" s="13">
        <v>2.0</v>
      </c>
    </row>
    <row r="3">
      <c r="A3" s="10" t="s">
        <v>3306</v>
      </c>
      <c r="B3" s="31">
        <v>0.051458333333333335</v>
      </c>
      <c r="C3" s="10" t="s">
        <v>66</v>
      </c>
      <c r="D3" s="10" t="s">
        <v>83</v>
      </c>
      <c r="E3" s="13">
        <v>23.0</v>
      </c>
      <c r="F3" s="16">
        <f>E3-6</f>
        <v>17</v>
      </c>
    </row>
    <row r="4">
      <c r="A4" s="10" t="s">
        <v>3306</v>
      </c>
      <c r="B4" s="31">
        <v>0.05148148148148148</v>
      </c>
      <c r="C4" s="10" t="s">
        <v>69</v>
      </c>
      <c r="D4" s="10" t="s">
        <v>83</v>
      </c>
      <c r="E4" s="13">
        <v>5.0</v>
      </c>
      <c r="F4" s="16">
        <f>E4-1</f>
        <v>4</v>
      </c>
    </row>
    <row r="5">
      <c r="A5" s="10" t="s">
        <v>3306</v>
      </c>
      <c r="B5" s="31">
        <v>0.0515162037037037</v>
      </c>
      <c r="C5" s="10" t="s">
        <v>82</v>
      </c>
      <c r="D5" s="10" t="s">
        <v>83</v>
      </c>
      <c r="E5" s="13">
        <v>19.0</v>
      </c>
      <c r="F5" s="16">
        <f>E5-10</f>
        <v>9</v>
      </c>
    </row>
    <row r="6">
      <c r="A6" s="10" t="s">
        <v>3306</v>
      </c>
      <c r="B6" s="31">
        <v>0.051527777777777777</v>
      </c>
      <c r="C6" s="10" t="s">
        <v>3121</v>
      </c>
      <c r="D6" s="10" t="s">
        <v>83</v>
      </c>
      <c r="E6" s="13">
        <v>27.0</v>
      </c>
      <c r="F6" s="16">
        <f>E6-11</f>
        <v>16</v>
      </c>
    </row>
    <row r="7">
      <c r="A7" s="10" t="s">
        <v>3306</v>
      </c>
      <c r="B7" s="31">
        <v>0.0515625</v>
      </c>
      <c r="C7" s="10" t="s">
        <v>84</v>
      </c>
      <c r="D7" s="10" t="s">
        <v>83</v>
      </c>
      <c r="E7" s="13">
        <v>12.0</v>
      </c>
      <c r="F7" s="16">
        <f>E7-5</f>
        <v>7</v>
      </c>
    </row>
    <row r="8">
      <c r="A8" s="10" t="s">
        <v>3306</v>
      </c>
      <c r="B8" s="31">
        <v>0.051631944444444446</v>
      </c>
      <c r="C8" s="10" t="s">
        <v>70</v>
      </c>
      <c r="D8" s="10" t="s">
        <v>83</v>
      </c>
      <c r="E8" s="13">
        <v>15.0</v>
      </c>
      <c r="F8" s="16">
        <f>E8-12</f>
        <v>3</v>
      </c>
    </row>
    <row r="9">
      <c r="A9" s="10" t="s">
        <v>3306</v>
      </c>
      <c r="B9" s="31">
        <v>0.056747685185185186</v>
      </c>
      <c r="C9" s="10" t="s">
        <v>968</v>
      </c>
      <c r="D9" s="10" t="s">
        <v>154</v>
      </c>
      <c r="E9" s="13">
        <v>10.0</v>
      </c>
      <c r="F9" s="16">
        <f>E9-5</f>
        <v>5</v>
      </c>
    </row>
    <row r="10">
      <c r="A10" s="10" t="s">
        <v>3306</v>
      </c>
      <c r="B10" s="31">
        <v>0.08453703703703704</v>
      </c>
      <c r="C10" s="10" t="s">
        <v>69</v>
      </c>
      <c r="D10" s="10" t="s">
        <v>154</v>
      </c>
      <c r="E10" s="13" t="s">
        <v>75</v>
      </c>
      <c r="F10" s="13" t="s">
        <v>75</v>
      </c>
      <c r="J10" s="10" t="s">
        <v>85</v>
      </c>
    </row>
    <row r="11">
      <c r="A11" s="10" t="s">
        <v>3306</v>
      </c>
      <c r="B11" s="31">
        <v>0.08453703703703704</v>
      </c>
      <c r="C11" s="10" t="s">
        <v>69</v>
      </c>
      <c r="D11" s="10" t="s">
        <v>154</v>
      </c>
      <c r="E11" s="13">
        <v>18.0</v>
      </c>
      <c r="F11" s="16">
        <f>E11-5</f>
        <v>13</v>
      </c>
      <c r="J11" s="10" t="s">
        <v>86</v>
      </c>
    </row>
    <row r="12">
      <c r="A12" s="10" t="s">
        <v>3306</v>
      </c>
      <c r="B12" s="31">
        <v>0.08525462962962962</v>
      </c>
      <c r="C12" s="10" t="s">
        <v>69</v>
      </c>
      <c r="D12" s="10" t="s">
        <v>154</v>
      </c>
      <c r="E12" s="13" t="s">
        <v>75</v>
      </c>
      <c r="F12" s="13" t="s">
        <v>75</v>
      </c>
      <c r="J12" s="10" t="s">
        <v>85</v>
      </c>
    </row>
    <row r="13">
      <c r="A13" s="10" t="s">
        <v>3306</v>
      </c>
      <c r="B13" s="31">
        <v>0.08525462962962962</v>
      </c>
      <c r="C13" s="10" t="s">
        <v>69</v>
      </c>
      <c r="D13" s="10" t="s">
        <v>154</v>
      </c>
      <c r="E13" s="13">
        <v>16.0</v>
      </c>
      <c r="F13" s="16">
        <f>E13-5</f>
        <v>11</v>
      </c>
      <c r="J13" s="10" t="s">
        <v>2713</v>
      </c>
    </row>
    <row r="14">
      <c r="A14" s="10" t="s">
        <v>3306</v>
      </c>
      <c r="B14" s="31">
        <v>0.08609953703703704</v>
      </c>
      <c r="C14" s="10" t="s">
        <v>69</v>
      </c>
      <c r="D14" s="10" t="s">
        <v>154</v>
      </c>
      <c r="E14" s="13" t="s">
        <v>75</v>
      </c>
      <c r="F14" s="13" t="s">
        <v>75</v>
      </c>
      <c r="J14" s="10" t="s">
        <v>85</v>
      </c>
    </row>
    <row r="15">
      <c r="A15" s="10" t="s">
        <v>3306</v>
      </c>
      <c r="B15" s="31">
        <v>0.08609953703703704</v>
      </c>
      <c r="C15" s="10" t="s">
        <v>69</v>
      </c>
      <c r="D15" s="10" t="s">
        <v>154</v>
      </c>
      <c r="E15" s="13">
        <v>21.0</v>
      </c>
      <c r="F15" s="16">
        <f>E15-5</f>
        <v>16</v>
      </c>
      <c r="J15" s="10" t="s">
        <v>2713</v>
      </c>
    </row>
    <row r="16">
      <c r="A16" s="10" t="s">
        <v>3306</v>
      </c>
      <c r="B16" s="31">
        <v>0.09111111111111111</v>
      </c>
      <c r="C16" s="10" t="s">
        <v>66</v>
      </c>
      <c r="D16" s="10" t="s">
        <v>125</v>
      </c>
      <c r="E16" s="13" t="s">
        <v>68</v>
      </c>
      <c r="F16" s="13">
        <v>20.0</v>
      </c>
    </row>
    <row r="17">
      <c r="A17" s="10" t="s">
        <v>3306</v>
      </c>
      <c r="B17" s="31">
        <v>0.09111111111111111</v>
      </c>
      <c r="C17" s="10" t="s">
        <v>70</v>
      </c>
      <c r="D17" s="10" t="s">
        <v>125</v>
      </c>
      <c r="E17" s="13" t="s">
        <v>68</v>
      </c>
      <c r="F17" s="13">
        <v>20.0</v>
      </c>
    </row>
    <row r="18">
      <c r="A18" s="10" t="s">
        <v>3306</v>
      </c>
      <c r="B18" s="31">
        <v>0.09116898148148148</v>
      </c>
      <c r="C18" s="10" t="s">
        <v>84</v>
      </c>
      <c r="D18" s="10" t="s">
        <v>125</v>
      </c>
      <c r="E18" s="13">
        <v>20.0</v>
      </c>
      <c r="F18" s="16">
        <f>E18-2</f>
        <v>18</v>
      </c>
      <c r="J18" s="10" t="s">
        <v>3307</v>
      </c>
    </row>
    <row r="19">
      <c r="A19" s="10" t="s">
        <v>3306</v>
      </c>
      <c r="B19" s="31">
        <v>0.09116898148148148</v>
      </c>
      <c r="C19" s="10" t="s">
        <v>84</v>
      </c>
      <c r="D19" s="10" t="s">
        <v>125</v>
      </c>
      <c r="E19" s="13" t="s">
        <v>75</v>
      </c>
      <c r="F19" s="13" t="s">
        <v>75</v>
      </c>
      <c r="J19" s="10" t="s">
        <v>85</v>
      </c>
    </row>
    <row r="20">
      <c r="A20" s="10" t="s">
        <v>3306</v>
      </c>
      <c r="B20" s="31">
        <v>0.09119212962962962</v>
      </c>
      <c r="C20" s="10" t="s">
        <v>3121</v>
      </c>
      <c r="D20" s="10" t="s">
        <v>125</v>
      </c>
      <c r="E20" s="13">
        <v>29.0</v>
      </c>
      <c r="F20" s="16">
        <f>E20-13</f>
        <v>16</v>
      </c>
    </row>
    <row r="21">
      <c r="A21" s="10" t="s">
        <v>3306</v>
      </c>
      <c r="B21" s="31">
        <v>0.09122685185185185</v>
      </c>
      <c r="C21" s="10" t="s">
        <v>968</v>
      </c>
      <c r="D21" s="10" t="s">
        <v>125</v>
      </c>
      <c r="E21" s="13">
        <v>19.0</v>
      </c>
      <c r="F21" s="16">
        <f t="shared" ref="F21:F22" si="1">E21-2</f>
        <v>17</v>
      </c>
    </row>
    <row r="22">
      <c r="A22" s="10" t="s">
        <v>3306</v>
      </c>
      <c r="B22" s="31">
        <v>0.09125</v>
      </c>
      <c r="C22" s="10" t="s">
        <v>82</v>
      </c>
      <c r="D22" s="10" t="s">
        <v>125</v>
      </c>
      <c r="E22" s="13">
        <v>17.0</v>
      </c>
      <c r="F22" s="16">
        <f t="shared" si="1"/>
        <v>15</v>
      </c>
    </row>
    <row r="23">
      <c r="A23" s="10" t="s">
        <v>3306</v>
      </c>
      <c r="B23" s="31">
        <v>0.09127314814814814</v>
      </c>
      <c r="C23" s="10" t="s">
        <v>69</v>
      </c>
      <c r="D23" s="10" t="s">
        <v>125</v>
      </c>
      <c r="E23" s="13">
        <v>16.0</v>
      </c>
      <c r="F23" s="16">
        <f>E23-4</f>
        <v>12</v>
      </c>
    </row>
    <row r="24">
      <c r="A24" s="10" t="s">
        <v>3306</v>
      </c>
      <c r="B24" s="31">
        <v>0.09431712962962963</v>
      </c>
      <c r="C24" s="10" t="s">
        <v>66</v>
      </c>
      <c r="D24" s="10" t="s">
        <v>125</v>
      </c>
      <c r="E24" s="13">
        <v>26.0</v>
      </c>
      <c r="F24" s="16">
        <f>E24-0-10</f>
        <v>16</v>
      </c>
      <c r="J24" s="10" t="s">
        <v>970</v>
      </c>
    </row>
    <row r="25">
      <c r="A25" s="10" t="s">
        <v>3306</v>
      </c>
      <c r="B25" s="31">
        <v>0.0944212962962963</v>
      </c>
      <c r="C25" s="10" t="s">
        <v>69</v>
      </c>
      <c r="D25" s="10" t="s">
        <v>125</v>
      </c>
      <c r="E25" s="13" t="s">
        <v>88</v>
      </c>
      <c r="F25" s="13">
        <v>1.0</v>
      </c>
      <c r="J25" s="10" t="s">
        <v>970</v>
      </c>
    </row>
    <row r="26">
      <c r="A26" s="10" t="s">
        <v>3306</v>
      </c>
      <c r="B26" s="31">
        <v>0.09465277777777778</v>
      </c>
      <c r="C26" s="10" t="s">
        <v>82</v>
      </c>
      <c r="D26" s="10" t="s">
        <v>125</v>
      </c>
      <c r="E26" s="13">
        <v>28.0</v>
      </c>
      <c r="F26" s="16">
        <f>E26-2-10</f>
        <v>16</v>
      </c>
      <c r="J26" s="10" t="s">
        <v>970</v>
      </c>
    </row>
    <row r="27">
      <c r="A27" s="10" t="s">
        <v>3306</v>
      </c>
      <c r="B27" s="31">
        <v>0.09465277777777778</v>
      </c>
      <c r="C27" s="10" t="s">
        <v>3121</v>
      </c>
      <c r="D27" s="10" t="s">
        <v>125</v>
      </c>
      <c r="E27" s="13">
        <v>34.0</v>
      </c>
      <c r="F27" s="16">
        <f>E27-13-10</f>
        <v>11</v>
      </c>
      <c r="J27" s="10" t="s">
        <v>970</v>
      </c>
    </row>
    <row r="28">
      <c r="A28" s="10" t="s">
        <v>3306</v>
      </c>
      <c r="B28" s="31">
        <v>0.09467592592592593</v>
      </c>
      <c r="C28" s="10" t="s">
        <v>84</v>
      </c>
      <c r="D28" s="10" t="s">
        <v>125</v>
      </c>
      <c r="E28" s="13">
        <v>25.0</v>
      </c>
      <c r="F28" s="16">
        <f t="shared" ref="F28:F29" si="2">E28-2-10</f>
        <v>13</v>
      </c>
      <c r="J28" s="10" t="s">
        <v>970</v>
      </c>
    </row>
    <row r="29">
      <c r="A29" s="10" t="s">
        <v>3306</v>
      </c>
      <c r="B29" s="31">
        <v>0.09467592592592593</v>
      </c>
      <c r="C29" s="10" t="s">
        <v>968</v>
      </c>
      <c r="D29" s="10" t="s">
        <v>125</v>
      </c>
      <c r="E29" s="13">
        <v>29.0</v>
      </c>
      <c r="F29" s="16">
        <f t="shared" si="2"/>
        <v>17</v>
      </c>
      <c r="J29" s="10" t="s">
        <v>970</v>
      </c>
    </row>
    <row r="30">
      <c r="A30" s="10" t="s">
        <v>3306</v>
      </c>
      <c r="B30" s="31">
        <v>0.09471064814814815</v>
      </c>
      <c r="C30" s="10" t="s">
        <v>70</v>
      </c>
      <c r="D30" s="10" t="s">
        <v>125</v>
      </c>
      <c r="E30" s="13">
        <v>35.0</v>
      </c>
      <c r="F30" s="16">
        <f>E30-9-10</f>
        <v>16</v>
      </c>
      <c r="J30" s="10" t="s">
        <v>970</v>
      </c>
    </row>
    <row r="31">
      <c r="A31" s="10" t="s">
        <v>3306</v>
      </c>
      <c r="B31" s="31">
        <v>0.09636574074074074</v>
      </c>
      <c r="C31" s="10" t="s">
        <v>3121</v>
      </c>
      <c r="D31" s="10" t="s">
        <v>79</v>
      </c>
      <c r="E31" s="13">
        <v>7.0</v>
      </c>
      <c r="F31" s="16">
        <f>E31-4</f>
        <v>3</v>
      </c>
      <c r="H31" s="10" t="s">
        <v>3308</v>
      </c>
    </row>
    <row r="32">
      <c r="A32" s="10" t="s">
        <v>3306</v>
      </c>
      <c r="B32" s="31">
        <v>0.09887731481481482</v>
      </c>
      <c r="C32" s="10" t="s">
        <v>70</v>
      </c>
      <c r="D32" s="10" t="s">
        <v>87</v>
      </c>
      <c r="E32" s="13">
        <v>19.0</v>
      </c>
      <c r="F32" s="16">
        <f>E32-5</f>
        <v>14</v>
      </c>
    </row>
    <row r="33">
      <c r="A33" s="10" t="s">
        <v>3306</v>
      </c>
      <c r="B33" s="31">
        <v>0.09887731481481482</v>
      </c>
      <c r="C33" s="10" t="s">
        <v>968</v>
      </c>
      <c r="D33" s="10" t="s">
        <v>87</v>
      </c>
      <c r="E33" s="13">
        <v>18.0</v>
      </c>
      <c r="F33" s="16">
        <f>E33-2</f>
        <v>16</v>
      </c>
    </row>
    <row r="34">
      <c r="A34" s="10" t="s">
        <v>3306</v>
      </c>
      <c r="B34" s="31">
        <v>0.09891203703703703</v>
      </c>
      <c r="C34" s="10" t="s">
        <v>82</v>
      </c>
      <c r="D34" s="10" t="s">
        <v>87</v>
      </c>
      <c r="E34" s="13">
        <v>16.0</v>
      </c>
      <c r="F34" s="16">
        <f>E34-1</f>
        <v>15</v>
      </c>
    </row>
    <row r="35">
      <c r="A35" s="10" t="s">
        <v>3306</v>
      </c>
      <c r="B35" s="31">
        <v>0.09891203703703703</v>
      </c>
      <c r="C35" s="10" t="s">
        <v>84</v>
      </c>
      <c r="D35" s="10" t="s">
        <v>87</v>
      </c>
      <c r="E35" s="13">
        <v>19.0</v>
      </c>
      <c r="F35" s="16">
        <f>E35-2</f>
        <v>17</v>
      </c>
    </row>
    <row r="36">
      <c r="A36" s="10" t="s">
        <v>3306</v>
      </c>
      <c r="B36" s="31">
        <v>0.09902777777777778</v>
      </c>
      <c r="C36" s="10" t="s">
        <v>69</v>
      </c>
      <c r="D36" s="10" t="s">
        <v>87</v>
      </c>
      <c r="E36" s="13">
        <v>16.0</v>
      </c>
      <c r="F36" s="16">
        <f>E36-4</f>
        <v>12</v>
      </c>
    </row>
    <row r="37">
      <c r="A37" s="10" t="s">
        <v>3306</v>
      </c>
      <c r="B37" s="31">
        <v>0.09905092592592593</v>
      </c>
      <c r="C37" s="10" t="s">
        <v>3121</v>
      </c>
      <c r="D37" s="10" t="s">
        <v>87</v>
      </c>
      <c r="E37" s="13">
        <v>16.0</v>
      </c>
      <c r="F37" s="16">
        <f>E37-5</f>
        <v>11</v>
      </c>
    </row>
    <row r="38">
      <c r="A38" s="10" t="s">
        <v>3306</v>
      </c>
      <c r="B38" s="31">
        <v>0.09918981481481481</v>
      </c>
      <c r="C38" s="10" t="s">
        <v>66</v>
      </c>
      <c r="D38" s="10" t="s">
        <v>87</v>
      </c>
      <c r="E38" s="13">
        <v>9.0</v>
      </c>
      <c r="F38" s="16">
        <f>E38-0</f>
        <v>9</v>
      </c>
    </row>
    <row r="39">
      <c r="A39" s="10" t="s">
        <v>3306</v>
      </c>
      <c r="B39" s="31">
        <v>0.10068287037037037</v>
      </c>
      <c r="C39" s="10" t="s">
        <v>70</v>
      </c>
      <c r="D39" s="10" t="s">
        <v>93</v>
      </c>
      <c r="E39" s="13">
        <v>24.0</v>
      </c>
      <c r="F39" s="16">
        <f t="shared" ref="F39:F40" si="3">E39-11</f>
        <v>13</v>
      </c>
      <c r="J39" s="10" t="s">
        <v>3309</v>
      </c>
    </row>
    <row r="40">
      <c r="A40" s="10" t="s">
        <v>3306</v>
      </c>
      <c r="B40" s="31">
        <v>0.10068287037037037</v>
      </c>
      <c r="C40" s="10" t="s">
        <v>70</v>
      </c>
      <c r="D40" s="10" t="s">
        <v>93</v>
      </c>
      <c r="E40" s="13">
        <v>16.0</v>
      </c>
      <c r="F40" s="16">
        <f t="shared" si="3"/>
        <v>5</v>
      </c>
      <c r="J40" s="10" t="s">
        <v>3309</v>
      </c>
    </row>
    <row r="41">
      <c r="A41" s="10" t="s">
        <v>3306</v>
      </c>
      <c r="B41" s="31">
        <v>0.10087962962962962</v>
      </c>
      <c r="C41" s="10" t="s">
        <v>70</v>
      </c>
      <c r="D41" s="10" t="s">
        <v>91</v>
      </c>
      <c r="E41" s="13">
        <v>9.0</v>
      </c>
      <c r="F41" s="16"/>
      <c r="H41" s="10" t="s">
        <v>3310</v>
      </c>
    </row>
    <row r="42">
      <c r="A42" s="10" t="s">
        <v>3306</v>
      </c>
      <c r="B42" s="31">
        <v>0.10092592592592593</v>
      </c>
      <c r="C42" s="10" t="s">
        <v>70</v>
      </c>
      <c r="D42" s="10" t="s">
        <v>91</v>
      </c>
      <c r="E42" s="13">
        <v>14.0</v>
      </c>
      <c r="F42" s="16"/>
      <c r="H42" s="10" t="s">
        <v>3311</v>
      </c>
    </row>
    <row r="43">
      <c r="A43" s="10" t="s">
        <v>3306</v>
      </c>
      <c r="B43" s="31">
        <v>0.10127314814814815</v>
      </c>
      <c r="C43" s="10" t="s">
        <v>70</v>
      </c>
      <c r="D43" s="10" t="s">
        <v>93</v>
      </c>
      <c r="E43" s="13">
        <v>27.0</v>
      </c>
      <c r="F43" s="16">
        <f t="shared" ref="F43:F44" si="4">E43-10</f>
        <v>17</v>
      </c>
      <c r="J43" s="10" t="s">
        <v>99</v>
      </c>
    </row>
    <row r="44">
      <c r="A44" s="10" t="s">
        <v>3306</v>
      </c>
      <c r="B44" s="31">
        <v>0.10135416666666666</v>
      </c>
      <c r="C44" s="10" t="s">
        <v>70</v>
      </c>
      <c r="D44" s="10" t="s">
        <v>93</v>
      </c>
      <c r="E44" s="13">
        <v>24.0</v>
      </c>
      <c r="F44" s="16">
        <f t="shared" si="4"/>
        <v>14</v>
      </c>
      <c r="J44" s="10" t="s">
        <v>99</v>
      </c>
    </row>
    <row r="45">
      <c r="A45" s="10" t="s">
        <v>3306</v>
      </c>
      <c r="B45" s="31">
        <v>0.10144675925925926</v>
      </c>
      <c r="C45" s="10" t="s">
        <v>70</v>
      </c>
      <c r="D45" s="10" t="s">
        <v>91</v>
      </c>
      <c r="E45" s="13">
        <v>10.0</v>
      </c>
      <c r="F45" s="16"/>
      <c r="H45" s="10" t="s">
        <v>3312</v>
      </c>
    </row>
    <row r="46">
      <c r="A46" s="10" t="s">
        <v>3306</v>
      </c>
      <c r="B46" s="31">
        <v>0.10148148148148148</v>
      </c>
      <c r="C46" s="10" t="s">
        <v>70</v>
      </c>
      <c r="D46" s="10" t="s">
        <v>91</v>
      </c>
      <c r="E46" s="13">
        <v>14.0</v>
      </c>
      <c r="F46" s="16"/>
      <c r="H46" s="10" t="s">
        <v>3311</v>
      </c>
    </row>
    <row r="47">
      <c r="A47" s="10" t="s">
        <v>3306</v>
      </c>
      <c r="B47" s="31">
        <v>0.10225694444444444</v>
      </c>
      <c r="C47" s="10" t="s">
        <v>84</v>
      </c>
      <c r="D47" s="10" t="s">
        <v>93</v>
      </c>
      <c r="E47" s="13">
        <v>23.0</v>
      </c>
      <c r="F47" s="16">
        <f>E47-9</f>
        <v>14</v>
      </c>
      <c r="J47" s="10" t="s">
        <v>3313</v>
      </c>
    </row>
    <row r="48">
      <c r="A48" s="10" t="s">
        <v>3306</v>
      </c>
      <c r="B48" s="31">
        <v>0.1025</v>
      </c>
      <c r="C48" s="10" t="s">
        <v>84</v>
      </c>
      <c r="D48" s="10" t="s">
        <v>91</v>
      </c>
      <c r="E48" s="13">
        <v>16.0</v>
      </c>
      <c r="F48" s="16"/>
      <c r="H48" s="10" t="s">
        <v>3314</v>
      </c>
    </row>
    <row r="49">
      <c r="A49" s="10" t="s">
        <v>3306</v>
      </c>
      <c r="B49" s="31">
        <v>0.10261574074074074</v>
      </c>
      <c r="C49" s="10" t="s">
        <v>84</v>
      </c>
      <c r="D49" s="10" t="s">
        <v>93</v>
      </c>
      <c r="E49" s="13">
        <v>19.0</v>
      </c>
      <c r="F49" s="16">
        <f>E49-9</f>
        <v>10</v>
      </c>
      <c r="J49" s="10" t="s">
        <v>3313</v>
      </c>
    </row>
    <row r="50">
      <c r="A50" s="10" t="s">
        <v>3306</v>
      </c>
      <c r="B50" s="31">
        <v>0.10271990740740741</v>
      </c>
      <c r="C50" s="10" t="s">
        <v>84</v>
      </c>
      <c r="D50" s="10" t="s">
        <v>91</v>
      </c>
      <c r="E50" s="13">
        <v>15.0</v>
      </c>
      <c r="F50" s="16"/>
      <c r="H50" s="10" t="s">
        <v>3315</v>
      </c>
    </row>
    <row r="51">
      <c r="A51" s="10" t="s">
        <v>3306</v>
      </c>
      <c r="B51" s="31">
        <v>0.10296296296296296</v>
      </c>
      <c r="C51" s="10" t="s">
        <v>968</v>
      </c>
      <c r="D51" s="10" t="s">
        <v>89</v>
      </c>
      <c r="E51" s="13">
        <v>28.0</v>
      </c>
      <c r="F51" s="16">
        <f>E51-9</f>
        <v>19</v>
      </c>
      <c r="H51" s="10"/>
      <c r="J51" s="10" t="s">
        <v>2066</v>
      </c>
    </row>
    <row r="52">
      <c r="A52" s="10" t="s">
        <v>3306</v>
      </c>
      <c r="B52" s="31">
        <v>0.10388888888888889</v>
      </c>
      <c r="C52" s="10" t="s">
        <v>3121</v>
      </c>
      <c r="D52" s="10" t="s">
        <v>93</v>
      </c>
      <c r="E52" s="13">
        <v>18.0</v>
      </c>
      <c r="F52" s="16">
        <f>E52-10</f>
        <v>8</v>
      </c>
      <c r="J52" s="10" t="s">
        <v>3316</v>
      </c>
    </row>
    <row r="53">
      <c r="A53" s="10" t="s">
        <v>3306</v>
      </c>
      <c r="B53" s="31">
        <v>0.10447916666666666</v>
      </c>
      <c r="C53" s="10" t="s">
        <v>3121</v>
      </c>
      <c r="D53" s="10" t="s">
        <v>91</v>
      </c>
      <c r="E53" s="13">
        <v>45.0</v>
      </c>
      <c r="F53" s="16"/>
      <c r="H53" s="10" t="s">
        <v>3317</v>
      </c>
      <c r="J53" s="10" t="s">
        <v>3318</v>
      </c>
    </row>
    <row r="54">
      <c r="A54" s="10" t="s">
        <v>3306</v>
      </c>
      <c r="B54" s="31">
        <v>0.10798611111111112</v>
      </c>
      <c r="C54" s="10" t="s">
        <v>82</v>
      </c>
      <c r="D54" s="10" t="s">
        <v>91</v>
      </c>
      <c r="E54" s="13">
        <v>34.0</v>
      </c>
      <c r="F54" s="16"/>
      <c r="H54" s="10" t="s">
        <v>3319</v>
      </c>
      <c r="J54" s="10" t="s">
        <v>701</v>
      </c>
    </row>
    <row r="55">
      <c r="A55" s="10" t="s">
        <v>3306</v>
      </c>
      <c r="B55" s="31">
        <v>0.10930555555555556</v>
      </c>
      <c r="C55" s="10" t="s">
        <v>66</v>
      </c>
      <c r="D55" s="10" t="s">
        <v>89</v>
      </c>
      <c r="E55" s="13">
        <v>23.0</v>
      </c>
      <c r="F55" s="16">
        <f t="shared" ref="F55:F57" si="5">E55-9</f>
        <v>14</v>
      </c>
      <c r="J55" s="10" t="s">
        <v>171</v>
      </c>
    </row>
    <row r="56">
      <c r="A56" s="10" t="s">
        <v>3306</v>
      </c>
      <c r="B56" s="31">
        <v>0.10936342592592592</v>
      </c>
      <c r="C56" s="10" t="s">
        <v>66</v>
      </c>
      <c r="D56" s="10" t="s">
        <v>89</v>
      </c>
      <c r="E56" s="13">
        <v>19.0</v>
      </c>
      <c r="F56" s="16">
        <f t="shared" si="5"/>
        <v>10</v>
      </c>
      <c r="J56" s="10" t="s">
        <v>171</v>
      </c>
    </row>
    <row r="57">
      <c r="A57" s="10" t="s">
        <v>3306</v>
      </c>
      <c r="B57" s="31">
        <v>0.10943287037037037</v>
      </c>
      <c r="C57" s="10" t="s">
        <v>66</v>
      </c>
      <c r="D57" s="10" t="s">
        <v>89</v>
      </c>
      <c r="E57" s="13">
        <v>18.0</v>
      </c>
      <c r="F57" s="16">
        <f t="shared" si="5"/>
        <v>9</v>
      </c>
      <c r="J57" s="10" t="s">
        <v>171</v>
      </c>
    </row>
    <row r="58">
      <c r="A58" s="10" t="s">
        <v>3306</v>
      </c>
      <c r="B58" s="31">
        <v>0.10960648148148149</v>
      </c>
      <c r="C58" s="10" t="s">
        <v>66</v>
      </c>
      <c r="D58" s="10" t="s">
        <v>91</v>
      </c>
      <c r="E58" s="13">
        <v>32.0</v>
      </c>
      <c r="F58" s="16"/>
      <c r="H58" s="10" t="s">
        <v>3320</v>
      </c>
    </row>
    <row r="59">
      <c r="A59" s="10" t="s">
        <v>3306</v>
      </c>
      <c r="B59" s="31">
        <v>0.11032407407407407</v>
      </c>
      <c r="C59" s="10" t="s">
        <v>70</v>
      </c>
      <c r="D59" s="10" t="s">
        <v>93</v>
      </c>
      <c r="E59" s="13">
        <v>27.0</v>
      </c>
      <c r="F59" s="16">
        <f t="shared" ref="F59:F60" si="6">E59-11</f>
        <v>16</v>
      </c>
      <c r="J59" s="10" t="s">
        <v>3309</v>
      </c>
    </row>
    <row r="60">
      <c r="A60" s="10" t="s">
        <v>3306</v>
      </c>
      <c r="B60" s="31">
        <v>0.11032407407407407</v>
      </c>
      <c r="C60" s="10" t="s">
        <v>70</v>
      </c>
      <c r="D60" s="10" t="s">
        <v>93</v>
      </c>
      <c r="E60" s="13">
        <v>30.0</v>
      </c>
      <c r="F60" s="16">
        <f t="shared" si="6"/>
        <v>19</v>
      </c>
      <c r="J60" s="10" t="s">
        <v>3309</v>
      </c>
    </row>
    <row r="61">
      <c r="A61" s="10" t="s">
        <v>3306</v>
      </c>
      <c r="B61" s="31">
        <v>0.11054398148148148</v>
      </c>
      <c r="C61" s="10" t="s">
        <v>70</v>
      </c>
      <c r="D61" s="10" t="s">
        <v>91</v>
      </c>
      <c r="E61" s="13">
        <v>14.0</v>
      </c>
      <c r="F61" s="16"/>
      <c r="H61" s="10" t="s">
        <v>3311</v>
      </c>
    </row>
    <row r="62">
      <c r="A62" s="10" t="s">
        <v>3306</v>
      </c>
      <c r="B62" s="31">
        <v>0.11054398148148148</v>
      </c>
      <c r="C62" s="10" t="s">
        <v>70</v>
      </c>
      <c r="D62" s="10" t="s">
        <v>91</v>
      </c>
      <c r="E62" s="13">
        <v>14.0</v>
      </c>
      <c r="F62" s="16"/>
      <c r="H62" s="10" t="s">
        <v>3311</v>
      </c>
    </row>
    <row r="63">
      <c r="A63" s="10" t="s">
        <v>3306</v>
      </c>
      <c r="B63" s="31">
        <v>0.11087962962962963</v>
      </c>
      <c r="C63" s="10" t="s">
        <v>70</v>
      </c>
      <c r="D63" s="10" t="s">
        <v>93</v>
      </c>
      <c r="E63" s="13">
        <v>22.0</v>
      </c>
      <c r="F63" s="16">
        <f t="shared" ref="F63:F64" si="7">E63-9</f>
        <v>13</v>
      </c>
      <c r="J63" s="10" t="s">
        <v>99</v>
      </c>
    </row>
    <row r="64">
      <c r="A64" s="10" t="s">
        <v>3306</v>
      </c>
      <c r="B64" s="31">
        <v>0.11090277777777778</v>
      </c>
      <c r="C64" s="10" t="s">
        <v>70</v>
      </c>
      <c r="D64" s="10" t="s">
        <v>93</v>
      </c>
      <c r="E64" s="13">
        <v>15.0</v>
      </c>
      <c r="F64" s="16">
        <f t="shared" si="7"/>
        <v>6</v>
      </c>
      <c r="J64" s="10" t="s">
        <v>99</v>
      </c>
    </row>
    <row r="65">
      <c r="A65" s="10" t="s">
        <v>3306</v>
      </c>
      <c r="B65" s="31">
        <v>0.1110300925925926</v>
      </c>
      <c r="C65" s="10" t="s">
        <v>70</v>
      </c>
      <c r="D65" s="10" t="s">
        <v>91</v>
      </c>
      <c r="E65" s="13">
        <v>12.0</v>
      </c>
      <c r="F65" s="16"/>
      <c r="H65" s="10" t="s">
        <v>3321</v>
      </c>
    </row>
    <row r="66">
      <c r="A66" s="10" t="s">
        <v>3306</v>
      </c>
      <c r="B66" s="31">
        <v>0.11108796296296296</v>
      </c>
      <c r="C66" s="10" t="s">
        <v>70</v>
      </c>
      <c r="D66" s="10" t="s">
        <v>91</v>
      </c>
      <c r="E66" s="13">
        <v>13.0</v>
      </c>
      <c r="F66" s="16"/>
      <c r="H66" s="10" t="s">
        <v>3322</v>
      </c>
    </row>
    <row r="67">
      <c r="A67" s="10" t="s">
        <v>3306</v>
      </c>
      <c r="B67" s="31">
        <v>0.11158564814814814</v>
      </c>
      <c r="C67" s="10" t="s">
        <v>84</v>
      </c>
      <c r="D67" s="10" t="s">
        <v>93</v>
      </c>
      <c r="E67" s="13">
        <v>23.0</v>
      </c>
      <c r="F67" s="16">
        <f>E67-9</f>
        <v>14</v>
      </c>
      <c r="J67" s="10" t="s">
        <v>3313</v>
      </c>
    </row>
    <row r="68">
      <c r="A68" s="10" t="s">
        <v>3306</v>
      </c>
      <c r="B68" s="31">
        <v>0.11179398148148148</v>
      </c>
      <c r="C68" s="10" t="s">
        <v>84</v>
      </c>
      <c r="D68" s="10" t="s">
        <v>91</v>
      </c>
      <c r="E68" s="13">
        <v>20.0</v>
      </c>
      <c r="F68" s="16"/>
      <c r="H68" s="10" t="s">
        <v>3323</v>
      </c>
    </row>
    <row r="69">
      <c r="A69" s="10" t="s">
        <v>3306</v>
      </c>
      <c r="B69" s="31">
        <v>0.11190972222222222</v>
      </c>
      <c r="C69" s="10" t="s">
        <v>84</v>
      </c>
      <c r="D69" s="10" t="s">
        <v>93</v>
      </c>
      <c r="E69" s="13">
        <v>15.0</v>
      </c>
      <c r="F69" s="16">
        <f>E69-9</f>
        <v>6</v>
      </c>
      <c r="J69" s="10" t="s">
        <v>3313</v>
      </c>
    </row>
    <row r="70">
      <c r="A70" s="10" t="s">
        <v>3306</v>
      </c>
      <c r="B70" s="31">
        <v>0.11203703703703703</v>
      </c>
      <c r="C70" s="10" t="s">
        <v>84</v>
      </c>
      <c r="D70" s="10" t="s">
        <v>91</v>
      </c>
      <c r="E70" s="13">
        <v>15.0</v>
      </c>
      <c r="F70" s="16"/>
      <c r="H70" s="10" t="s">
        <v>3315</v>
      </c>
    </row>
    <row r="71">
      <c r="A71" s="10" t="s">
        <v>3306</v>
      </c>
      <c r="B71" s="31">
        <v>0.1127662037037037</v>
      </c>
      <c r="C71" s="10" t="s">
        <v>69</v>
      </c>
      <c r="D71" s="10" t="s">
        <v>91</v>
      </c>
      <c r="E71" s="13">
        <v>34.0</v>
      </c>
      <c r="F71" s="16"/>
      <c r="H71" s="10" t="s">
        <v>3324</v>
      </c>
      <c r="J71" s="10" t="s">
        <v>3127</v>
      </c>
    </row>
    <row r="72">
      <c r="A72" s="10" t="s">
        <v>3306</v>
      </c>
      <c r="B72" s="31">
        <v>0.11644675925925926</v>
      </c>
      <c r="C72" s="10" t="s">
        <v>84</v>
      </c>
      <c r="D72" s="10" t="s">
        <v>93</v>
      </c>
      <c r="E72" s="13">
        <v>21.0</v>
      </c>
      <c r="F72" s="16">
        <f>E72-9</f>
        <v>12</v>
      </c>
      <c r="J72" s="10" t="s">
        <v>3325</v>
      </c>
    </row>
    <row r="73">
      <c r="A73" s="10" t="s">
        <v>3306</v>
      </c>
      <c r="B73" s="31">
        <v>0.11710648148148148</v>
      </c>
      <c r="C73" s="10" t="s">
        <v>84</v>
      </c>
      <c r="D73" s="10" t="s">
        <v>91</v>
      </c>
      <c r="E73" s="13">
        <v>21.0</v>
      </c>
      <c r="F73" s="16"/>
      <c r="H73" s="10" t="s">
        <v>3326</v>
      </c>
    </row>
    <row r="74">
      <c r="A74" s="10" t="s">
        <v>3306</v>
      </c>
      <c r="B74" s="31">
        <v>0.11777777777777777</v>
      </c>
      <c r="C74" s="10" t="s">
        <v>968</v>
      </c>
      <c r="D74" s="10" t="s">
        <v>89</v>
      </c>
      <c r="E74" s="13">
        <v>14.0</v>
      </c>
      <c r="F74" s="16">
        <f>E74-9</f>
        <v>5</v>
      </c>
      <c r="J74" s="10" t="s">
        <v>2066</v>
      </c>
    </row>
    <row r="75">
      <c r="A75" s="10" t="s">
        <v>3306</v>
      </c>
      <c r="B75" s="31">
        <v>0.11844907407407407</v>
      </c>
      <c r="C75" s="10" t="s">
        <v>3121</v>
      </c>
      <c r="D75" s="10" t="s">
        <v>93</v>
      </c>
      <c r="E75" s="13">
        <v>17.0</v>
      </c>
      <c r="F75" s="16">
        <f>E75-10</f>
        <v>7</v>
      </c>
      <c r="J75" s="10" t="s">
        <v>3316</v>
      </c>
    </row>
    <row r="76">
      <c r="A76" s="10" t="s">
        <v>3306</v>
      </c>
      <c r="B76" s="31">
        <v>0.11895833333333333</v>
      </c>
      <c r="C76" s="10" t="s">
        <v>3121</v>
      </c>
      <c r="D76" s="10" t="s">
        <v>91</v>
      </c>
      <c r="E76" s="13">
        <v>38.0</v>
      </c>
      <c r="F76" s="16"/>
      <c r="H76" s="10" t="s">
        <v>3327</v>
      </c>
    </row>
    <row r="77">
      <c r="A77" s="10" t="s">
        <v>3306</v>
      </c>
      <c r="B77" s="31">
        <v>0.11943287037037037</v>
      </c>
      <c r="C77" s="10" t="s">
        <v>3121</v>
      </c>
      <c r="D77" s="10" t="s">
        <v>67</v>
      </c>
      <c r="E77" s="13">
        <v>13.0</v>
      </c>
      <c r="F77" s="16">
        <f>E77-1</f>
        <v>12</v>
      </c>
    </row>
    <row r="78">
      <c r="A78" s="10" t="s">
        <v>3306</v>
      </c>
      <c r="B78" s="31">
        <v>0.11959490740740741</v>
      </c>
      <c r="C78" s="10" t="s">
        <v>69</v>
      </c>
      <c r="D78" s="10" t="s">
        <v>89</v>
      </c>
      <c r="E78" s="13">
        <v>15.0</v>
      </c>
      <c r="F78" s="16"/>
      <c r="J78" s="10" t="s">
        <v>3173</v>
      </c>
    </row>
    <row r="79">
      <c r="A79" s="10" t="s">
        <v>3306</v>
      </c>
      <c r="B79" s="31">
        <v>0.11989583333333333</v>
      </c>
      <c r="C79" s="10" t="s">
        <v>69</v>
      </c>
      <c r="D79" s="10" t="s">
        <v>91</v>
      </c>
      <c r="E79" s="13">
        <v>23.0</v>
      </c>
      <c r="F79" s="16"/>
      <c r="H79" s="10" t="s">
        <v>3328</v>
      </c>
    </row>
    <row r="80">
      <c r="A80" s="10" t="s">
        <v>3306</v>
      </c>
      <c r="B80" s="31">
        <v>0.12043981481481482</v>
      </c>
      <c r="C80" s="10" t="s">
        <v>82</v>
      </c>
      <c r="D80" s="10" t="s">
        <v>93</v>
      </c>
      <c r="E80" s="13">
        <v>27.0</v>
      </c>
      <c r="F80" s="16">
        <f>E80-10</f>
        <v>17</v>
      </c>
      <c r="J80" s="10" t="s">
        <v>3329</v>
      </c>
    </row>
    <row r="81">
      <c r="A81" s="10" t="s">
        <v>3306</v>
      </c>
      <c r="B81" s="31">
        <v>0.12053240740740741</v>
      </c>
      <c r="C81" s="10" t="s">
        <v>82</v>
      </c>
      <c r="D81" s="10" t="s">
        <v>91</v>
      </c>
      <c r="E81" s="13">
        <v>32.0</v>
      </c>
      <c r="F81" s="16"/>
      <c r="H81" s="10" t="s">
        <v>3330</v>
      </c>
    </row>
    <row r="82">
      <c r="A82" s="10" t="s">
        <v>3306</v>
      </c>
      <c r="B82" s="31">
        <v>0.12100694444444444</v>
      </c>
      <c r="C82" s="10" t="s">
        <v>66</v>
      </c>
      <c r="D82" s="10" t="s">
        <v>89</v>
      </c>
      <c r="E82" s="13">
        <v>23.0</v>
      </c>
      <c r="F82" s="16">
        <f>E82-9</f>
        <v>14</v>
      </c>
      <c r="J82" s="10" t="s">
        <v>171</v>
      </c>
    </row>
    <row r="83">
      <c r="A83" s="10" t="s">
        <v>3306</v>
      </c>
      <c r="B83" s="31">
        <v>0.12105324074074074</v>
      </c>
      <c r="C83" s="10" t="s">
        <v>66</v>
      </c>
      <c r="D83" s="10" t="s">
        <v>89</v>
      </c>
      <c r="E83" s="13" t="s">
        <v>88</v>
      </c>
      <c r="F83" s="13">
        <v>1.0</v>
      </c>
      <c r="J83" s="10" t="s">
        <v>171</v>
      </c>
    </row>
    <row r="84">
      <c r="A84" s="10" t="s">
        <v>3306</v>
      </c>
      <c r="B84" s="31">
        <v>0.12114583333333333</v>
      </c>
      <c r="C84" s="10" t="s">
        <v>66</v>
      </c>
      <c r="D84" s="10" t="s">
        <v>89</v>
      </c>
      <c r="E84" s="13">
        <v>22.0</v>
      </c>
      <c r="F84" s="16">
        <f>E84-9</f>
        <v>13</v>
      </c>
      <c r="J84" s="10" t="s">
        <v>171</v>
      </c>
    </row>
    <row r="85">
      <c r="A85" s="10" t="s">
        <v>3306</v>
      </c>
      <c r="B85" s="31">
        <v>0.12128472222222222</v>
      </c>
      <c r="C85" s="10" t="s">
        <v>66</v>
      </c>
      <c r="D85" s="10" t="s">
        <v>91</v>
      </c>
      <c r="E85" s="13">
        <v>29.0</v>
      </c>
      <c r="F85" s="16"/>
      <c r="H85" s="10" t="s">
        <v>3331</v>
      </c>
      <c r="I85" s="10">
        <v>1.0</v>
      </c>
      <c r="J85" s="10" t="s">
        <v>119</v>
      </c>
    </row>
    <row r="86">
      <c r="A86" s="10" t="s">
        <v>3306</v>
      </c>
      <c r="B86" s="31">
        <v>0.12234953703703703</v>
      </c>
      <c r="C86" s="10" t="s">
        <v>968</v>
      </c>
      <c r="D86" s="10" t="s">
        <v>67</v>
      </c>
      <c r="E86" s="13">
        <v>22.0</v>
      </c>
      <c r="F86" s="16">
        <f>E86-9</f>
        <v>13</v>
      </c>
    </row>
    <row r="87">
      <c r="A87" s="10" t="s">
        <v>3306</v>
      </c>
      <c r="B87" s="31">
        <v>0.12347222222222222</v>
      </c>
      <c r="C87" s="10" t="s">
        <v>968</v>
      </c>
      <c r="D87" s="10" t="s">
        <v>120</v>
      </c>
      <c r="E87" s="13">
        <v>21.0</v>
      </c>
      <c r="F87" s="16"/>
      <c r="J87" s="10" t="s">
        <v>3332</v>
      </c>
    </row>
    <row r="88">
      <c r="A88" s="10" t="s">
        <v>3306</v>
      </c>
      <c r="B88" s="31">
        <v>0.12447916666666667</v>
      </c>
      <c r="C88" s="10" t="s">
        <v>69</v>
      </c>
      <c r="D88" s="10" t="s">
        <v>126</v>
      </c>
      <c r="E88" s="13" t="s">
        <v>88</v>
      </c>
      <c r="F88" s="13">
        <v>1.0</v>
      </c>
    </row>
    <row r="89">
      <c r="A89" s="10" t="s">
        <v>3306</v>
      </c>
      <c r="B89" s="31">
        <v>0.12708333333333333</v>
      </c>
      <c r="C89" s="10" t="s">
        <v>69</v>
      </c>
      <c r="D89" s="10" t="s">
        <v>67</v>
      </c>
      <c r="E89" s="13">
        <v>3.0</v>
      </c>
      <c r="F89" s="13">
        <v>4.0</v>
      </c>
      <c r="J89" s="10" t="s">
        <v>3333</v>
      </c>
    </row>
    <row r="90">
      <c r="A90" s="10" t="s">
        <v>3306</v>
      </c>
      <c r="B90" s="31">
        <v>0.13393518518518518</v>
      </c>
      <c r="C90" s="10" t="s">
        <v>70</v>
      </c>
      <c r="D90" s="10" t="s">
        <v>80</v>
      </c>
      <c r="E90" s="13">
        <v>19.0</v>
      </c>
      <c r="F90" s="16">
        <f>E90-5</f>
        <v>14</v>
      </c>
    </row>
    <row r="91">
      <c r="A91" s="10" t="s">
        <v>3306</v>
      </c>
      <c r="B91" s="31">
        <v>0.1395486111111111</v>
      </c>
      <c r="C91" s="10" t="s">
        <v>968</v>
      </c>
      <c r="D91" s="10" t="s">
        <v>132</v>
      </c>
      <c r="E91" s="13">
        <v>5.0</v>
      </c>
      <c r="F91" s="16">
        <f>E91-3</f>
        <v>2</v>
      </c>
    </row>
    <row r="92">
      <c r="A92" s="10" t="s">
        <v>3306</v>
      </c>
      <c r="B92" s="31">
        <v>0.1395949074074074</v>
      </c>
      <c r="C92" s="10" t="s">
        <v>70</v>
      </c>
      <c r="D92" s="10" t="s">
        <v>132</v>
      </c>
      <c r="E92" s="13">
        <v>21.0</v>
      </c>
      <c r="F92" s="16">
        <f>E92-4</f>
        <v>17</v>
      </c>
    </row>
    <row r="93">
      <c r="A93" s="10" t="s">
        <v>3306</v>
      </c>
      <c r="B93" s="31">
        <v>0.1401388888888889</v>
      </c>
      <c r="C93" s="10" t="s">
        <v>82</v>
      </c>
      <c r="D93" s="10" t="s">
        <v>362</v>
      </c>
      <c r="E93" s="13">
        <v>23.0</v>
      </c>
      <c r="F93" s="16">
        <f>E93-10</f>
        <v>13</v>
      </c>
    </row>
    <row r="94">
      <c r="A94" s="10" t="s">
        <v>3306</v>
      </c>
      <c r="B94" s="31">
        <v>0.14091435185185186</v>
      </c>
      <c r="C94" s="10" t="s">
        <v>66</v>
      </c>
      <c r="D94" s="10" t="s">
        <v>362</v>
      </c>
      <c r="E94" s="13" t="s">
        <v>68</v>
      </c>
      <c r="F94" s="13">
        <v>20.0</v>
      </c>
      <c r="J94" s="10" t="s">
        <v>274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43"/>
    <col customWidth="1" min="3" max="3" width="9.71"/>
    <col customWidth="1" min="4" max="4" width="12.0"/>
    <col customWidth="1" min="5" max="5" width="10.71"/>
    <col customWidth="1" min="6" max="6" width="12.71"/>
    <col customWidth="1" min="7" max="7" width="5.14"/>
    <col customWidth="1" min="8" max="8" width="13.14"/>
    <col customWidth="1" min="9" max="9" width="6.43"/>
    <col customWidth="1" min="10" max="10" width="33.71"/>
  </cols>
  <sheetData>
    <row r="1">
      <c r="A1" s="7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7" t="s">
        <v>3334</v>
      </c>
      <c r="B2" s="33">
        <v>0.018287037037037036</v>
      </c>
      <c r="C2" s="37" t="s">
        <v>69</v>
      </c>
      <c r="D2" s="37" t="s">
        <v>154</v>
      </c>
      <c r="E2" s="36">
        <v>23.0</v>
      </c>
      <c r="F2" s="36">
        <f>E2-5</f>
        <v>18</v>
      </c>
      <c r="G2" s="37"/>
      <c r="H2" s="37"/>
      <c r="I2" s="37"/>
      <c r="J2" s="37" t="s">
        <v>3335</v>
      </c>
    </row>
    <row r="3">
      <c r="A3" s="37" t="s">
        <v>3334</v>
      </c>
      <c r="B3" s="33">
        <v>0.030034722222222223</v>
      </c>
      <c r="C3" s="37" t="s">
        <v>84</v>
      </c>
      <c r="D3" s="37" t="s">
        <v>210</v>
      </c>
      <c r="E3" s="36" t="s">
        <v>68</v>
      </c>
      <c r="F3" s="36">
        <v>20.0</v>
      </c>
      <c r="G3" s="37"/>
      <c r="H3" s="37"/>
      <c r="I3" s="37"/>
      <c r="J3" s="37"/>
    </row>
    <row r="4">
      <c r="A4" s="37" t="s">
        <v>3334</v>
      </c>
      <c r="B4" s="33">
        <v>0.04167824074074074</v>
      </c>
      <c r="C4" s="37" t="s">
        <v>69</v>
      </c>
      <c r="D4" s="37" t="s">
        <v>129</v>
      </c>
      <c r="E4" s="36">
        <v>17.0</v>
      </c>
      <c r="F4" s="36">
        <f>E4-4</f>
        <v>13</v>
      </c>
      <c r="G4" s="37"/>
      <c r="H4" s="37"/>
      <c r="I4" s="37"/>
      <c r="J4" s="37"/>
    </row>
    <row r="5">
      <c r="A5" s="37" t="s">
        <v>3334</v>
      </c>
      <c r="B5" s="33">
        <v>0.062453703703703706</v>
      </c>
      <c r="C5" s="37" t="s">
        <v>84</v>
      </c>
      <c r="D5" s="37" t="s">
        <v>98</v>
      </c>
      <c r="E5" s="36" t="s">
        <v>75</v>
      </c>
      <c r="F5" s="36" t="s">
        <v>75</v>
      </c>
      <c r="G5" s="37"/>
      <c r="H5" s="37"/>
      <c r="I5" s="37"/>
      <c r="J5" s="37" t="s">
        <v>85</v>
      </c>
    </row>
    <row r="6">
      <c r="A6" s="37" t="s">
        <v>3334</v>
      </c>
      <c r="B6" s="33">
        <v>0.062453703703703706</v>
      </c>
      <c r="C6" s="37" t="s">
        <v>84</v>
      </c>
      <c r="D6" s="37" t="s">
        <v>98</v>
      </c>
      <c r="E6" s="36">
        <v>5.0</v>
      </c>
      <c r="F6" s="36">
        <f t="shared" ref="F6:F7" si="1">E6--2</f>
        <v>7</v>
      </c>
      <c r="G6" s="37"/>
      <c r="H6" s="37"/>
      <c r="I6" s="37"/>
      <c r="J6" s="37" t="s">
        <v>86</v>
      </c>
    </row>
    <row r="7">
      <c r="A7" s="37" t="s">
        <v>3334</v>
      </c>
      <c r="B7" s="33">
        <v>0.06365740740740741</v>
      </c>
      <c r="C7" s="37" t="s">
        <v>84</v>
      </c>
      <c r="D7" s="37" t="s">
        <v>98</v>
      </c>
      <c r="E7" s="36">
        <v>13.0</v>
      </c>
      <c r="F7" s="36">
        <f t="shared" si="1"/>
        <v>15</v>
      </c>
      <c r="G7" s="37"/>
      <c r="H7" s="37"/>
      <c r="I7" s="37"/>
      <c r="J7" s="37"/>
    </row>
    <row r="8">
      <c r="A8" s="37" t="s">
        <v>3334</v>
      </c>
      <c r="B8" s="33">
        <v>0.07381944444444444</v>
      </c>
      <c r="C8" s="37" t="s">
        <v>69</v>
      </c>
      <c r="D8" s="37" t="s">
        <v>71</v>
      </c>
      <c r="E8" s="36">
        <v>18.0</v>
      </c>
      <c r="F8" s="36">
        <f>E8-5</f>
        <v>13</v>
      </c>
      <c r="G8" s="37"/>
      <c r="H8" s="37"/>
      <c r="I8" s="37"/>
      <c r="J8" s="37"/>
    </row>
    <row r="9">
      <c r="A9" s="37" t="s">
        <v>3334</v>
      </c>
      <c r="B9" s="33">
        <v>0.08086805555555555</v>
      </c>
      <c r="C9" s="37" t="s">
        <v>70</v>
      </c>
      <c r="D9" s="37" t="s">
        <v>67</v>
      </c>
      <c r="E9" s="36">
        <v>15.0</v>
      </c>
      <c r="F9" s="36">
        <f>E9-4</f>
        <v>11</v>
      </c>
      <c r="G9" s="37"/>
      <c r="H9" s="37"/>
      <c r="I9" s="37"/>
      <c r="J9" s="37"/>
    </row>
    <row r="10">
      <c r="A10" s="37" t="s">
        <v>3334</v>
      </c>
      <c r="B10" s="33">
        <v>0.08087962962962963</v>
      </c>
      <c r="C10" s="37" t="s">
        <v>968</v>
      </c>
      <c r="D10" s="37" t="s">
        <v>67</v>
      </c>
      <c r="E10" s="36">
        <v>19.0</v>
      </c>
      <c r="F10" s="36">
        <f>E10-9</f>
        <v>10</v>
      </c>
      <c r="G10" s="37"/>
      <c r="H10" s="37"/>
      <c r="I10" s="37"/>
      <c r="J10" s="37"/>
    </row>
    <row r="11">
      <c r="A11" s="37" t="s">
        <v>3334</v>
      </c>
      <c r="B11" s="33">
        <v>0.09063657407407408</v>
      </c>
      <c r="C11" s="37" t="s">
        <v>70</v>
      </c>
      <c r="D11" s="37" t="s">
        <v>79</v>
      </c>
      <c r="E11" s="36">
        <v>26.0</v>
      </c>
      <c r="F11" s="36">
        <v>18.0</v>
      </c>
      <c r="G11" s="37"/>
      <c r="H11" s="37"/>
      <c r="I11" s="37"/>
      <c r="J11" s="37"/>
    </row>
    <row r="12">
      <c r="A12" s="37" t="s">
        <v>3334</v>
      </c>
      <c r="B12" s="33">
        <v>0.09065972222222222</v>
      </c>
      <c r="C12" s="37" t="s">
        <v>84</v>
      </c>
      <c r="D12" s="37" t="s">
        <v>79</v>
      </c>
      <c r="E12" s="36">
        <v>11.0</v>
      </c>
      <c r="F12" s="36">
        <f>E12-8</f>
        <v>3</v>
      </c>
      <c r="G12" s="37"/>
      <c r="H12" s="37"/>
      <c r="I12" s="37"/>
      <c r="J12" s="37"/>
    </row>
    <row r="13">
      <c r="A13" s="37" t="s">
        <v>3334</v>
      </c>
      <c r="B13" s="33">
        <v>0.11163194444444445</v>
      </c>
      <c r="C13" s="37" t="s">
        <v>82</v>
      </c>
      <c r="D13" s="37" t="s">
        <v>131</v>
      </c>
      <c r="E13" s="36">
        <v>23.0</v>
      </c>
      <c r="F13" s="36">
        <f>E13-5</f>
        <v>18</v>
      </c>
      <c r="G13" s="37"/>
      <c r="H13" s="37"/>
      <c r="I13" s="37"/>
      <c r="J13" s="37"/>
    </row>
    <row r="14">
      <c r="A14" s="37" t="s">
        <v>3334</v>
      </c>
      <c r="B14" s="33">
        <v>0.11760416666666666</v>
      </c>
      <c r="C14" s="37" t="s">
        <v>69</v>
      </c>
      <c r="D14" s="37" t="s">
        <v>209</v>
      </c>
      <c r="E14" s="36">
        <v>14.0</v>
      </c>
      <c r="F14" s="36">
        <f>E14-3</f>
        <v>11</v>
      </c>
      <c r="G14" s="37"/>
      <c r="H14" s="37"/>
      <c r="I14" s="37"/>
      <c r="J14" s="37"/>
    </row>
    <row r="15">
      <c r="A15" s="37" t="s">
        <v>3334</v>
      </c>
      <c r="B15" s="33">
        <v>0.13318287037037038</v>
      </c>
      <c r="C15" s="37" t="s">
        <v>70</v>
      </c>
      <c r="D15" s="37" t="s">
        <v>93</v>
      </c>
      <c r="E15" s="36">
        <v>15.0</v>
      </c>
      <c r="F15" s="36">
        <f>E15-10</f>
        <v>5</v>
      </c>
      <c r="G15" s="37"/>
      <c r="H15" s="37"/>
      <c r="I15" s="37"/>
      <c r="J15" s="37" t="s">
        <v>99</v>
      </c>
    </row>
    <row r="16">
      <c r="A16" s="37" t="s">
        <v>3334</v>
      </c>
      <c r="B16" s="33">
        <v>0.1385185185185185</v>
      </c>
      <c r="C16" s="37" t="s">
        <v>69</v>
      </c>
      <c r="D16" s="37" t="s">
        <v>78</v>
      </c>
      <c r="E16" s="36">
        <v>9.0</v>
      </c>
      <c r="F16" s="36">
        <f>E16-4</f>
        <v>5</v>
      </c>
      <c r="G16" s="37"/>
      <c r="H16" s="37"/>
      <c r="I16" s="37"/>
      <c r="J16" s="37"/>
    </row>
    <row r="17">
      <c r="A17" s="37" t="s">
        <v>3334</v>
      </c>
      <c r="B17" s="33">
        <v>0.1408912037037037</v>
      </c>
      <c r="C17" s="37" t="s">
        <v>968</v>
      </c>
      <c r="D17" s="37" t="s">
        <v>76</v>
      </c>
      <c r="E17" s="36" t="s">
        <v>75</v>
      </c>
      <c r="F17" s="36" t="s">
        <v>75</v>
      </c>
      <c r="G17" s="37"/>
      <c r="H17" s="37"/>
      <c r="I17" s="37"/>
      <c r="J17" s="37" t="s">
        <v>3336</v>
      </c>
    </row>
    <row r="18">
      <c r="A18" s="37" t="s">
        <v>3334</v>
      </c>
      <c r="B18" s="33">
        <v>0.0996412037037037</v>
      </c>
      <c r="C18" s="37" t="s">
        <v>69</v>
      </c>
      <c r="D18" s="37" t="s">
        <v>125</v>
      </c>
      <c r="E18" s="36">
        <v>12.0</v>
      </c>
      <c r="F18" s="36">
        <f>E18-4</f>
        <v>8</v>
      </c>
      <c r="G18" s="37"/>
      <c r="H18" s="37"/>
      <c r="I18" s="37"/>
      <c r="J18" s="37"/>
    </row>
    <row r="19">
      <c r="A19" s="37" t="s">
        <v>3334</v>
      </c>
      <c r="B19" s="33">
        <v>0.1599537037037037</v>
      </c>
      <c r="C19" s="37" t="s">
        <v>69</v>
      </c>
      <c r="D19" s="37" t="s">
        <v>71</v>
      </c>
      <c r="E19" s="36">
        <v>10.0</v>
      </c>
      <c r="F19" s="36">
        <f>E19-5</f>
        <v>5</v>
      </c>
      <c r="G19" s="37"/>
      <c r="H19" s="37"/>
      <c r="I19" s="37"/>
      <c r="J19" s="37"/>
    </row>
    <row r="20">
      <c r="A20" s="37" t="s">
        <v>3334</v>
      </c>
      <c r="B20" s="33">
        <v>0.1662962962962963</v>
      </c>
      <c r="C20" s="37" t="s">
        <v>968</v>
      </c>
      <c r="D20" s="37" t="s">
        <v>76</v>
      </c>
      <c r="E20" s="36">
        <v>5.0</v>
      </c>
      <c r="F20" s="36"/>
      <c r="G20" s="37"/>
      <c r="H20" s="37"/>
      <c r="I20" s="37"/>
      <c r="J20" s="37" t="s">
        <v>444</v>
      </c>
    </row>
    <row r="21">
      <c r="A21" s="37" t="s">
        <v>3334</v>
      </c>
      <c r="B21" s="33">
        <v>0.16636574074074073</v>
      </c>
      <c r="C21" s="37" t="s">
        <v>70</v>
      </c>
      <c r="D21" s="37" t="s">
        <v>76</v>
      </c>
      <c r="E21" s="36">
        <v>7.0</v>
      </c>
      <c r="F21" s="36"/>
      <c r="G21" s="37"/>
      <c r="H21" s="37"/>
      <c r="I21" s="37"/>
      <c r="J21" s="37" t="s">
        <v>444</v>
      </c>
    </row>
    <row r="22">
      <c r="A22" s="37" t="s">
        <v>3334</v>
      </c>
      <c r="B22" s="33">
        <v>0.1664699074074074</v>
      </c>
      <c r="C22" s="37" t="s">
        <v>84</v>
      </c>
      <c r="D22" s="37" t="s">
        <v>76</v>
      </c>
      <c r="E22" s="36">
        <v>2.0</v>
      </c>
      <c r="F22" s="36"/>
      <c r="G22" s="37"/>
      <c r="H22" s="37"/>
      <c r="I22" s="37"/>
      <c r="J22" s="37" t="s">
        <v>444</v>
      </c>
    </row>
    <row r="23">
      <c r="A23" s="37" t="s">
        <v>3334</v>
      </c>
      <c r="B23" s="33">
        <v>0.16658564814814814</v>
      </c>
      <c r="C23" s="37" t="s">
        <v>3121</v>
      </c>
      <c r="D23" s="37" t="s">
        <v>76</v>
      </c>
      <c r="E23" s="36">
        <v>1.0</v>
      </c>
      <c r="F23" s="36"/>
      <c r="G23" s="37"/>
      <c r="H23" s="37"/>
      <c r="I23" s="37"/>
      <c r="J23" s="37" t="s">
        <v>3337</v>
      </c>
    </row>
    <row r="24">
      <c r="A24" s="37" t="s">
        <v>3334</v>
      </c>
      <c r="B24" s="33">
        <v>0.16662037037037036</v>
      </c>
      <c r="C24" s="37" t="s">
        <v>3121</v>
      </c>
      <c r="D24" s="37" t="s">
        <v>76</v>
      </c>
      <c r="E24" s="36">
        <v>3.0</v>
      </c>
      <c r="F24" s="36"/>
      <c r="G24" s="37"/>
      <c r="H24" s="37"/>
      <c r="I24" s="37"/>
      <c r="J24" s="37" t="s">
        <v>444</v>
      </c>
    </row>
    <row r="25">
      <c r="A25" s="37" t="s">
        <v>3334</v>
      </c>
      <c r="B25" s="33">
        <v>0.16666666666666666</v>
      </c>
      <c r="C25" s="37" t="s">
        <v>82</v>
      </c>
      <c r="D25" s="37" t="s">
        <v>76</v>
      </c>
      <c r="E25" s="36">
        <v>5.0</v>
      </c>
      <c r="F25" s="36"/>
      <c r="G25" s="37"/>
      <c r="H25" s="37"/>
      <c r="I25" s="37"/>
      <c r="J25" s="37" t="s">
        <v>444</v>
      </c>
    </row>
    <row r="26">
      <c r="A26" s="37" t="s">
        <v>3334</v>
      </c>
      <c r="B26" s="33">
        <v>0.16681712962962963</v>
      </c>
      <c r="C26" s="37" t="s">
        <v>69</v>
      </c>
      <c r="D26" s="37" t="s">
        <v>76</v>
      </c>
      <c r="E26" s="36">
        <v>3.0</v>
      </c>
      <c r="F26" s="36"/>
      <c r="G26" s="37"/>
      <c r="H26" s="37"/>
      <c r="I26" s="37"/>
      <c r="J26" s="37" t="s">
        <v>444</v>
      </c>
    </row>
    <row r="27">
      <c r="A27" s="37" t="s">
        <v>3334</v>
      </c>
      <c r="B27" s="33">
        <v>0.16689814814814816</v>
      </c>
      <c r="C27" s="37" t="s">
        <v>66</v>
      </c>
      <c r="D27" s="37" t="s">
        <v>76</v>
      </c>
      <c r="E27" s="36">
        <v>9.0</v>
      </c>
      <c r="F27" s="36"/>
      <c r="G27" s="37"/>
      <c r="H27" s="37"/>
      <c r="I27" s="37"/>
      <c r="J27" s="37" t="s">
        <v>444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7.0"/>
    <col customWidth="1" min="9" max="9" width="6.29"/>
    <col customWidth="1" min="10" max="10" width="5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377</v>
      </c>
      <c r="B2" s="31">
        <v>0.011446759259259259</v>
      </c>
      <c r="C2" s="10" t="s">
        <v>66</v>
      </c>
      <c r="D2" s="10" t="s">
        <v>67</v>
      </c>
      <c r="E2" s="28">
        <v>11.0</v>
      </c>
      <c r="F2" s="25">
        <f>E2-0</f>
        <v>11</v>
      </c>
    </row>
    <row r="3">
      <c r="A3" s="41" t="s">
        <v>377</v>
      </c>
      <c r="B3" s="31">
        <v>0.021087962962962965</v>
      </c>
      <c r="C3" s="10" t="s">
        <v>82</v>
      </c>
      <c r="D3" s="10" t="s">
        <v>83</v>
      </c>
      <c r="E3" s="28">
        <v>11.0</v>
      </c>
      <c r="F3" s="25">
        <f>E3-6</f>
        <v>5</v>
      </c>
    </row>
    <row r="4">
      <c r="A4" s="41" t="s">
        <v>377</v>
      </c>
      <c r="B4" s="31">
        <v>0.02380787037037037</v>
      </c>
      <c r="C4" s="10" t="s">
        <v>82</v>
      </c>
      <c r="D4" s="10" t="s">
        <v>67</v>
      </c>
      <c r="E4" s="28">
        <v>10.0</v>
      </c>
      <c r="F4" s="25">
        <f>E4-3</f>
        <v>7</v>
      </c>
    </row>
    <row r="5">
      <c r="A5" s="41" t="s">
        <v>377</v>
      </c>
      <c r="B5" s="31">
        <v>0.027708333333333335</v>
      </c>
      <c r="C5" s="10" t="s">
        <v>84</v>
      </c>
      <c r="D5" s="10" t="s">
        <v>67</v>
      </c>
      <c r="E5" s="28">
        <v>8.0</v>
      </c>
      <c r="F5" s="25">
        <f>E5--2</f>
        <v>10</v>
      </c>
    </row>
    <row r="6">
      <c r="A6" s="41" t="s">
        <v>377</v>
      </c>
      <c r="B6" s="31">
        <v>0.029444444444444443</v>
      </c>
      <c r="C6" s="10" t="s">
        <v>70</v>
      </c>
      <c r="D6" s="10" t="s">
        <v>83</v>
      </c>
      <c r="E6" s="28">
        <v>22.0</v>
      </c>
      <c r="F6" s="28">
        <v>18.0</v>
      </c>
    </row>
    <row r="7">
      <c r="A7" s="41" t="s">
        <v>377</v>
      </c>
      <c r="B7" s="31">
        <v>0.031226851851851853</v>
      </c>
      <c r="C7" s="10" t="s">
        <v>82</v>
      </c>
      <c r="D7" s="10" t="s">
        <v>67</v>
      </c>
      <c r="E7" s="28">
        <v>19.0</v>
      </c>
      <c r="F7" s="28">
        <f>E7-3</f>
        <v>16</v>
      </c>
      <c r="J7" s="10"/>
    </row>
    <row r="8">
      <c r="A8" s="41" t="s">
        <v>377</v>
      </c>
      <c r="B8" s="31">
        <v>0.03142361111111111</v>
      </c>
      <c r="C8" s="10" t="s">
        <v>84</v>
      </c>
      <c r="D8" s="10" t="s">
        <v>83</v>
      </c>
      <c r="E8" s="28">
        <v>13.0</v>
      </c>
      <c r="F8" s="28"/>
      <c r="J8" s="10"/>
    </row>
    <row r="9">
      <c r="A9" s="41" t="s">
        <v>377</v>
      </c>
      <c r="B9" s="31">
        <v>0.03229166666666667</v>
      </c>
      <c r="C9" s="10" t="s">
        <v>74</v>
      </c>
      <c r="D9" s="10" t="s">
        <v>131</v>
      </c>
      <c r="E9" s="28">
        <v>22.0</v>
      </c>
      <c r="F9" s="28">
        <f>E9-3</f>
        <v>19</v>
      </c>
      <c r="J9" s="10"/>
    </row>
    <row r="10">
      <c r="A10" s="41" t="s">
        <v>377</v>
      </c>
      <c r="B10" s="31">
        <v>0.0356712962962963</v>
      </c>
      <c r="C10" s="10" t="s">
        <v>74</v>
      </c>
      <c r="D10" s="10" t="s">
        <v>83</v>
      </c>
      <c r="E10" s="28" t="s">
        <v>88</v>
      </c>
      <c r="F10" s="28">
        <v>1.0</v>
      </c>
    </row>
    <row r="11">
      <c r="A11" s="41" t="s">
        <v>377</v>
      </c>
      <c r="B11" s="31">
        <v>0.039733796296296295</v>
      </c>
      <c r="C11" s="10" t="s">
        <v>74</v>
      </c>
      <c r="D11" s="10" t="s">
        <v>87</v>
      </c>
      <c r="E11" s="28">
        <v>20.0</v>
      </c>
      <c r="F11" s="28">
        <f>E11-4</f>
        <v>16</v>
      </c>
      <c r="J11" s="10"/>
    </row>
    <row r="12">
      <c r="A12" s="41" t="s">
        <v>377</v>
      </c>
      <c r="B12" s="31">
        <v>0.039733796296296295</v>
      </c>
      <c r="C12" s="10" t="s">
        <v>66</v>
      </c>
      <c r="D12" s="10" t="s">
        <v>87</v>
      </c>
      <c r="E12" s="28" t="s">
        <v>68</v>
      </c>
      <c r="F12" s="28">
        <v>20.0</v>
      </c>
      <c r="J12" s="10"/>
    </row>
    <row r="13">
      <c r="A13" s="41" t="s">
        <v>377</v>
      </c>
      <c r="B13" s="31">
        <v>0.039907407407407405</v>
      </c>
      <c r="C13" s="10" t="s">
        <v>84</v>
      </c>
      <c r="D13" s="10" t="s">
        <v>87</v>
      </c>
      <c r="E13" s="28">
        <v>17.0</v>
      </c>
      <c r="F13" s="25">
        <f>E13-2</f>
        <v>15</v>
      </c>
    </row>
    <row r="14">
      <c r="A14" s="41" t="s">
        <v>377</v>
      </c>
      <c r="B14" s="31">
        <v>0.039907407407407405</v>
      </c>
      <c r="C14" s="10" t="s">
        <v>70</v>
      </c>
      <c r="D14" s="10" t="s">
        <v>87</v>
      </c>
      <c r="E14" s="28">
        <v>19.0</v>
      </c>
      <c r="F14" s="25">
        <f>E14-4</f>
        <v>15</v>
      </c>
    </row>
    <row r="15">
      <c r="A15" s="41" t="s">
        <v>377</v>
      </c>
      <c r="B15" s="31">
        <v>0.04005787037037037</v>
      </c>
      <c r="C15" s="10" t="s">
        <v>69</v>
      </c>
      <c r="D15" s="10" t="s">
        <v>87</v>
      </c>
      <c r="E15" s="28">
        <v>8.0</v>
      </c>
      <c r="F15" s="28">
        <f t="shared" ref="F15:F16" si="1">E15-3</f>
        <v>5</v>
      </c>
      <c r="J15" s="10"/>
    </row>
    <row r="16">
      <c r="A16" s="41" t="s">
        <v>377</v>
      </c>
      <c r="B16" s="31">
        <v>0.04006944444444444</v>
      </c>
      <c r="C16" s="10" t="s">
        <v>72</v>
      </c>
      <c r="D16" s="10" t="s">
        <v>87</v>
      </c>
      <c r="E16" s="28">
        <v>6.0</v>
      </c>
      <c r="F16" s="28">
        <f t="shared" si="1"/>
        <v>3</v>
      </c>
      <c r="J16" s="10"/>
    </row>
    <row r="17">
      <c r="A17" s="41" t="s">
        <v>377</v>
      </c>
      <c r="B17" s="31">
        <v>0.04019675925925926</v>
      </c>
      <c r="C17" s="10" t="s">
        <v>82</v>
      </c>
      <c r="D17" s="10" t="s">
        <v>87</v>
      </c>
      <c r="E17" s="28">
        <v>4.0</v>
      </c>
      <c r="F17" s="25">
        <f>E17-1</f>
        <v>3</v>
      </c>
    </row>
    <row r="18">
      <c r="A18" s="41" t="s">
        <v>377</v>
      </c>
      <c r="B18" s="31">
        <v>0.04175925925925926</v>
      </c>
      <c r="C18" s="10" t="s">
        <v>66</v>
      </c>
      <c r="D18" s="10" t="s">
        <v>93</v>
      </c>
      <c r="E18" s="28">
        <v>14.0</v>
      </c>
      <c r="F18" s="25">
        <f>E18-6</f>
        <v>8</v>
      </c>
      <c r="J18" s="10" t="s">
        <v>110</v>
      </c>
    </row>
    <row r="19">
      <c r="A19" s="41" t="s">
        <v>377</v>
      </c>
      <c r="B19" s="31">
        <v>0.041840277777777775</v>
      </c>
      <c r="C19" s="10" t="s">
        <v>66</v>
      </c>
      <c r="D19" s="10" t="s">
        <v>91</v>
      </c>
      <c r="E19" s="28">
        <v>10.0</v>
      </c>
      <c r="F19" s="26"/>
      <c r="H19" s="10" t="s">
        <v>378</v>
      </c>
      <c r="I19" s="10">
        <v>1.0</v>
      </c>
    </row>
    <row r="20">
      <c r="A20" s="41" t="s">
        <v>377</v>
      </c>
      <c r="B20" s="31">
        <v>0.04224537037037037</v>
      </c>
      <c r="C20" s="10" t="s">
        <v>66</v>
      </c>
      <c r="D20" s="10" t="s">
        <v>81</v>
      </c>
      <c r="E20" s="28">
        <v>13.0</v>
      </c>
      <c r="F20" s="25">
        <f>E20-4</f>
        <v>9</v>
      </c>
    </row>
    <row r="21">
      <c r="A21" s="41" t="s">
        <v>377</v>
      </c>
      <c r="B21" s="31">
        <v>0.04278935185185185</v>
      </c>
      <c r="C21" s="10" t="s">
        <v>74</v>
      </c>
      <c r="D21" s="10" t="s">
        <v>93</v>
      </c>
      <c r="E21" s="28">
        <v>19.0</v>
      </c>
      <c r="F21" s="28">
        <v>15.0</v>
      </c>
      <c r="J21" s="10" t="s">
        <v>197</v>
      </c>
    </row>
    <row r="22">
      <c r="A22" s="41" t="s">
        <v>377</v>
      </c>
      <c r="B22" s="31">
        <v>0.0428587962962963</v>
      </c>
      <c r="C22" s="10" t="s">
        <v>74</v>
      </c>
      <c r="D22" s="10" t="s">
        <v>91</v>
      </c>
      <c r="E22" s="28">
        <v>15.0</v>
      </c>
      <c r="F22" s="26"/>
      <c r="H22" s="10" t="s">
        <v>379</v>
      </c>
      <c r="I22" s="10">
        <v>1.0</v>
      </c>
    </row>
    <row r="23">
      <c r="A23" s="41" t="s">
        <v>377</v>
      </c>
      <c r="B23" s="31">
        <v>0.04332175925925926</v>
      </c>
      <c r="C23" s="10" t="s">
        <v>70</v>
      </c>
      <c r="D23" s="10" t="s">
        <v>81</v>
      </c>
      <c r="E23" s="28" t="s">
        <v>88</v>
      </c>
      <c r="F23" s="28">
        <v>1.0</v>
      </c>
    </row>
    <row r="24">
      <c r="A24" s="41" t="s">
        <v>377</v>
      </c>
      <c r="B24" s="31">
        <v>0.04332175925925926</v>
      </c>
      <c r="C24" s="10" t="s">
        <v>84</v>
      </c>
      <c r="D24" s="10" t="s">
        <v>81</v>
      </c>
      <c r="E24" s="28">
        <v>8.0</v>
      </c>
      <c r="F24" s="25">
        <f>E24-4</f>
        <v>4</v>
      </c>
    </row>
    <row r="25">
      <c r="A25" s="41" t="s">
        <v>377</v>
      </c>
      <c r="B25" s="31">
        <v>0.04332175925925926</v>
      </c>
      <c r="C25" s="10" t="s">
        <v>72</v>
      </c>
      <c r="D25" s="10" t="s">
        <v>81</v>
      </c>
      <c r="E25" s="28">
        <v>16.0</v>
      </c>
      <c r="F25" s="25">
        <f>E25-2</f>
        <v>14</v>
      </c>
    </row>
    <row r="26">
      <c r="A26" s="41" t="s">
        <v>377</v>
      </c>
      <c r="B26" s="31">
        <v>0.044409722222222225</v>
      </c>
      <c r="C26" s="10" t="s">
        <v>70</v>
      </c>
      <c r="D26" s="10" t="s">
        <v>93</v>
      </c>
      <c r="E26" s="28">
        <v>22.0</v>
      </c>
      <c r="F26" s="25">
        <f>E26-6</f>
        <v>16</v>
      </c>
      <c r="J26" s="10" t="s">
        <v>148</v>
      </c>
    </row>
    <row r="27">
      <c r="A27" s="41" t="s">
        <v>377</v>
      </c>
      <c r="B27" s="31">
        <v>0.04429398148148148</v>
      </c>
      <c r="C27" s="10" t="s">
        <v>70</v>
      </c>
      <c r="D27" s="10" t="s">
        <v>91</v>
      </c>
      <c r="E27" s="28">
        <v>8.0</v>
      </c>
      <c r="F27" s="26"/>
      <c r="H27" s="10" t="s">
        <v>380</v>
      </c>
      <c r="I27" s="10">
        <v>1.0</v>
      </c>
    </row>
    <row r="28">
      <c r="A28" s="41" t="s">
        <v>377</v>
      </c>
      <c r="B28" s="31">
        <v>0.044780092592592594</v>
      </c>
      <c r="C28" s="10" t="s">
        <v>70</v>
      </c>
      <c r="D28" s="10" t="s">
        <v>93</v>
      </c>
      <c r="E28" s="28" t="s">
        <v>68</v>
      </c>
      <c r="F28" s="28">
        <v>20.0</v>
      </c>
      <c r="J28" s="10" t="s">
        <v>99</v>
      </c>
    </row>
    <row r="29">
      <c r="A29" s="41" t="s">
        <v>377</v>
      </c>
      <c r="B29" s="31">
        <v>0.04487268518518518</v>
      </c>
      <c r="C29" s="10" t="s">
        <v>70</v>
      </c>
      <c r="D29" s="10" t="s">
        <v>91</v>
      </c>
      <c r="E29" s="44">
        <v>6.0</v>
      </c>
      <c r="F29" s="28"/>
      <c r="H29" s="10" t="s">
        <v>381</v>
      </c>
      <c r="I29" s="10"/>
      <c r="J29" s="10"/>
    </row>
    <row r="30">
      <c r="A30" s="41" t="s">
        <v>377</v>
      </c>
      <c r="B30" s="31">
        <v>0.045925925925925926</v>
      </c>
      <c r="C30" s="10" t="s">
        <v>84</v>
      </c>
      <c r="D30" s="10" t="s">
        <v>93</v>
      </c>
      <c r="E30" s="28">
        <v>23.0</v>
      </c>
      <c r="F30" s="25">
        <f t="shared" ref="F30:F31" si="2">E30-5</f>
        <v>18</v>
      </c>
      <c r="J30" s="10" t="s">
        <v>382</v>
      </c>
    </row>
    <row r="31">
      <c r="A31" s="41" t="s">
        <v>377</v>
      </c>
      <c r="B31" s="31">
        <v>0.04811342592592593</v>
      </c>
      <c r="C31" s="10" t="s">
        <v>69</v>
      </c>
      <c r="D31" s="10" t="s">
        <v>93</v>
      </c>
      <c r="E31" s="28">
        <v>21.0</v>
      </c>
      <c r="F31" s="25">
        <f t="shared" si="2"/>
        <v>16</v>
      </c>
      <c r="H31" s="10"/>
      <c r="I31" s="10"/>
      <c r="J31" s="10" t="s">
        <v>383</v>
      </c>
    </row>
    <row r="32">
      <c r="A32" s="41" t="s">
        <v>377</v>
      </c>
      <c r="B32" s="31">
        <v>0.04832175925925926</v>
      </c>
      <c r="C32" s="10" t="s">
        <v>69</v>
      </c>
      <c r="D32" s="10" t="s">
        <v>91</v>
      </c>
      <c r="E32" s="28">
        <v>7.0</v>
      </c>
      <c r="F32" s="26"/>
      <c r="H32" s="10" t="s">
        <v>384</v>
      </c>
      <c r="I32" s="10">
        <v>1.0</v>
      </c>
    </row>
    <row r="33">
      <c r="A33" s="41" t="s">
        <v>377</v>
      </c>
      <c r="B33" s="31">
        <v>0.04864583333333333</v>
      </c>
      <c r="C33" s="10" t="s">
        <v>84</v>
      </c>
      <c r="D33" s="10" t="s">
        <v>81</v>
      </c>
      <c r="E33" s="28">
        <v>19.0</v>
      </c>
      <c r="F33" s="25">
        <f>E33-4</f>
        <v>15</v>
      </c>
      <c r="H33" s="10"/>
      <c r="I33" s="10"/>
    </row>
    <row r="34">
      <c r="A34" s="41" t="s">
        <v>377</v>
      </c>
      <c r="B34" s="31">
        <v>0.04864583333333333</v>
      </c>
      <c r="C34" s="10" t="s">
        <v>69</v>
      </c>
      <c r="D34" s="10" t="s">
        <v>81</v>
      </c>
      <c r="E34" s="28">
        <v>5.0</v>
      </c>
      <c r="F34" s="25">
        <f t="shared" ref="F34:F35" si="3">E34-2</f>
        <v>3</v>
      </c>
      <c r="H34" s="10"/>
      <c r="I34" s="10"/>
    </row>
    <row r="35">
      <c r="A35" s="41" t="s">
        <v>377</v>
      </c>
      <c r="B35" s="31">
        <v>0.04864583333333333</v>
      </c>
      <c r="C35" s="10" t="s">
        <v>82</v>
      </c>
      <c r="D35" s="10" t="s">
        <v>81</v>
      </c>
      <c r="E35" s="28">
        <v>8.0</v>
      </c>
      <c r="F35" s="25">
        <f t="shared" si="3"/>
        <v>6</v>
      </c>
      <c r="H35" s="10"/>
      <c r="I35" s="10"/>
    </row>
    <row r="36">
      <c r="A36" s="41" t="s">
        <v>377</v>
      </c>
      <c r="B36" s="31">
        <v>0.049479166666666664</v>
      </c>
      <c r="C36" s="10" t="s">
        <v>72</v>
      </c>
      <c r="D36" s="10" t="s">
        <v>93</v>
      </c>
      <c r="E36" s="28">
        <v>12.0</v>
      </c>
      <c r="F36" s="25">
        <f t="shared" ref="F36:F37" si="4">E36-5</f>
        <v>7</v>
      </c>
      <c r="H36" s="10" t="s">
        <v>385</v>
      </c>
      <c r="I36" s="10"/>
      <c r="J36" s="10" t="s">
        <v>386</v>
      </c>
    </row>
    <row r="37">
      <c r="A37" s="41" t="s">
        <v>377</v>
      </c>
      <c r="B37" s="31">
        <v>0.04988425925925926</v>
      </c>
      <c r="C37" s="10" t="s">
        <v>72</v>
      </c>
      <c r="D37" s="10" t="s">
        <v>93</v>
      </c>
      <c r="E37" s="28">
        <v>12.0</v>
      </c>
      <c r="F37" s="25">
        <f t="shared" si="4"/>
        <v>7</v>
      </c>
      <c r="H37" s="10" t="s">
        <v>385</v>
      </c>
      <c r="I37" s="10"/>
      <c r="J37" s="10" t="s">
        <v>382</v>
      </c>
    </row>
    <row r="38">
      <c r="A38" s="41" t="s">
        <v>377</v>
      </c>
      <c r="B38" s="31">
        <v>0.050555555555555555</v>
      </c>
      <c r="C38" s="10" t="s">
        <v>82</v>
      </c>
      <c r="D38" s="10" t="s">
        <v>89</v>
      </c>
      <c r="E38" s="28">
        <v>13.0</v>
      </c>
      <c r="F38" s="25">
        <f>E38-6</f>
        <v>7</v>
      </c>
      <c r="H38" s="10"/>
      <c r="I38" s="10"/>
      <c r="J38" s="10" t="s">
        <v>151</v>
      </c>
    </row>
    <row r="39">
      <c r="A39" s="41" t="s">
        <v>377</v>
      </c>
      <c r="B39" s="31">
        <v>0.05068287037037037</v>
      </c>
      <c r="C39" s="10" t="s">
        <v>82</v>
      </c>
      <c r="D39" s="10" t="s">
        <v>91</v>
      </c>
      <c r="E39" s="28">
        <v>5.0</v>
      </c>
      <c r="F39" s="26"/>
      <c r="H39" s="10" t="s">
        <v>387</v>
      </c>
      <c r="I39" s="10">
        <v>1.0</v>
      </c>
    </row>
    <row r="40">
      <c r="A40" s="41" t="s">
        <v>377</v>
      </c>
      <c r="B40" s="31">
        <v>0.05133101851851852</v>
      </c>
      <c r="C40" s="10" t="s">
        <v>74</v>
      </c>
      <c r="D40" s="10" t="s">
        <v>93</v>
      </c>
      <c r="E40" s="28">
        <v>18.0</v>
      </c>
      <c r="F40" s="25">
        <f>E40-6</f>
        <v>12</v>
      </c>
      <c r="H40" s="10"/>
      <c r="I40" s="10"/>
      <c r="J40" s="10" t="s">
        <v>197</v>
      </c>
    </row>
    <row r="41">
      <c r="A41" s="41" t="s">
        <v>377</v>
      </c>
      <c r="B41" s="31">
        <v>0.05158564814814815</v>
      </c>
      <c r="C41" s="10" t="s">
        <v>74</v>
      </c>
      <c r="D41" s="10" t="s">
        <v>91</v>
      </c>
      <c r="E41" s="28" t="s">
        <v>75</v>
      </c>
      <c r="F41" s="26"/>
      <c r="H41" s="10" t="s">
        <v>388</v>
      </c>
      <c r="I41" s="10">
        <v>1.0</v>
      </c>
      <c r="J41" s="10" t="s">
        <v>119</v>
      </c>
    </row>
    <row r="42">
      <c r="A42" s="41" t="s">
        <v>377</v>
      </c>
      <c r="B42" s="31">
        <v>0.05224537037037037</v>
      </c>
      <c r="C42" s="10" t="s">
        <v>70</v>
      </c>
      <c r="D42" s="10" t="s">
        <v>81</v>
      </c>
      <c r="E42" s="28" t="s">
        <v>88</v>
      </c>
      <c r="F42" s="25">
        <v>1.0</v>
      </c>
      <c r="H42" s="10"/>
      <c r="I42" s="10"/>
    </row>
    <row r="43">
      <c r="A43" s="41" t="s">
        <v>377</v>
      </c>
      <c r="B43" s="31">
        <v>0.06005787037037037</v>
      </c>
      <c r="C43" s="10" t="s">
        <v>69</v>
      </c>
      <c r="D43" s="10" t="s">
        <v>120</v>
      </c>
      <c r="E43" s="28">
        <v>8.0</v>
      </c>
      <c r="F43" s="26"/>
      <c r="H43" s="10"/>
      <c r="I43" s="10"/>
      <c r="J43" s="10" t="s">
        <v>389</v>
      </c>
    </row>
    <row r="44">
      <c r="A44" s="41" t="s">
        <v>377</v>
      </c>
      <c r="B44" s="31">
        <v>0.05534722222222222</v>
      </c>
      <c r="C44" s="10" t="s">
        <v>72</v>
      </c>
      <c r="D44" s="10" t="s">
        <v>131</v>
      </c>
      <c r="E44" s="28" t="s">
        <v>75</v>
      </c>
      <c r="F44" s="26" t="s">
        <v>75</v>
      </c>
      <c r="H44" s="10"/>
      <c r="I44" s="10"/>
      <c r="J44" s="10" t="s">
        <v>85</v>
      </c>
    </row>
    <row r="45">
      <c r="A45" s="41" t="s">
        <v>377</v>
      </c>
      <c r="B45" s="31">
        <v>0.05534722222222222</v>
      </c>
      <c r="C45" s="10" t="s">
        <v>72</v>
      </c>
      <c r="D45" s="10" t="s">
        <v>131</v>
      </c>
      <c r="E45" s="28">
        <v>9.0</v>
      </c>
      <c r="F45" s="25">
        <f>E45-0</f>
        <v>9</v>
      </c>
      <c r="H45" s="10"/>
      <c r="I45" s="10"/>
      <c r="J45" s="10" t="s">
        <v>86</v>
      </c>
    </row>
    <row r="46">
      <c r="A46" s="41" t="s">
        <v>377</v>
      </c>
      <c r="B46" s="31">
        <v>0.05696759259259259</v>
      </c>
      <c r="C46" s="10" t="s">
        <v>84</v>
      </c>
      <c r="D46" s="10" t="s">
        <v>125</v>
      </c>
      <c r="E46" s="28" t="s">
        <v>75</v>
      </c>
      <c r="F46" s="26" t="s">
        <v>75</v>
      </c>
      <c r="H46" s="10"/>
      <c r="I46" s="10"/>
      <c r="J46" s="10" t="s">
        <v>85</v>
      </c>
    </row>
    <row r="47">
      <c r="A47" s="41" t="s">
        <v>377</v>
      </c>
      <c r="B47" s="31">
        <v>0.05696759259259259</v>
      </c>
      <c r="C47" s="10" t="s">
        <v>84</v>
      </c>
      <c r="D47" s="10" t="s">
        <v>125</v>
      </c>
      <c r="E47" s="28">
        <v>15.0</v>
      </c>
      <c r="F47" s="26"/>
      <c r="H47" s="10"/>
      <c r="I47" s="10"/>
      <c r="J47" s="10" t="s">
        <v>86</v>
      </c>
    </row>
    <row r="48">
      <c r="A48" s="41" t="s">
        <v>377</v>
      </c>
      <c r="B48" s="31">
        <v>0.057025462962962965</v>
      </c>
      <c r="C48" s="10" t="s">
        <v>72</v>
      </c>
      <c r="D48" s="10" t="s">
        <v>125</v>
      </c>
      <c r="E48" s="28">
        <v>12.0</v>
      </c>
      <c r="F48" s="25">
        <f>E48-3</f>
        <v>9</v>
      </c>
      <c r="H48" s="10"/>
      <c r="I48" s="10"/>
    </row>
    <row r="49">
      <c r="A49" s="41" t="s">
        <v>377</v>
      </c>
      <c r="B49" s="31">
        <v>0.057060185185185186</v>
      </c>
      <c r="C49" s="10" t="s">
        <v>74</v>
      </c>
      <c r="D49" s="10" t="s">
        <v>125</v>
      </c>
      <c r="E49" s="28">
        <v>10.0</v>
      </c>
      <c r="F49" s="25">
        <f>E49-8</f>
        <v>2</v>
      </c>
      <c r="H49" s="10"/>
      <c r="I49" s="10"/>
    </row>
    <row r="50">
      <c r="A50" s="41" t="s">
        <v>377</v>
      </c>
      <c r="B50" s="31">
        <v>0.05708333333333333</v>
      </c>
      <c r="C50" s="10" t="s">
        <v>69</v>
      </c>
      <c r="D50" s="10" t="s">
        <v>125</v>
      </c>
      <c r="E50" s="28">
        <v>8.0</v>
      </c>
      <c r="F50" s="25">
        <f>E50-3</f>
        <v>5</v>
      </c>
      <c r="H50" s="10"/>
      <c r="I50" s="10"/>
    </row>
    <row r="51">
      <c r="A51" s="41" t="s">
        <v>377</v>
      </c>
      <c r="B51" s="31">
        <v>0.05709490740740741</v>
      </c>
      <c r="C51" s="10" t="s">
        <v>82</v>
      </c>
      <c r="D51" s="10" t="s">
        <v>125</v>
      </c>
      <c r="E51" s="28">
        <v>16.0</v>
      </c>
      <c r="F51" s="25">
        <f>E51-1</f>
        <v>15</v>
      </c>
      <c r="H51" s="10"/>
      <c r="I51" s="10"/>
    </row>
    <row r="52">
      <c r="A52" s="41" t="s">
        <v>377</v>
      </c>
      <c r="B52" s="31">
        <v>0.05710648148148148</v>
      </c>
      <c r="C52" s="10" t="s">
        <v>70</v>
      </c>
      <c r="D52" s="10" t="s">
        <v>125</v>
      </c>
      <c r="E52" s="28">
        <v>18.0</v>
      </c>
      <c r="F52" s="25">
        <f>E52-6</f>
        <v>12</v>
      </c>
      <c r="H52" s="10"/>
      <c r="I52" s="10"/>
    </row>
    <row r="53">
      <c r="A53" s="41" t="s">
        <v>377</v>
      </c>
      <c r="B53" s="31">
        <v>0.057118055555555554</v>
      </c>
      <c r="C53" s="10" t="s">
        <v>66</v>
      </c>
      <c r="D53" s="10" t="s">
        <v>125</v>
      </c>
      <c r="E53" s="28">
        <v>18.0</v>
      </c>
      <c r="F53" s="25">
        <f>E53-0</f>
        <v>18</v>
      </c>
      <c r="H53" s="10"/>
      <c r="I53" s="10"/>
    </row>
    <row r="54">
      <c r="A54" s="41" t="s">
        <v>377</v>
      </c>
      <c r="B54" s="31">
        <v>0.057951388888888886</v>
      </c>
      <c r="C54" s="10" t="s">
        <v>69</v>
      </c>
      <c r="D54" s="10" t="s">
        <v>67</v>
      </c>
      <c r="E54" s="28">
        <v>15.0</v>
      </c>
      <c r="F54" s="25">
        <f>E54-3</f>
        <v>12</v>
      </c>
      <c r="H54" s="10"/>
      <c r="I54" s="10"/>
    </row>
    <row r="55">
      <c r="A55" s="41" t="s">
        <v>377</v>
      </c>
      <c r="B55" s="31">
        <v>0.05884259259259259</v>
      </c>
      <c r="C55" s="10" t="s">
        <v>66</v>
      </c>
      <c r="D55" s="10" t="s">
        <v>67</v>
      </c>
      <c r="E55" s="28" t="s">
        <v>75</v>
      </c>
      <c r="F55" s="26" t="s">
        <v>75</v>
      </c>
      <c r="H55" s="10"/>
      <c r="I55" s="10"/>
      <c r="J55" s="10" t="s">
        <v>160</v>
      </c>
    </row>
    <row r="56">
      <c r="A56" s="41" t="s">
        <v>377</v>
      </c>
      <c r="B56" s="31">
        <v>0.05884259259259259</v>
      </c>
      <c r="C56" s="10" t="s">
        <v>66</v>
      </c>
      <c r="D56" s="10" t="s">
        <v>67</v>
      </c>
      <c r="E56" s="28">
        <v>14.0</v>
      </c>
      <c r="F56" s="25">
        <f>E56-0</f>
        <v>14</v>
      </c>
      <c r="H56" s="10"/>
      <c r="I56" s="10"/>
      <c r="J56" s="10" t="s">
        <v>161</v>
      </c>
    </row>
    <row r="57">
      <c r="A57" s="41" t="s">
        <v>377</v>
      </c>
      <c r="B57" s="31">
        <v>0.06648148148148147</v>
      </c>
      <c r="C57" s="10" t="s">
        <v>74</v>
      </c>
      <c r="D57" s="10" t="s">
        <v>67</v>
      </c>
      <c r="E57" s="28" t="s">
        <v>75</v>
      </c>
      <c r="F57" s="26" t="s">
        <v>75</v>
      </c>
      <c r="H57" s="10"/>
      <c r="I57" s="10"/>
      <c r="J57" s="10" t="s">
        <v>161</v>
      </c>
    </row>
    <row r="58">
      <c r="A58" s="41" t="s">
        <v>377</v>
      </c>
      <c r="B58" s="31">
        <v>0.06648148148148147</v>
      </c>
      <c r="C58" s="10" t="s">
        <v>74</v>
      </c>
      <c r="D58" s="10" t="s">
        <v>67</v>
      </c>
      <c r="E58" s="28" t="s">
        <v>88</v>
      </c>
      <c r="F58" s="25">
        <v>1.0</v>
      </c>
      <c r="H58" s="10"/>
      <c r="I58" s="10"/>
      <c r="J58" s="10" t="s">
        <v>160</v>
      </c>
    </row>
    <row r="59">
      <c r="A59" s="41" t="s">
        <v>377</v>
      </c>
      <c r="B59" s="31">
        <v>0.06724537037037037</v>
      </c>
      <c r="C59" s="10" t="s">
        <v>84</v>
      </c>
      <c r="D59" s="10" t="s">
        <v>83</v>
      </c>
      <c r="E59" s="28">
        <v>18.0</v>
      </c>
      <c r="F59" s="26"/>
      <c r="H59" s="10"/>
      <c r="I59" s="10"/>
    </row>
    <row r="60">
      <c r="A60" s="41" t="s">
        <v>377</v>
      </c>
      <c r="B60" s="31">
        <v>0.06829861111111112</v>
      </c>
      <c r="C60" s="10" t="s">
        <v>66</v>
      </c>
      <c r="D60" s="10" t="s">
        <v>128</v>
      </c>
      <c r="E60" s="28">
        <v>10.0</v>
      </c>
      <c r="F60" s="25">
        <f>E60--2</f>
        <v>12</v>
      </c>
      <c r="H60" s="10"/>
      <c r="I60" s="10"/>
    </row>
    <row r="61">
      <c r="A61" s="41" t="s">
        <v>377</v>
      </c>
      <c r="B61" s="31">
        <v>0.06887731481481481</v>
      </c>
      <c r="C61" s="10" t="s">
        <v>82</v>
      </c>
      <c r="D61" s="10" t="s">
        <v>67</v>
      </c>
      <c r="E61" s="28" t="s">
        <v>88</v>
      </c>
      <c r="F61" s="25">
        <v>1.0</v>
      </c>
      <c r="H61" s="10"/>
      <c r="I61" s="10"/>
    </row>
    <row r="62">
      <c r="A62" s="41" t="s">
        <v>377</v>
      </c>
      <c r="B62" s="31">
        <v>0.06979166666666667</v>
      </c>
      <c r="C62" s="10" t="s">
        <v>69</v>
      </c>
      <c r="D62" s="10" t="s">
        <v>93</v>
      </c>
      <c r="E62" s="28" t="s">
        <v>75</v>
      </c>
      <c r="F62" s="26" t="s">
        <v>75</v>
      </c>
      <c r="H62" s="10"/>
      <c r="I62" s="10"/>
      <c r="J62" s="10" t="s">
        <v>383</v>
      </c>
    </row>
    <row r="63">
      <c r="A63" s="41" t="s">
        <v>377</v>
      </c>
      <c r="B63" s="31">
        <v>0.06988425925925926</v>
      </c>
      <c r="C63" s="10" t="s">
        <v>69</v>
      </c>
      <c r="D63" s="10" t="s">
        <v>91</v>
      </c>
      <c r="E63" s="28">
        <v>7.0</v>
      </c>
      <c r="F63" s="26"/>
      <c r="H63" s="10" t="s">
        <v>390</v>
      </c>
      <c r="I63" s="10"/>
    </row>
    <row r="64">
      <c r="A64" s="41" t="s">
        <v>377</v>
      </c>
      <c r="B64" s="31">
        <v>0.07118055555555555</v>
      </c>
      <c r="C64" s="10" t="s">
        <v>72</v>
      </c>
      <c r="D64" s="10" t="s">
        <v>67</v>
      </c>
      <c r="E64" s="28">
        <v>6.0</v>
      </c>
      <c r="F64" s="25">
        <f>E64-3</f>
        <v>3</v>
      </c>
      <c r="H64" s="10"/>
      <c r="I64" s="10"/>
    </row>
    <row r="65">
      <c r="A65" s="41" t="s">
        <v>377</v>
      </c>
      <c r="B65" s="31">
        <v>0.08604166666666667</v>
      </c>
      <c r="C65" s="10" t="s">
        <v>66</v>
      </c>
      <c r="D65" s="10" t="s">
        <v>67</v>
      </c>
      <c r="E65" s="28">
        <v>10.0</v>
      </c>
      <c r="F65" s="25">
        <f>E65-0</f>
        <v>10</v>
      </c>
      <c r="H65" s="10"/>
      <c r="I65" s="10"/>
    </row>
    <row r="66">
      <c r="A66" s="41" t="s">
        <v>377</v>
      </c>
      <c r="B66" s="31">
        <v>0.08688657407407407</v>
      </c>
      <c r="C66" s="10" t="s">
        <v>70</v>
      </c>
      <c r="D66" s="10" t="s">
        <v>67</v>
      </c>
      <c r="E66" s="28" t="s">
        <v>68</v>
      </c>
      <c r="F66" s="25">
        <v>20.0</v>
      </c>
      <c r="H66" s="10"/>
      <c r="I66" s="10"/>
    </row>
    <row r="67">
      <c r="A67" s="41" t="s">
        <v>377</v>
      </c>
      <c r="B67" s="31">
        <v>0.08868055555555555</v>
      </c>
      <c r="C67" s="10" t="s">
        <v>66</v>
      </c>
      <c r="D67" s="10" t="s">
        <v>81</v>
      </c>
      <c r="E67" s="28">
        <v>17.0</v>
      </c>
      <c r="F67" s="25">
        <f>E67-4</f>
        <v>13</v>
      </c>
      <c r="H67" s="10"/>
      <c r="I67" s="10"/>
    </row>
    <row r="68">
      <c r="A68" s="41" t="s">
        <v>377</v>
      </c>
      <c r="B68" s="31">
        <v>0.08983796296296297</v>
      </c>
      <c r="C68" s="10" t="s">
        <v>69</v>
      </c>
      <c r="D68" s="10" t="s">
        <v>87</v>
      </c>
      <c r="E68" s="28">
        <v>22.0</v>
      </c>
      <c r="F68" s="25">
        <f>E68-3</f>
        <v>19</v>
      </c>
      <c r="H68" s="10"/>
      <c r="I68" s="10"/>
    </row>
    <row r="69">
      <c r="A69" s="41" t="s">
        <v>377</v>
      </c>
      <c r="B69" s="31">
        <v>0.08996527777777778</v>
      </c>
      <c r="C69" s="10" t="s">
        <v>82</v>
      </c>
      <c r="D69" s="10" t="s">
        <v>87</v>
      </c>
      <c r="E69" s="28">
        <v>15.0</v>
      </c>
      <c r="F69" s="25">
        <f>E69-1</f>
        <v>14</v>
      </c>
      <c r="H69" s="10"/>
      <c r="I69" s="10"/>
    </row>
    <row r="70">
      <c r="A70" s="41" t="s">
        <v>377</v>
      </c>
      <c r="B70" s="31">
        <v>0.08998842592592593</v>
      </c>
      <c r="C70" s="10" t="s">
        <v>66</v>
      </c>
      <c r="D70" s="10" t="s">
        <v>87</v>
      </c>
      <c r="E70" s="28">
        <v>15.0</v>
      </c>
      <c r="F70" s="25">
        <f>E70-0</f>
        <v>15</v>
      </c>
      <c r="H70" s="10"/>
      <c r="I70" s="10"/>
    </row>
    <row r="71">
      <c r="A71" s="41" t="s">
        <v>377</v>
      </c>
      <c r="B71" s="31">
        <v>0.09024305555555556</v>
      </c>
      <c r="C71" s="10" t="s">
        <v>70</v>
      </c>
      <c r="D71" s="10" t="s">
        <v>87</v>
      </c>
      <c r="E71" s="28">
        <v>13.0</v>
      </c>
      <c r="F71" s="25">
        <f>E71-4</f>
        <v>9</v>
      </c>
      <c r="H71" s="10"/>
      <c r="I71" s="10"/>
    </row>
    <row r="72">
      <c r="A72" s="41" t="s">
        <v>377</v>
      </c>
      <c r="B72" s="31">
        <v>0.09025462962962963</v>
      </c>
      <c r="C72" s="10" t="s">
        <v>72</v>
      </c>
      <c r="D72" s="10" t="s">
        <v>87</v>
      </c>
      <c r="E72" s="28">
        <v>13.0</v>
      </c>
      <c r="F72" s="25">
        <f>E72-3</f>
        <v>10</v>
      </c>
      <c r="H72" s="10"/>
      <c r="I72" s="10"/>
    </row>
    <row r="73">
      <c r="A73" s="41" t="s">
        <v>377</v>
      </c>
      <c r="B73" s="31">
        <v>0.09033564814814815</v>
      </c>
      <c r="C73" s="10" t="s">
        <v>84</v>
      </c>
      <c r="D73" s="10" t="s">
        <v>87</v>
      </c>
      <c r="E73" s="28">
        <v>7.0</v>
      </c>
      <c r="F73" s="25">
        <f>E73-2</f>
        <v>5</v>
      </c>
      <c r="H73" s="10"/>
      <c r="I73" s="10"/>
    </row>
    <row r="74">
      <c r="A74" s="41" t="s">
        <v>377</v>
      </c>
      <c r="B74" s="31">
        <v>0.0903587962962963</v>
      </c>
      <c r="C74" s="10" t="s">
        <v>74</v>
      </c>
      <c r="D74" s="10" t="s">
        <v>87</v>
      </c>
      <c r="E74" s="28" t="s">
        <v>88</v>
      </c>
      <c r="F74" s="25">
        <v>1.0</v>
      </c>
      <c r="H74" s="10"/>
      <c r="I74" s="10"/>
    </row>
    <row r="75">
      <c r="A75" s="41" t="s">
        <v>377</v>
      </c>
      <c r="B75" s="31">
        <v>0.0933912037037037</v>
      </c>
      <c r="C75" s="10" t="s">
        <v>66</v>
      </c>
      <c r="D75" s="10" t="s">
        <v>89</v>
      </c>
      <c r="E75" s="28">
        <v>17.0</v>
      </c>
      <c r="F75" s="25">
        <f>E75-6</f>
        <v>11</v>
      </c>
      <c r="H75" s="10"/>
      <c r="I75" s="10"/>
      <c r="J75" s="10" t="s">
        <v>171</v>
      </c>
    </row>
    <row r="76">
      <c r="A76" s="41" t="s">
        <v>377</v>
      </c>
      <c r="B76" s="31">
        <v>0.0944212962962963</v>
      </c>
      <c r="C76" s="10" t="s">
        <v>66</v>
      </c>
      <c r="D76" s="10" t="s">
        <v>81</v>
      </c>
      <c r="E76" s="28">
        <v>8.0</v>
      </c>
      <c r="F76" s="25">
        <f>E76-4</f>
        <v>4</v>
      </c>
      <c r="H76" s="10"/>
      <c r="I76" s="10"/>
    </row>
    <row r="77">
      <c r="A77" s="41" t="s">
        <v>377</v>
      </c>
      <c r="B77" s="31">
        <v>0.09549768518518519</v>
      </c>
      <c r="C77" s="10" t="s">
        <v>70</v>
      </c>
      <c r="D77" s="10" t="s">
        <v>79</v>
      </c>
      <c r="E77" s="28" t="s">
        <v>68</v>
      </c>
      <c r="F77" s="28">
        <v>20.0</v>
      </c>
      <c r="H77" s="10"/>
      <c r="I77" s="10"/>
    </row>
    <row r="78">
      <c r="A78" s="41" t="s">
        <v>377</v>
      </c>
      <c r="B78" s="31">
        <v>0.0977662037037037</v>
      </c>
      <c r="C78" s="10" t="s">
        <v>84</v>
      </c>
      <c r="D78" s="10" t="s">
        <v>93</v>
      </c>
      <c r="E78" s="28">
        <v>23.0</v>
      </c>
      <c r="F78" s="25">
        <f>E78-5</f>
        <v>18</v>
      </c>
      <c r="H78" s="10"/>
      <c r="I78" s="10"/>
      <c r="J78" s="10" t="s">
        <v>391</v>
      </c>
    </row>
    <row r="79">
      <c r="A79" s="41" t="s">
        <v>377</v>
      </c>
      <c r="B79" s="31">
        <v>0.09822916666666667</v>
      </c>
      <c r="C79" s="10" t="s">
        <v>84</v>
      </c>
      <c r="D79" s="10" t="s">
        <v>91</v>
      </c>
      <c r="E79" s="28">
        <v>14.0</v>
      </c>
      <c r="F79" s="26"/>
      <c r="H79" s="10" t="s">
        <v>392</v>
      </c>
      <c r="I79" s="10"/>
    </row>
    <row r="80">
      <c r="A80" s="41" t="s">
        <v>377</v>
      </c>
      <c r="B80" s="31">
        <v>0.09878472222222222</v>
      </c>
      <c r="C80" s="10" t="s">
        <v>74</v>
      </c>
      <c r="D80" s="10" t="s">
        <v>93</v>
      </c>
      <c r="E80" s="28">
        <v>18.0</v>
      </c>
      <c r="F80" s="28">
        <v>12.0</v>
      </c>
      <c r="H80" s="10"/>
      <c r="I80" s="10"/>
      <c r="J80" s="10" t="s">
        <v>197</v>
      </c>
    </row>
    <row r="81">
      <c r="A81" s="41" t="s">
        <v>377</v>
      </c>
      <c r="B81" s="31">
        <v>0.09896990740740741</v>
      </c>
      <c r="C81" s="10" t="s">
        <v>74</v>
      </c>
      <c r="D81" s="10" t="s">
        <v>91</v>
      </c>
      <c r="E81" s="28">
        <v>17.0</v>
      </c>
      <c r="F81" s="26"/>
      <c r="H81" s="10" t="s">
        <v>393</v>
      </c>
      <c r="I81" s="10"/>
    </row>
    <row r="82">
      <c r="A82" s="41" t="s">
        <v>377</v>
      </c>
      <c r="B82" s="31">
        <v>0.09951388888888889</v>
      </c>
      <c r="C82" s="10" t="s">
        <v>74</v>
      </c>
      <c r="D82" s="10" t="s">
        <v>125</v>
      </c>
      <c r="E82" s="28">
        <v>15.0</v>
      </c>
      <c r="F82" s="25">
        <f>E82-8</f>
        <v>7</v>
      </c>
      <c r="H82" s="10"/>
      <c r="I82" s="10"/>
    </row>
    <row r="83">
      <c r="A83" s="41" t="s">
        <v>377</v>
      </c>
      <c r="B83" s="31">
        <v>0.10092592592592593</v>
      </c>
      <c r="C83" s="10" t="s">
        <v>69</v>
      </c>
      <c r="D83" s="10" t="s">
        <v>91</v>
      </c>
      <c r="E83" s="28">
        <v>2.0</v>
      </c>
      <c r="F83" s="26"/>
      <c r="H83" s="10" t="s">
        <v>394</v>
      </c>
      <c r="I83" s="10"/>
    </row>
    <row r="84">
      <c r="A84" s="41" t="s">
        <v>377</v>
      </c>
      <c r="B84" s="31">
        <v>0.10164351851851852</v>
      </c>
      <c r="C84" s="10" t="s">
        <v>82</v>
      </c>
      <c r="D84" s="10" t="s">
        <v>89</v>
      </c>
      <c r="E84" s="28">
        <v>11.0</v>
      </c>
      <c r="F84" s="25">
        <f>E84-6</f>
        <v>5</v>
      </c>
      <c r="H84" s="10"/>
      <c r="I84" s="10"/>
      <c r="J84" s="10" t="s">
        <v>151</v>
      </c>
    </row>
    <row r="85">
      <c r="A85" s="41" t="s">
        <v>377</v>
      </c>
      <c r="B85" s="31">
        <v>0.10251157407407407</v>
      </c>
      <c r="C85" s="10" t="s">
        <v>66</v>
      </c>
      <c r="D85" s="10" t="s">
        <v>89</v>
      </c>
      <c r="E85" s="28" t="s">
        <v>75</v>
      </c>
      <c r="F85" s="28" t="s">
        <v>75</v>
      </c>
      <c r="H85" s="10"/>
      <c r="I85" s="10"/>
      <c r="J85" s="10" t="s">
        <v>160</v>
      </c>
    </row>
    <row r="86">
      <c r="A86" s="41" t="s">
        <v>377</v>
      </c>
      <c r="B86" s="31">
        <v>0.10251157407407407</v>
      </c>
      <c r="C86" s="10" t="s">
        <v>66</v>
      </c>
      <c r="D86" s="10" t="s">
        <v>89</v>
      </c>
      <c r="E86" s="28">
        <v>11.0</v>
      </c>
      <c r="F86" s="25">
        <f>E86-2</f>
        <v>9</v>
      </c>
      <c r="H86" s="10"/>
      <c r="I86" s="10"/>
      <c r="J86" s="10" t="s">
        <v>395</v>
      </c>
    </row>
    <row r="87">
      <c r="A87" s="41" t="s">
        <v>377</v>
      </c>
      <c r="B87" s="31">
        <v>0.10256944444444445</v>
      </c>
      <c r="C87" s="10" t="s">
        <v>66</v>
      </c>
      <c r="D87" s="10" t="s">
        <v>89</v>
      </c>
      <c r="E87" s="28" t="s">
        <v>75</v>
      </c>
      <c r="F87" s="26" t="s">
        <v>75</v>
      </c>
      <c r="H87" s="10"/>
      <c r="I87" s="10"/>
      <c r="J87" s="10" t="s">
        <v>160</v>
      </c>
    </row>
    <row r="88">
      <c r="A88" s="41" t="s">
        <v>377</v>
      </c>
      <c r="B88" s="31">
        <v>0.10256944444444445</v>
      </c>
      <c r="C88" s="10" t="s">
        <v>66</v>
      </c>
      <c r="D88" s="10" t="s">
        <v>89</v>
      </c>
      <c r="E88" s="28" t="s">
        <v>88</v>
      </c>
      <c r="F88" s="25">
        <v>1.0</v>
      </c>
      <c r="H88" s="10"/>
      <c r="I88" s="10"/>
      <c r="J88" s="10" t="s">
        <v>395</v>
      </c>
    </row>
    <row r="89">
      <c r="A89" s="41" t="s">
        <v>377</v>
      </c>
      <c r="B89" s="31">
        <v>0.10265046296296296</v>
      </c>
      <c r="C89" s="10" t="s">
        <v>66</v>
      </c>
      <c r="D89" s="10" t="s">
        <v>89</v>
      </c>
      <c r="E89" s="28" t="s">
        <v>75</v>
      </c>
      <c r="F89" s="26" t="s">
        <v>75</v>
      </c>
      <c r="H89" s="10"/>
      <c r="I89" s="10"/>
      <c r="J89" s="10" t="s">
        <v>160</v>
      </c>
    </row>
    <row r="90">
      <c r="A90" s="41" t="s">
        <v>377</v>
      </c>
      <c r="B90" s="31">
        <v>0.10265046296296296</v>
      </c>
      <c r="C90" s="10" t="s">
        <v>66</v>
      </c>
      <c r="D90" s="10" t="s">
        <v>89</v>
      </c>
      <c r="E90" s="28">
        <v>16.0</v>
      </c>
      <c r="F90" s="25">
        <f>E90-2</f>
        <v>14</v>
      </c>
      <c r="H90" s="10"/>
      <c r="I90" s="10"/>
      <c r="J90" s="10" t="s">
        <v>395</v>
      </c>
    </row>
    <row r="91">
      <c r="A91" s="41" t="s">
        <v>377</v>
      </c>
      <c r="B91" s="31">
        <v>0.10282407407407407</v>
      </c>
      <c r="C91" s="10" t="s">
        <v>66</v>
      </c>
      <c r="D91" s="10" t="s">
        <v>91</v>
      </c>
      <c r="E91" s="28">
        <v>10.0</v>
      </c>
      <c r="F91" s="26"/>
      <c r="H91" s="10" t="s">
        <v>396</v>
      </c>
      <c r="I91" s="10"/>
    </row>
    <row r="92">
      <c r="A92" s="41" t="s">
        <v>377</v>
      </c>
      <c r="B92" s="31">
        <v>0.10359953703703703</v>
      </c>
      <c r="C92" s="10" t="s">
        <v>72</v>
      </c>
      <c r="D92" s="10" t="s">
        <v>91</v>
      </c>
      <c r="E92" s="28">
        <v>4.0</v>
      </c>
      <c r="F92" s="26"/>
      <c r="H92" s="10" t="s">
        <v>397</v>
      </c>
      <c r="I92" s="10"/>
      <c r="J92" s="10" t="s">
        <v>398</v>
      </c>
    </row>
    <row r="93">
      <c r="A93" s="41" t="s">
        <v>377</v>
      </c>
      <c r="B93" s="31">
        <v>0.10436342592592593</v>
      </c>
      <c r="C93" s="10" t="s">
        <v>84</v>
      </c>
      <c r="D93" s="10" t="s">
        <v>81</v>
      </c>
      <c r="E93" s="28" t="s">
        <v>68</v>
      </c>
      <c r="F93" s="28">
        <v>20.0</v>
      </c>
      <c r="H93" s="10"/>
      <c r="I93" s="10"/>
    </row>
    <row r="94">
      <c r="A94" s="41" t="s">
        <v>377</v>
      </c>
      <c r="B94" s="31">
        <v>0.10793981481481481</v>
      </c>
      <c r="C94" s="10" t="s">
        <v>69</v>
      </c>
      <c r="D94" s="10" t="s">
        <v>120</v>
      </c>
      <c r="E94" s="28">
        <v>6.0</v>
      </c>
      <c r="F94" s="26"/>
      <c r="H94" s="10"/>
      <c r="I94" s="10"/>
      <c r="J94" s="10" t="s">
        <v>399</v>
      </c>
    </row>
    <row r="95">
      <c r="A95" s="41" t="s">
        <v>377</v>
      </c>
      <c r="B95" s="31">
        <v>0.10960648148148149</v>
      </c>
      <c r="C95" s="10" t="s">
        <v>69</v>
      </c>
      <c r="D95" s="10" t="s">
        <v>93</v>
      </c>
      <c r="E95" s="28">
        <v>17.0</v>
      </c>
      <c r="F95" s="25">
        <f>E95-5</f>
        <v>12</v>
      </c>
      <c r="H95" s="10"/>
      <c r="I95" s="10"/>
      <c r="J95" s="10" t="s">
        <v>400</v>
      </c>
    </row>
    <row r="96">
      <c r="A96" s="41" t="s">
        <v>377</v>
      </c>
      <c r="B96" s="31">
        <v>0.10972222222222222</v>
      </c>
      <c r="C96" s="10" t="s">
        <v>69</v>
      </c>
      <c r="D96" s="10" t="s">
        <v>91</v>
      </c>
      <c r="E96" s="28">
        <v>7.0</v>
      </c>
      <c r="F96" s="26"/>
      <c r="H96" s="10" t="s">
        <v>401</v>
      </c>
      <c r="I96" s="10"/>
    </row>
    <row r="97">
      <c r="A97" s="41" t="s">
        <v>377</v>
      </c>
      <c r="B97" s="31">
        <v>0.1099537037037037</v>
      </c>
      <c r="C97" s="10" t="s">
        <v>82</v>
      </c>
      <c r="D97" s="10" t="s">
        <v>89</v>
      </c>
      <c r="E97" s="28">
        <v>9.0</v>
      </c>
      <c r="F97" s="25">
        <f>E97-6</f>
        <v>3</v>
      </c>
      <c r="H97" s="10"/>
      <c r="I97" s="10"/>
      <c r="J97" s="10" t="s">
        <v>402</v>
      </c>
    </row>
    <row r="98">
      <c r="A98" s="41" t="s">
        <v>377</v>
      </c>
      <c r="B98" s="31">
        <v>0.1103587962962963</v>
      </c>
      <c r="C98" s="10" t="s">
        <v>74</v>
      </c>
      <c r="D98" s="10" t="s">
        <v>93</v>
      </c>
      <c r="E98" s="28" t="s">
        <v>75</v>
      </c>
      <c r="F98" s="26" t="s">
        <v>75</v>
      </c>
      <c r="H98" s="10"/>
      <c r="I98" s="10"/>
      <c r="J98" s="10" t="s">
        <v>160</v>
      </c>
    </row>
    <row r="99">
      <c r="A99" s="41" t="s">
        <v>377</v>
      </c>
      <c r="B99" s="31">
        <v>0.1103587962962963</v>
      </c>
      <c r="C99" s="10" t="s">
        <v>74</v>
      </c>
      <c r="D99" s="10" t="s">
        <v>93</v>
      </c>
      <c r="E99" s="28">
        <v>11.0</v>
      </c>
      <c r="F99" s="25">
        <f>E99-6</f>
        <v>5</v>
      </c>
      <c r="H99" s="10"/>
      <c r="I99" s="10"/>
      <c r="J99" s="10" t="s">
        <v>403</v>
      </c>
    </row>
    <row r="100">
      <c r="A100" s="41" t="s">
        <v>377</v>
      </c>
      <c r="B100" s="31">
        <v>0.11221064814814814</v>
      </c>
      <c r="C100" s="10" t="s">
        <v>72</v>
      </c>
      <c r="D100" s="10" t="s">
        <v>91</v>
      </c>
      <c r="E100" s="28">
        <v>3.0</v>
      </c>
      <c r="F100" s="26"/>
      <c r="H100" s="10" t="s">
        <v>404</v>
      </c>
      <c r="I100" s="10">
        <v>1.0</v>
      </c>
      <c r="J100" s="10" t="s">
        <v>405</v>
      </c>
    </row>
    <row r="101">
      <c r="A101" s="41" t="s">
        <v>377</v>
      </c>
      <c r="B101" s="31">
        <v>0.11409722222222222</v>
      </c>
      <c r="C101" s="10" t="s">
        <v>69</v>
      </c>
      <c r="D101" s="10" t="s">
        <v>120</v>
      </c>
      <c r="E101" s="28">
        <v>11.0</v>
      </c>
      <c r="F101" s="26"/>
      <c r="H101" s="10"/>
      <c r="I101" s="10"/>
      <c r="J101" s="10" t="s">
        <v>406</v>
      </c>
    </row>
    <row r="102">
      <c r="A102" s="41" t="s">
        <v>377</v>
      </c>
      <c r="B102" s="31">
        <v>0.11503472222222222</v>
      </c>
      <c r="C102" s="10" t="s">
        <v>70</v>
      </c>
      <c r="D102" s="10" t="s">
        <v>71</v>
      </c>
      <c r="E102" s="28">
        <v>18.0</v>
      </c>
      <c r="F102" s="25">
        <f>E102-5</f>
        <v>13</v>
      </c>
      <c r="H102" s="10"/>
      <c r="I102" s="10"/>
    </row>
    <row r="103">
      <c r="A103" s="41" t="s">
        <v>377</v>
      </c>
      <c r="B103" s="31">
        <v>0.11699074074074074</v>
      </c>
      <c r="C103" s="10" t="s">
        <v>70</v>
      </c>
      <c r="D103" s="10" t="s">
        <v>131</v>
      </c>
      <c r="E103" s="28" t="s">
        <v>88</v>
      </c>
      <c r="F103" s="28">
        <v>1.0</v>
      </c>
      <c r="H103" s="10"/>
      <c r="I103" s="10"/>
    </row>
    <row r="104">
      <c r="A104" s="41" t="s">
        <v>377</v>
      </c>
      <c r="B104" s="31">
        <v>0.11710648148148148</v>
      </c>
      <c r="C104" s="10" t="s">
        <v>69</v>
      </c>
      <c r="D104" s="10" t="s">
        <v>83</v>
      </c>
      <c r="E104" s="28">
        <v>11.0</v>
      </c>
      <c r="F104" s="25">
        <f>E104-1</f>
        <v>10</v>
      </c>
      <c r="H104" s="10"/>
      <c r="I104" s="10"/>
    </row>
    <row r="105">
      <c r="A105" s="41" t="s">
        <v>377</v>
      </c>
      <c r="B105" s="31">
        <v>0.1220138888888889</v>
      </c>
      <c r="C105" s="10" t="s">
        <v>74</v>
      </c>
      <c r="D105" s="10" t="s">
        <v>127</v>
      </c>
      <c r="E105" s="28" t="s">
        <v>68</v>
      </c>
      <c r="F105" s="28">
        <v>20.0</v>
      </c>
      <c r="H105" s="10"/>
      <c r="I105" s="10"/>
    </row>
    <row r="106">
      <c r="A106" s="41" t="s">
        <v>377</v>
      </c>
      <c r="B106" s="31">
        <v>0.12591435185185185</v>
      </c>
      <c r="C106" s="10" t="s">
        <v>66</v>
      </c>
      <c r="D106" s="10" t="s">
        <v>83</v>
      </c>
      <c r="E106" s="28">
        <v>12.0</v>
      </c>
      <c r="F106" s="25">
        <f>E106-4</f>
        <v>8</v>
      </c>
      <c r="H106" s="10"/>
      <c r="I106" s="10"/>
    </row>
    <row r="107">
      <c r="A107" s="41" t="s">
        <v>377</v>
      </c>
      <c r="B107" s="31">
        <v>0.1272222222222222</v>
      </c>
      <c r="C107" s="10" t="s">
        <v>74</v>
      </c>
      <c r="D107" s="10" t="s">
        <v>83</v>
      </c>
      <c r="E107" s="28">
        <v>19.0</v>
      </c>
      <c r="F107" s="25">
        <f>E107-5</f>
        <v>14</v>
      </c>
      <c r="H107" s="10"/>
      <c r="I107" s="10"/>
      <c r="J107" s="10" t="s">
        <v>86</v>
      </c>
    </row>
    <row r="108">
      <c r="A108" s="41" t="s">
        <v>377</v>
      </c>
      <c r="B108" s="31">
        <v>0.1272222222222222</v>
      </c>
      <c r="C108" s="10" t="s">
        <v>74</v>
      </c>
      <c r="D108" s="10" t="s">
        <v>83</v>
      </c>
      <c r="E108" s="28" t="s">
        <v>75</v>
      </c>
      <c r="F108" s="26" t="s">
        <v>75</v>
      </c>
      <c r="H108" s="10"/>
      <c r="I108" s="10"/>
      <c r="J108" s="10" t="s">
        <v>85</v>
      </c>
    </row>
    <row r="109">
      <c r="A109" s="41" t="s">
        <v>377</v>
      </c>
      <c r="B109" s="31">
        <v>0.1312037037037037</v>
      </c>
      <c r="C109" s="10" t="s">
        <v>74</v>
      </c>
      <c r="D109" s="10" t="s">
        <v>217</v>
      </c>
      <c r="E109" s="28">
        <v>18.0</v>
      </c>
      <c r="F109" s="25">
        <f t="shared" ref="F109:F110" si="5">E109-6</f>
        <v>12</v>
      </c>
      <c r="H109" s="10"/>
      <c r="I109" s="10"/>
    </row>
    <row r="110">
      <c r="A110" s="41" t="s">
        <v>377</v>
      </c>
      <c r="B110" s="31">
        <v>0.13806712962962964</v>
      </c>
      <c r="C110" s="10" t="s">
        <v>66</v>
      </c>
      <c r="D110" s="10" t="s">
        <v>80</v>
      </c>
      <c r="E110" s="28">
        <v>11.0</v>
      </c>
      <c r="F110" s="25">
        <f t="shared" si="5"/>
        <v>5</v>
      </c>
      <c r="H110" s="10"/>
      <c r="I110" s="10"/>
    </row>
    <row r="111">
      <c r="A111" s="41" t="s">
        <v>377</v>
      </c>
      <c r="B111" s="31">
        <v>0.14878472222222222</v>
      </c>
      <c r="C111" s="10" t="s">
        <v>74</v>
      </c>
      <c r="D111" s="10" t="s">
        <v>125</v>
      </c>
      <c r="E111" s="28">
        <v>15.0</v>
      </c>
      <c r="F111" s="25">
        <f>E111-8</f>
        <v>7</v>
      </c>
      <c r="H111" s="10"/>
      <c r="I111" s="10"/>
    </row>
    <row r="112">
      <c r="A112" s="41" t="s">
        <v>377</v>
      </c>
      <c r="B112" s="31">
        <v>0.14903935185185185</v>
      </c>
      <c r="C112" s="10" t="s">
        <v>72</v>
      </c>
      <c r="D112" s="10" t="s">
        <v>67</v>
      </c>
      <c r="E112" s="28">
        <v>20.0</v>
      </c>
      <c r="F112" s="25">
        <f>E112-3</f>
        <v>17</v>
      </c>
      <c r="H112" s="10"/>
      <c r="I112" s="10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8.43"/>
    <col customWidth="1" min="3" max="3" width="12.43"/>
    <col customWidth="1" min="4" max="4" width="14.14"/>
    <col customWidth="1" min="5" max="5" width="13.57"/>
    <col customWidth="1" min="6" max="6" width="15.57"/>
    <col customWidth="1" min="7" max="7" width="8.0"/>
    <col customWidth="1" min="8" max="8" width="16.0"/>
    <col customWidth="1" min="9" max="9" width="9.29"/>
    <col customWidth="1" min="10" max="10" width="33.86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3338</v>
      </c>
      <c r="B2" s="31">
        <v>0.04369212962962963</v>
      </c>
      <c r="C2" s="10" t="s">
        <v>84</v>
      </c>
      <c r="D2" s="10" t="s">
        <v>127</v>
      </c>
      <c r="E2" s="13">
        <v>4.0</v>
      </c>
      <c r="F2" s="16">
        <f>E2--2</f>
        <v>6</v>
      </c>
    </row>
    <row r="3">
      <c r="A3" s="10" t="s">
        <v>3338</v>
      </c>
      <c r="B3" s="31">
        <v>0.05229166666666667</v>
      </c>
      <c r="C3" s="10" t="s">
        <v>66</v>
      </c>
      <c r="D3" s="10" t="s">
        <v>127</v>
      </c>
      <c r="E3" s="13">
        <v>23.0</v>
      </c>
      <c r="F3" s="13">
        <f>E3-5</f>
        <v>18</v>
      </c>
    </row>
    <row r="4">
      <c r="A4" s="10" t="s">
        <v>3338</v>
      </c>
      <c r="B4" s="31">
        <v>0.060381944444444446</v>
      </c>
      <c r="C4" s="10" t="s">
        <v>66</v>
      </c>
      <c r="D4" s="10" t="s">
        <v>67</v>
      </c>
      <c r="E4" s="13" t="s">
        <v>68</v>
      </c>
      <c r="F4" s="13">
        <v>20.0</v>
      </c>
    </row>
    <row r="5">
      <c r="A5" s="10" t="s">
        <v>3338</v>
      </c>
      <c r="B5" s="31">
        <v>0.06907407407407408</v>
      </c>
      <c r="C5" s="10" t="s">
        <v>3121</v>
      </c>
      <c r="D5" s="10" t="s">
        <v>127</v>
      </c>
      <c r="E5" s="13">
        <v>22.0</v>
      </c>
      <c r="F5" s="13">
        <v>19.0</v>
      </c>
    </row>
    <row r="6">
      <c r="A6" s="10" t="s">
        <v>3338</v>
      </c>
      <c r="B6" s="31">
        <v>0.10659722222222222</v>
      </c>
      <c r="C6" s="10" t="s">
        <v>69</v>
      </c>
      <c r="D6" s="10" t="s">
        <v>127</v>
      </c>
      <c r="E6" s="13" t="s">
        <v>75</v>
      </c>
      <c r="F6" s="13" t="s">
        <v>75</v>
      </c>
      <c r="J6" s="10" t="s">
        <v>2291</v>
      </c>
    </row>
    <row r="7">
      <c r="A7" s="10" t="s">
        <v>3338</v>
      </c>
      <c r="B7" s="31">
        <v>0.10659722222222222</v>
      </c>
      <c r="C7" s="10" t="s">
        <v>69</v>
      </c>
      <c r="D7" s="10" t="s">
        <v>127</v>
      </c>
      <c r="E7" s="13">
        <v>20.0</v>
      </c>
      <c r="F7" s="16">
        <f>E7-6</f>
        <v>14</v>
      </c>
    </row>
    <row r="8">
      <c r="A8" s="10" t="s">
        <v>3338</v>
      </c>
      <c r="B8" s="31">
        <v>0.11052083333333333</v>
      </c>
      <c r="C8" s="10" t="s">
        <v>66</v>
      </c>
      <c r="D8" s="10" t="s">
        <v>67</v>
      </c>
      <c r="E8" s="13">
        <v>15.0</v>
      </c>
      <c r="F8" s="16">
        <f>E8-3</f>
        <v>12</v>
      </c>
    </row>
    <row r="9">
      <c r="A9" s="10" t="s">
        <v>3338</v>
      </c>
      <c r="B9" s="31">
        <v>0.12214120370370371</v>
      </c>
      <c r="C9" s="10" t="s">
        <v>66</v>
      </c>
      <c r="D9" s="10" t="s">
        <v>542</v>
      </c>
      <c r="E9" s="13">
        <v>17.0</v>
      </c>
      <c r="F9" s="16">
        <f>E9-4</f>
        <v>13</v>
      </c>
    </row>
    <row r="10">
      <c r="A10" s="10" t="s">
        <v>3338</v>
      </c>
      <c r="B10" s="31">
        <v>0.12215277777777778</v>
      </c>
      <c r="C10" s="10" t="s">
        <v>82</v>
      </c>
      <c r="D10" s="10" t="s">
        <v>542</v>
      </c>
      <c r="E10" s="13">
        <v>11.0</v>
      </c>
      <c r="F10" s="16">
        <f>E10-2</f>
        <v>9</v>
      </c>
    </row>
    <row r="11">
      <c r="A11" s="10" t="s">
        <v>3338</v>
      </c>
      <c r="B11" s="31">
        <v>0.12217592592592592</v>
      </c>
      <c r="C11" s="10" t="s">
        <v>84</v>
      </c>
      <c r="D11" s="10" t="s">
        <v>542</v>
      </c>
      <c r="E11" s="13" t="s">
        <v>88</v>
      </c>
      <c r="F11" s="13">
        <v>1.0</v>
      </c>
    </row>
    <row r="12">
      <c r="A12" s="10" t="s">
        <v>3338</v>
      </c>
      <c r="B12" s="31">
        <v>0.12221064814814815</v>
      </c>
      <c r="C12" s="10" t="s">
        <v>968</v>
      </c>
      <c r="D12" s="10" t="s">
        <v>542</v>
      </c>
      <c r="E12" s="13">
        <v>19.0</v>
      </c>
      <c r="F12" s="16">
        <f t="shared" ref="F12:F14" si="1">E12-3</f>
        <v>16</v>
      </c>
    </row>
    <row r="13">
      <c r="A13" s="10" t="s">
        <v>3338</v>
      </c>
      <c r="B13" s="31">
        <v>0.12222222222222222</v>
      </c>
      <c r="C13" s="10" t="s">
        <v>70</v>
      </c>
      <c r="D13" s="10" t="s">
        <v>542</v>
      </c>
      <c r="E13" s="13">
        <v>11.0</v>
      </c>
      <c r="F13" s="16">
        <f t="shared" si="1"/>
        <v>8</v>
      </c>
    </row>
    <row r="14">
      <c r="A14" s="10" t="s">
        <v>3338</v>
      </c>
      <c r="B14" s="31">
        <v>0.1222337962962963</v>
      </c>
      <c r="C14" s="10" t="s">
        <v>69</v>
      </c>
      <c r="D14" s="10" t="s">
        <v>542</v>
      </c>
      <c r="E14" s="13">
        <v>21.0</v>
      </c>
      <c r="F14" s="16">
        <f t="shared" si="1"/>
        <v>18</v>
      </c>
    </row>
    <row r="15">
      <c r="A15" s="10" t="s">
        <v>3338</v>
      </c>
      <c r="B15" s="31">
        <v>0.1360648148148148</v>
      </c>
      <c r="C15" s="10" t="s">
        <v>82</v>
      </c>
      <c r="D15" s="10" t="s">
        <v>76</v>
      </c>
      <c r="E15" s="13" t="s">
        <v>75</v>
      </c>
      <c r="F15" s="13" t="s">
        <v>75</v>
      </c>
      <c r="J15" s="10" t="s">
        <v>3339</v>
      </c>
    </row>
    <row r="16">
      <c r="A16" s="10" t="s">
        <v>3338</v>
      </c>
      <c r="B16" s="31">
        <v>0.1360648148148148</v>
      </c>
      <c r="C16" s="10" t="s">
        <v>69</v>
      </c>
      <c r="D16" s="10" t="s">
        <v>76</v>
      </c>
      <c r="E16" s="13" t="s">
        <v>75</v>
      </c>
      <c r="F16" s="13" t="s">
        <v>75</v>
      </c>
      <c r="J16" s="10" t="s">
        <v>3339</v>
      </c>
    </row>
    <row r="17">
      <c r="A17" s="10" t="s">
        <v>3338</v>
      </c>
      <c r="B17" s="31">
        <v>0.1360648148148148</v>
      </c>
      <c r="C17" s="10" t="s">
        <v>66</v>
      </c>
      <c r="D17" s="10" t="s">
        <v>76</v>
      </c>
      <c r="E17" s="13" t="s">
        <v>75</v>
      </c>
      <c r="F17" s="13" t="s">
        <v>75</v>
      </c>
      <c r="J17" s="10" t="s">
        <v>3339</v>
      </c>
    </row>
    <row r="18">
      <c r="A18" s="10" t="s">
        <v>3338</v>
      </c>
      <c r="B18" s="31">
        <v>0.1360648148148148</v>
      </c>
      <c r="C18" s="10" t="s">
        <v>70</v>
      </c>
      <c r="D18" s="10" t="s">
        <v>76</v>
      </c>
      <c r="E18" s="13" t="s">
        <v>75</v>
      </c>
      <c r="F18" s="13" t="s">
        <v>75</v>
      </c>
      <c r="J18" s="10" t="s">
        <v>3339</v>
      </c>
    </row>
    <row r="19">
      <c r="A19" s="10" t="s">
        <v>3338</v>
      </c>
      <c r="B19" s="31">
        <v>0.1360648148148148</v>
      </c>
      <c r="C19" s="10" t="s">
        <v>968</v>
      </c>
      <c r="D19" s="10" t="s">
        <v>76</v>
      </c>
      <c r="E19" s="13" t="s">
        <v>75</v>
      </c>
      <c r="F19" s="13" t="s">
        <v>75</v>
      </c>
      <c r="J19" s="10" t="s">
        <v>3339</v>
      </c>
    </row>
    <row r="20">
      <c r="A20" s="10" t="s">
        <v>3338</v>
      </c>
      <c r="B20" s="31">
        <v>0.1360648148148148</v>
      </c>
      <c r="C20" s="10" t="s">
        <v>84</v>
      </c>
      <c r="D20" s="10" t="s">
        <v>76</v>
      </c>
      <c r="E20" s="13" t="s">
        <v>75</v>
      </c>
      <c r="F20" s="13" t="s">
        <v>75</v>
      </c>
      <c r="J20" s="10" t="s">
        <v>3339</v>
      </c>
    </row>
    <row r="21">
      <c r="A21" s="10" t="s">
        <v>3338</v>
      </c>
      <c r="B21" s="31">
        <v>0.1483449074074074</v>
      </c>
      <c r="C21" s="10" t="s">
        <v>70</v>
      </c>
      <c r="D21" s="10" t="s">
        <v>71</v>
      </c>
      <c r="E21" s="13">
        <v>19.0</v>
      </c>
      <c r="F21" s="16">
        <f t="shared" ref="F21:F22" si="2">E21-9</f>
        <v>10</v>
      </c>
    </row>
    <row r="22">
      <c r="A22" s="10" t="s">
        <v>3338</v>
      </c>
      <c r="B22" s="31">
        <v>0.14835648148148148</v>
      </c>
      <c r="C22" s="10" t="s">
        <v>82</v>
      </c>
      <c r="D22" s="10" t="s">
        <v>71</v>
      </c>
      <c r="E22" s="13">
        <v>28.0</v>
      </c>
      <c r="F22" s="16">
        <f t="shared" si="2"/>
        <v>19</v>
      </c>
    </row>
  </sheetData>
  <autoFilter ref="$A$1:$J$22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8.43"/>
    <col customWidth="1" min="3" max="3" width="12.43"/>
    <col customWidth="1" min="4" max="4" width="14.14"/>
    <col customWidth="1" min="5" max="5" width="13.57"/>
    <col customWidth="1" min="6" max="6" width="15.57"/>
    <col customWidth="1" min="7" max="7" width="8.0"/>
    <col customWidth="1" min="8" max="8" width="16.0"/>
    <col customWidth="1" min="9" max="9" width="9.29"/>
    <col customWidth="1" min="10" max="10" width="33.86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3340</v>
      </c>
      <c r="B2" s="31">
        <v>0.041979166666666665</v>
      </c>
      <c r="C2" s="10" t="s">
        <v>70</v>
      </c>
      <c r="D2" s="10" t="s">
        <v>73</v>
      </c>
      <c r="E2" s="13">
        <v>11.0</v>
      </c>
      <c r="F2" s="16">
        <f t="shared" ref="F2:F3" si="1">E2-5</f>
        <v>6</v>
      </c>
    </row>
    <row r="3">
      <c r="A3" s="10" t="s">
        <v>3340</v>
      </c>
      <c r="B3" s="31">
        <v>0.04847222222222222</v>
      </c>
      <c r="C3" s="10" t="s">
        <v>69</v>
      </c>
      <c r="D3" s="10" t="s">
        <v>67</v>
      </c>
      <c r="E3" s="13">
        <v>13.0</v>
      </c>
      <c r="F3" s="13">
        <f t="shared" si="1"/>
        <v>8</v>
      </c>
    </row>
    <row r="4">
      <c r="A4" s="10" t="s">
        <v>3340</v>
      </c>
      <c r="B4" s="31">
        <v>0.059675925925925924</v>
      </c>
      <c r="C4" s="10" t="s">
        <v>70</v>
      </c>
      <c r="D4" s="10" t="s">
        <v>67</v>
      </c>
      <c r="E4" s="13" t="s">
        <v>68</v>
      </c>
      <c r="F4" s="13">
        <v>20.0</v>
      </c>
    </row>
    <row r="5">
      <c r="A5" s="10" t="s">
        <v>3340</v>
      </c>
      <c r="B5" s="31">
        <v>0.06465277777777778</v>
      </c>
      <c r="C5" s="10" t="s">
        <v>70</v>
      </c>
      <c r="D5" s="10" t="s">
        <v>83</v>
      </c>
      <c r="E5" s="13">
        <v>26.0</v>
      </c>
      <c r="F5" s="13">
        <f>E5-14</f>
        <v>12</v>
      </c>
    </row>
    <row r="6">
      <c r="A6" s="10" t="s">
        <v>3340</v>
      </c>
      <c r="B6" s="31">
        <v>0.08149305555555555</v>
      </c>
      <c r="C6" s="10" t="s">
        <v>70</v>
      </c>
      <c r="D6" s="10" t="s">
        <v>71</v>
      </c>
      <c r="E6" s="13">
        <v>15.0</v>
      </c>
      <c r="F6" s="13">
        <f>E6-9</f>
        <v>6</v>
      </c>
    </row>
    <row r="7">
      <c r="A7" s="10" t="s">
        <v>3340</v>
      </c>
      <c r="B7" s="31">
        <v>0.09739583333333333</v>
      </c>
      <c r="C7" s="10" t="s">
        <v>82</v>
      </c>
      <c r="D7" s="10" t="s">
        <v>362</v>
      </c>
      <c r="E7" s="13">
        <v>15.0</v>
      </c>
      <c r="F7" s="16">
        <f>E7-11</f>
        <v>4</v>
      </c>
    </row>
    <row r="8">
      <c r="A8" s="10" t="s">
        <v>3340</v>
      </c>
      <c r="B8" s="31">
        <v>0.09785879629629629</v>
      </c>
      <c r="C8" s="10" t="s">
        <v>70</v>
      </c>
      <c r="D8" s="10" t="s">
        <v>366</v>
      </c>
      <c r="E8" s="13">
        <v>31.0</v>
      </c>
      <c r="F8" s="16">
        <f>E8-14</f>
        <v>17</v>
      </c>
    </row>
    <row r="9">
      <c r="A9" s="10" t="s">
        <v>3340</v>
      </c>
      <c r="B9" s="31">
        <v>0.09895833333333333</v>
      </c>
      <c r="C9" s="10" t="s">
        <v>69</v>
      </c>
      <c r="D9" s="10" t="s">
        <v>67</v>
      </c>
      <c r="E9" s="13">
        <v>9.0</v>
      </c>
      <c r="F9" s="13" t="s">
        <v>75</v>
      </c>
      <c r="J9" s="10" t="s">
        <v>2537</v>
      </c>
    </row>
    <row r="10">
      <c r="A10" s="10" t="s">
        <v>3340</v>
      </c>
      <c r="B10" s="31">
        <v>0.10537037037037036</v>
      </c>
      <c r="C10" s="10" t="s">
        <v>3121</v>
      </c>
      <c r="D10" s="10" t="s">
        <v>129</v>
      </c>
      <c r="E10" s="13">
        <v>17.0</v>
      </c>
      <c r="F10" s="16">
        <f>E10-5</f>
        <v>12</v>
      </c>
    </row>
    <row r="11">
      <c r="A11" s="10" t="s">
        <v>3340</v>
      </c>
      <c r="B11" s="31">
        <v>0.1109837962962963</v>
      </c>
      <c r="C11" s="10" t="s">
        <v>70</v>
      </c>
      <c r="D11" s="10" t="s">
        <v>71</v>
      </c>
      <c r="E11" s="13">
        <v>17.0</v>
      </c>
      <c r="F11" s="13">
        <f>E11-9</f>
        <v>8</v>
      </c>
    </row>
    <row r="12">
      <c r="A12" s="10" t="s">
        <v>3340</v>
      </c>
      <c r="B12" s="31">
        <v>0.1109837962962963</v>
      </c>
      <c r="C12" s="10" t="s">
        <v>968</v>
      </c>
      <c r="D12" s="10" t="s">
        <v>71</v>
      </c>
      <c r="E12" s="13">
        <v>22.0</v>
      </c>
      <c r="F12" s="16">
        <f>E12-10</f>
        <v>12</v>
      </c>
    </row>
    <row r="13">
      <c r="A13" s="10" t="s">
        <v>3340</v>
      </c>
      <c r="B13" s="31">
        <v>0.11182870370370371</v>
      </c>
      <c r="C13" s="10" t="s">
        <v>69</v>
      </c>
      <c r="D13" s="10" t="s">
        <v>80</v>
      </c>
      <c r="E13" s="13">
        <v>15.0</v>
      </c>
      <c r="F13" s="16">
        <f>E13-6</f>
        <v>9</v>
      </c>
    </row>
    <row r="14">
      <c r="A14" s="10" t="s">
        <v>3340</v>
      </c>
      <c r="B14" s="31">
        <v>0.12200231481481481</v>
      </c>
      <c r="C14" s="10" t="s">
        <v>69</v>
      </c>
      <c r="D14" s="10" t="s">
        <v>71</v>
      </c>
      <c r="E14" s="13" t="s">
        <v>68</v>
      </c>
      <c r="F14" s="13">
        <v>20.0</v>
      </c>
    </row>
    <row r="15">
      <c r="A15" s="10" t="s">
        <v>3340</v>
      </c>
      <c r="B15" s="31">
        <v>0.1220138888888889</v>
      </c>
      <c r="C15" s="10" t="s">
        <v>82</v>
      </c>
      <c r="D15" s="10" t="s">
        <v>71</v>
      </c>
      <c r="E15" s="13">
        <v>25.0</v>
      </c>
      <c r="F15" s="13">
        <f>E15-9</f>
        <v>16</v>
      </c>
    </row>
    <row r="16">
      <c r="A16" s="10" t="s">
        <v>3340</v>
      </c>
      <c r="B16" s="31">
        <v>0.1279861111111111</v>
      </c>
      <c r="C16" s="10" t="s">
        <v>69</v>
      </c>
      <c r="D16" s="10" t="s">
        <v>71</v>
      </c>
      <c r="E16" s="13" t="s">
        <v>88</v>
      </c>
      <c r="F16" s="13">
        <v>1.0</v>
      </c>
    </row>
    <row r="17">
      <c r="A17" s="10" t="s">
        <v>3340</v>
      </c>
      <c r="B17" s="31">
        <v>0.1279861111111111</v>
      </c>
      <c r="C17" s="10" t="s">
        <v>70</v>
      </c>
      <c r="D17" s="10" t="s">
        <v>71</v>
      </c>
      <c r="E17" s="13">
        <v>15.0</v>
      </c>
      <c r="F17" s="13">
        <f>E17-9</f>
        <v>6</v>
      </c>
    </row>
    <row r="18">
      <c r="A18" s="10" t="s">
        <v>3340</v>
      </c>
      <c r="B18" s="31">
        <v>0.1332523148148148</v>
      </c>
      <c r="C18" s="10" t="s">
        <v>82</v>
      </c>
      <c r="D18" s="10" t="s">
        <v>71</v>
      </c>
      <c r="E18" s="13" t="s">
        <v>68</v>
      </c>
      <c r="F18" s="13">
        <v>20.0</v>
      </c>
    </row>
    <row r="19">
      <c r="A19" s="10" t="s">
        <v>3340</v>
      </c>
      <c r="B19" s="31">
        <v>0.1332523148148148</v>
      </c>
      <c r="C19" s="10" t="s">
        <v>968</v>
      </c>
      <c r="D19" s="10" t="s">
        <v>71</v>
      </c>
      <c r="E19" s="13" t="s">
        <v>68</v>
      </c>
      <c r="F19" s="13">
        <v>20.0</v>
      </c>
    </row>
    <row r="20">
      <c r="A20" s="10" t="s">
        <v>3340</v>
      </c>
      <c r="B20" s="31">
        <v>0.15877314814814814</v>
      </c>
      <c r="C20" s="10" t="s">
        <v>66</v>
      </c>
      <c r="D20" s="10" t="s">
        <v>76</v>
      </c>
      <c r="E20" s="13">
        <v>8.0</v>
      </c>
      <c r="F20" s="13"/>
      <c r="J20" s="10" t="s">
        <v>3341</v>
      </c>
    </row>
    <row r="21">
      <c r="A21" s="10" t="s">
        <v>3340</v>
      </c>
      <c r="B21" s="31">
        <v>0.1592824074074074</v>
      </c>
      <c r="C21" s="10" t="s">
        <v>66</v>
      </c>
      <c r="D21" s="10" t="s">
        <v>76</v>
      </c>
      <c r="E21" s="13">
        <v>2.0</v>
      </c>
      <c r="F21" s="16"/>
      <c r="J21" s="10" t="s">
        <v>3341</v>
      </c>
    </row>
    <row r="22">
      <c r="A22" s="10" t="s">
        <v>3340</v>
      </c>
      <c r="B22" s="31">
        <v>0.15988425925925925</v>
      </c>
      <c r="C22" s="10" t="s">
        <v>66</v>
      </c>
      <c r="D22" s="10" t="s">
        <v>76</v>
      </c>
      <c r="E22" s="13">
        <v>11.0</v>
      </c>
      <c r="F22" s="16"/>
      <c r="J22" s="10" t="s">
        <v>3341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43"/>
    <col customWidth="1" min="3" max="3" width="9.57"/>
    <col customWidth="1" min="4" max="4" width="11.86"/>
    <col customWidth="1" min="5" max="5" width="10.71"/>
    <col customWidth="1" min="6" max="6" width="12.71"/>
    <col customWidth="1" min="7" max="7" width="5.14"/>
    <col customWidth="1" min="8" max="8" width="13.14"/>
    <col customWidth="1" min="9" max="9" width="6.43"/>
    <col customWidth="1" min="10" max="10" width="25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3342</v>
      </c>
      <c r="B2" s="31">
        <v>0.012025462962962963</v>
      </c>
      <c r="C2" s="10" t="s">
        <v>70</v>
      </c>
      <c r="D2" s="10" t="s">
        <v>129</v>
      </c>
      <c r="E2" s="13">
        <v>15.0</v>
      </c>
      <c r="F2" s="16">
        <f t="shared" ref="F2:F3" si="1">E2-5</f>
        <v>10</v>
      </c>
      <c r="J2" s="10" t="s">
        <v>2852</v>
      </c>
    </row>
    <row r="3">
      <c r="A3" s="10" t="s">
        <v>3342</v>
      </c>
      <c r="B3" s="31">
        <v>0.015960648148148147</v>
      </c>
      <c r="C3" s="10" t="s">
        <v>69</v>
      </c>
      <c r="D3" s="10" t="s">
        <v>71</v>
      </c>
      <c r="E3" s="13">
        <v>20.0</v>
      </c>
      <c r="F3" s="16">
        <f t="shared" si="1"/>
        <v>15</v>
      </c>
    </row>
    <row r="4">
      <c r="A4" s="10" t="s">
        <v>3342</v>
      </c>
      <c r="B4" s="31">
        <v>0.06201388888888889</v>
      </c>
      <c r="C4" s="10" t="s">
        <v>70</v>
      </c>
      <c r="D4" s="10" t="s">
        <v>83</v>
      </c>
      <c r="E4" s="13" t="s">
        <v>75</v>
      </c>
      <c r="F4" s="13" t="s">
        <v>75</v>
      </c>
      <c r="J4" s="10" t="s">
        <v>85</v>
      </c>
    </row>
    <row r="5">
      <c r="A5" s="10" t="s">
        <v>3342</v>
      </c>
      <c r="B5" s="31">
        <v>0.06201388888888889</v>
      </c>
      <c r="C5" s="10" t="s">
        <v>70</v>
      </c>
      <c r="D5" s="10" t="s">
        <v>83</v>
      </c>
      <c r="E5" s="13">
        <v>25.0</v>
      </c>
      <c r="F5" s="16">
        <f>E5-14</f>
        <v>11</v>
      </c>
      <c r="J5" s="10" t="s">
        <v>86</v>
      </c>
    </row>
    <row r="6">
      <c r="A6" s="10" t="s">
        <v>3342</v>
      </c>
      <c r="B6" s="31">
        <v>0.06252314814814815</v>
      </c>
      <c r="C6" s="10" t="s">
        <v>70</v>
      </c>
      <c r="D6" s="10" t="s">
        <v>83</v>
      </c>
      <c r="E6" s="13" t="s">
        <v>88</v>
      </c>
      <c r="F6" s="13">
        <v>1.0</v>
      </c>
      <c r="J6" s="10" t="s">
        <v>85</v>
      </c>
    </row>
    <row r="7">
      <c r="A7" s="10" t="s">
        <v>3342</v>
      </c>
      <c r="B7" s="31">
        <v>0.06252314814814815</v>
      </c>
      <c r="C7" s="10" t="s">
        <v>70</v>
      </c>
      <c r="D7" s="10" t="s">
        <v>83</v>
      </c>
      <c r="E7" s="13">
        <v>19.0</v>
      </c>
      <c r="F7" s="16">
        <f>E7-14</f>
        <v>5</v>
      </c>
      <c r="J7" s="10" t="s">
        <v>86</v>
      </c>
    </row>
    <row r="8">
      <c r="A8" s="10" t="s">
        <v>3342</v>
      </c>
      <c r="B8" s="31">
        <v>0.11200231481481482</v>
      </c>
      <c r="C8" s="10" t="s">
        <v>69</v>
      </c>
      <c r="D8" s="10" t="s">
        <v>67</v>
      </c>
      <c r="E8" s="13" t="s">
        <v>68</v>
      </c>
      <c r="F8" s="13">
        <v>20.0</v>
      </c>
    </row>
    <row r="9">
      <c r="A9" s="10" t="s">
        <v>3342</v>
      </c>
      <c r="B9" s="31">
        <v>0.11728009259259259</v>
      </c>
      <c r="C9" s="10" t="s">
        <v>69</v>
      </c>
      <c r="D9" s="10" t="s">
        <v>80</v>
      </c>
      <c r="E9" s="13">
        <v>14.0</v>
      </c>
      <c r="F9" s="16">
        <f>E9-6</f>
        <v>8</v>
      </c>
    </row>
    <row r="10">
      <c r="A10" s="10" t="s">
        <v>3342</v>
      </c>
      <c r="B10" s="31">
        <v>0.12390046296296296</v>
      </c>
      <c r="C10" s="10" t="s">
        <v>69</v>
      </c>
      <c r="D10" s="10" t="s">
        <v>67</v>
      </c>
      <c r="E10" s="13">
        <v>14.0</v>
      </c>
      <c r="F10" s="16">
        <f t="shared" ref="F10:F11" si="2">E10-5</f>
        <v>9</v>
      </c>
    </row>
    <row r="11">
      <c r="A11" s="10" t="s">
        <v>3342</v>
      </c>
      <c r="B11" s="31">
        <v>0.12814814814814815</v>
      </c>
      <c r="C11" s="10" t="s">
        <v>69</v>
      </c>
      <c r="D11" s="10" t="s">
        <v>67</v>
      </c>
      <c r="E11" s="13">
        <v>15.0</v>
      </c>
      <c r="F11" s="16">
        <f t="shared" si="2"/>
        <v>10</v>
      </c>
    </row>
    <row r="12">
      <c r="A12" s="10" t="s">
        <v>3342</v>
      </c>
      <c r="B12" s="31">
        <v>0.1429050925925926</v>
      </c>
      <c r="C12" s="10" t="s">
        <v>3121</v>
      </c>
      <c r="D12" s="10" t="s">
        <v>83</v>
      </c>
      <c r="E12" s="13">
        <v>28.0</v>
      </c>
      <c r="F12" s="16">
        <f>E12-13</f>
        <v>15</v>
      </c>
    </row>
    <row r="13">
      <c r="A13" s="10" t="s">
        <v>3342</v>
      </c>
      <c r="B13" s="31">
        <v>0.14465277777777777</v>
      </c>
      <c r="C13" s="10" t="s">
        <v>3121</v>
      </c>
      <c r="D13" s="10" t="s">
        <v>83</v>
      </c>
      <c r="E13" s="13" t="s">
        <v>75</v>
      </c>
      <c r="F13" s="13" t="s">
        <v>75</v>
      </c>
      <c r="J13" s="10" t="s">
        <v>85</v>
      </c>
    </row>
    <row r="14">
      <c r="A14" s="10" t="s">
        <v>3342</v>
      </c>
      <c r="B14" s="31">
        <v>0.14465277777777777</v>
      </c>
      <c r="C14" s="10" t="s">
        <v>3121</v>
      </c>
      <c r="D14" s="10" t="s">
        <v>83</v>
      </c>
      <c r="E14" s="13">
        <v>23.0</v>
      </c>
      <c r="F14" s="16">
        <f>E14-13</f>
        <v>10</v>
      </c>
      <c r="J14" s="10" t="s">
        <v>86</v>
      </c>
    </row>
    <row r="15">
      <c r="A15" s="10" t="s">
        <v>3342</v>
      </c>
      <c r="B15" s="31">
        <v>0.145625</v>
      </c>
      <c r="C15" s="10" t="s">
        <v>968</v>
      </c>
      <c r="D15" s="10" t="s">
        <v>83</v>
      </c>
      <c r="E15" s="13">
        <v>7.0</v>
      </c>
      <c r="F15" s="16">
        <f>E15--1</f>
        <v>8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43"/>
    <col customWidth="1" min="3" max="3" width="9.57"/>
    <col customWidth="1" min="4" max="4" width="11.86"/>
    <col customWidth="1" min="5" max="5" width="10.71"/>
    <col customWidth="1" min="6" max="6" width="12.71"/>
    <col customWidth="1" min="7" max="7" width="5.14"/>
    <col customWidth="1" min="8" max="8" width="13.14"/>
    <col customWidth="1" min="9" max="9" width="6.43"/>
    <col customWidth="1" min="10" max="10" width="35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3343</v>
      </c>
      <c r="B2" s="31">
        <v>0.015289351851851853</v>
      </c>
      <c r="C2" s="10" t="s">
        <v>3121</v>
      </c>
      <c r="D2" s="10" t="s">
        <v>83</v>
      </c>
      <c r="E2" s="13" t="s">
        <v>88</v>
      </c>
      <c r="F2" s="13">
        <v>1.0</v>
      </c>
      <c r="J2" s="10" t="s">
        <v>3344</v>
      </c>
    </row>
    <row r="3">
      <c r="A3" s="10" t="s">
        <v>3343</v>
      </c>
      <c r="B3" s="31">
        <v>0.029340277777777778</v>
      </c>
      <c r="C3" s="10" t="s">
        <v>82</v>
      </c>
      <c r="D3" s="10" t="s">
        <v>67</v>
      </c>
      <c r="E3" s="13" t="s">
        <v>75</v>
      </c>
      <c r="F3" s="13" t="s">
        <v>75</v>
      </c>
      <c r="J3" s="10" t="s">
        <v>2293</v>
      </c>
    </row>
    <row r="4">
      <c r="A4" s="10" t="s">
        <v>3343</v>
      </c>
      <c r="B4" s="31">
        <v>0.029340277777777778</v>
      </c>
      <c r="C4" s="10" t="s">
        <v>82</v>
      </c>
      <c r="D4" s="10" t="s">
        <v>67</v>
      </c>
      <c r="E4" s="13">
        <v>21.0</v>
      </c>
      <c r="F4" s="13">
        <f>E4-5</f>
        <v>16</v>
      </c>
    </row>
    <row r="5">
      <c r="A5" s="10" t="s">
        <v>3343</v>
      </c>
      <c r="B5" s="31">
        <v>0.042916666666666665</v>
      </c>
      <c r="C5" s="10" t="s">
        <v>3121</v>
      </c>
      <c r="D5" s="10" t="s">
        <v>71</v>
      </c>
      <c r="E5" s="13">
        <v>20.0</v>
      </c>
      <c r="F5" s="16">
        <f>E5-1</f>
        <v>19</v>
      </c>
    </row>
    <row r="6">
      <c r="A6" s="10" t="s">
        <v>3343</v>
      </c>
      <c r="B6" s="31">
        <v>0.042916666666666665</v>
      </c>
      <c r="C6" s="10" t="s">
        <v>968</v>
      </c>
      <c r="D6" s="10" t="s">
        <v>71</v>
      </c>
      <c r="E6" s="13">
        <v>20.0</v>
      </c>
      <c r="F6" s="13">
        <f>E6-10</f>
        <v>10</v>
      </c>
    </row>
    <row r="7">
      <c r="A7" s="10" t="s">
        <v>3343</v>
      </c>
      <c r="B7" s="31">
        <v>0.04292824074074074</v>
      </c>
      <c r="C7" s="10" t="s">
        <v>70</v>
      </c>
      <c r="D7" s="10" t="s">
        <v>71</v>
      </c>
      <c r="E7" s="13">
        <v>26.0</v>
      </c>
      <c r="F7" s="16">
        <f t="shared" ref="F7:F8" si="1">E7-9</f>
        <v>17</v>
      </c>
    </row>
    <row r="8">
      <c r="A8" s="10" t="s">
        <v>3343</v>
      </c>
      <c r="B8" s="31">
        <v>0.042951388888888886</v>
      </c>
      <c r="C8" s="10" t="s">
        <v>82</v>
      </c>
      <c r="D8" s="10" t="s">
        <v>71</v>
      </c>
      <c r="E8" s="13">
        <v>26.0</v>
      </c>
      <c r="F8" s="13">
        <f t="shared" si="1"/>
        <v>17</v>
      </c>
    </row>
    <row r="9">
      <c r="A9" s="10" t="s">
        <v>3343</v>
      </c>
      <c r="B9" s="31">
        <v>0.04297453703703704</v>
      </c>
      <c r="C9" s="10" t="s">
        <v>69</v>
      </c>
      <c r="D9" s="10" t="s">
        <v>71</v>
      </c>
      <c r="E9" s="13" t="s">
        <v>75</v>
      </c>
      <c r="F9" s="13" t="s">
        <v>75</v>
      </c>
    </row>
    <row r="10">
      <c r="A10" s="10" t="s">
        <v>3343</v>
      </c>
      <c r="B10" s="31">
        <v>0.04299768518518519</v>
      </c>
      <c r="C10" s="10" t="s">
        <v>66</v>
      </c>
      <c r="D10" s="10" t="s">
        <v>71</v>
      </c>
      <c r="E10" s="13">
        <f>F10+-2</f>
        <v>17</v>
      </c>
      <c r="F10" s="13">
        <v>19.0</v>
      </c>
    </row>
    <row r="11">
      <c r="A11" s="10" t="s">
        <v>3343</v>
      </c>
      <c r="B11" s="31">
        <v>0.04303240740740741</v>
      </c>
      <c r="C11" s="10" t="s">
        <v>84</v>
      </c>
      <c r="D11" s="10" t="s">
        <v>71</v>
      </c>
      <c r="E11" s="13">
        <v>12.0</v>
      </c>
      <c r="F11" s="16">
        <f>E11--1</f>
        <v>13</v>
      </c>
    </row>
    <row r="12">
      <c r="A12" s="10" t="s">
        <v>3343</v>
      </c>
      <c r="B12" s="31">
        <v>0.04549768518518518</v>
      </c>
      <c r="C12" s="10" t="s">
        <v>968</v>
      </c>
      <c r="D12" s="10" t="s">
        <v>67</v>
      </c>
      <c r="E12" s="13">
        <v>12.0</v>
      </c>
      <c r="F12" s="16">
        <f>E12-10</f>
        <v>2</v>
      </c>
    </row>
    <row r="13">
      <c r="A13" s="10" t="s">
        <v>3343</v>
      </c>
      <c r="B13" s="31">
        <v>0.059756944444444446</v>
      </c>
      <c r="C13" s="10" t="s">
        <v>70</v>
      </c>
      <c r="D13" s="10" t="s">
        <v>83</v>
      </c>
      <c r="E13" s="13">
        <v>23.0</v>
      </c>
      <c r="F13" s="13">
        <f>E13-14</f>
        <v>9</v>
      </c>
    </row>
    <row r="14">
      <c r="A14" s="10" t="s">
        <v>3343</v>
      </c>
      <c r="B14" s="31">
        <v>0.08587962962962963</v>
      </c>
      <c r="C14" s="10" t="s">
        <v>70</v>
      </c>
      <c r="D14" s="10" t="s">
        <v>127</v>
      </c>
      <c r="E14" s="13">
        <v>16.0</v>
      </c>
      <c r="F14" s="16">
        <f>E14-1</f>
        <v>15</v>
      </c>
    </row>
    <row r="15">
      <c r="A15" s="10" t="s">
        <v>3343</v>
      </c>
      <c r="B15" s="31">
        <v>0.114375</v>
      </c>
      <c r="C15" s="10" t="s">
        <v>70</v>
      </c>
      <c r="D15" s="10" t="s">
        <v>67</v>
      </c>
      <c r="E15" s="13">
        <v>13.0</v>
      </c>
      <c r="F15" s="16">
        <f>E15-4</f>
        <v>9</v>
      </c>
    </row>
    <row r="16">
      <c r="A16" s="10" t="s">
        <v>3343</v>
      </c>
      <c r="B16" s="31">
        <v>0.1327199074074074</v>
      </c>
      <c r="C16" s="10" t="s">
        <v>968</v>
      </c>
      <c r="D16" s="10" t="s">
        <v>67</v>
      </c>
      <c r="E16" s="13" t="s">
        <v>68</v>
      </c>
      <c r="F16" s="13">
        <v>20.0</v>
      </c>
    </row>
    <row r="17">
      <c r="A17" s="10" t="s">
        <v>3343</v>
      </c>
      <c r="B17" s="31">
        <v>0.13273148148148148</v>
      </c>
      <c r="C17" s="10" t="s">
        <v>3121</v>
      </c>
      <c r="D17" s="10" t="s">
        <v>67</v>
      </c>
      <c r="E17" s="13">
        <v>12.0</v>
      </c>
      <c r="F17" s="16">
        <f>E17-1</f>
        <v>11</v>
      </c>
    </row>
    <row r="18">
      <c r="A18" s="10" t="s">
        <v>3343</v>
      </c>
      <c r="B18" s="31">
        <v>0.13922453703703705</v>
      </c>
      <c r="C18" s="10" t="s">
        <v>69</v>
      </c>
      <c r="D18" s="10" t="s">
        <v>71</v>
      </c>
      <c r="E18" s="13">
        <v>15.0</v>
      </c>
      <c r="F18" s="16">
        <f t="shared" ref="F18:F19" si="2">E18-5</f>
        <v>10</v>
      </c>
    </row>
    <row r="19">
      <c r="A19" s="10" t="s">
        <v>3343</v>
      </c>
      <c r="B19" s="31">
        <v>0.1401851851851852</v>
      </c>
      <c r="C19" s="10" t="s">
        <v>69</v>
      </c>
      <c r="D19" s="10" t="s">
        <v>67</v>
      </c>
      <c r="E19" s="13">
        <v>15.0</v>
      </c>
      <c r="F19" s="16">
        <f t="shared" si="2"/>
        <v>10</v>
      </c>
    </row>
    <row r="20">
      <c r="A20" s="10" t="s">
        <v>3343</v>
      </c>
      <c r="B20" s="31">
        <v>0.14244212962962963</v>
      </c>
      <c r="C20" s="10" t="s">
        <v>66</v>
      </c>
      <c r="D20" s="10" t="s">
        <v>76</v>
      </c>
      <c r="E20" s="13">
        <v>8.0</v>
      </c>
      <c r="F20" s="16"/>
      <c r="J20" s="10" t="s">
        <v>3345</v>
      </c>
    </row>
    <row r="21">
      <c r="A21" s="10" t="s">
        <v>3343</v>
      </c>
      <c r="B21" s="31">
        <v>0.14769675925925926</v>
      </c>
      <c r="C21" s="10" t="s">
        <v>69</v>
      </c>
      <c r="D21" s="10" t="s">
        <v>83</v>
      </c>
      <c r="E21" s="13">
        <v>4.0</v>
      </c>
      <c r="F21" s="16">
        <f>E21-1</f>
        <v>3</v>
      </c>
    </row>
    <row r="22">
      <c r="A22" s="10" t="s">
        <v>3343</v>
      </c>
      <c r="B22" s="31">
        <v>0.14777777777777779</v>
      </c>
      <c r="C22" s="10" t="s">
        <v>3121</v>
      </c>
      <c r="D22" s="10" t="s">
        <v>83</v>
      </c>
      <c r="E22" s="13">
        <v>23.0</v>
      </c>
      <c r="F22" s="16">
        <f>E22-13</f>
        <v>10</v>
      </c>
    </row>
    <row r="23">
      <c r="A23" s="10" t="s">
        <v>3343</v>
      </c>
      <c r="B23" s="31">
        <v>0.14780092592592592</v>
      </c>
      <c r="C23" s="10" t="s">
        <v>82</v>
      </c>
      <c r="D23" s="10" t="s">
        <v>83</v>
      </c>
      <c r="E23" s="13">
        <v>19.0</v>
      </c>
      <c r="F23" s="16">
        <f>E23-11</f>
        <v>8</v>
      </c>
    </row>
    <row r="24">
      <c r="A24" s="10" t="s">
        <v>3343</v>
      </c>
      <c r="B24" s="31">
        <v>0.1478125</v>
      </c>
      <c r="C24" s="10" t="s">
        <v>70</v>
      </c>
      <c r="D24" s="10" t="s">
        <v>83</v>
      </c>
      <c r="E24" s="13" t="s">
        <v>75</v>
      </c>
      <c r="F24" s="13" t="s">
        <v>75</v>
      </c>
      <c r="J24" s="10" t="s">
        <v>2291</v>
      </c>
    </row>
    <row r="25">
      <c r="A25" s="10" t="s">
        <v>3343</v>
      </c>
      <c r="B25" s="31">
        <v>0.1478125</v>
      </c>
      <c r="C25" s="10" t="s">
        <v>70</v>
      </c>
      <c r="D25" s="10" t="s">
        <v>83</v>
      </c>
      <c r="E25" s="13">
        <v>27.0</v>
      </c>
      <c r="F25" s="13">
        <f>E25-14</f>
        <v>13</v>
      </c>
    </row>
    <row r="26">
      <c r="A26" s="10" t="s">
        <v>3343</v>
      </c>
      <c r="B26" s="31">
        <v>0.1489699074074074</v>
      </c>
      <c r="C26" s="10" t="s">
        <v>968</v>
      </c>
      <c r="D26" s="10" t="s">
        <v>67</v>
      </c>
      <c r="E26" s="13">
        <v>27.0</v>
      </c>
      <c r="F26" s="16">
        <f>E26-9</f>
        <v>18</v>
      </c>
    </row>
    <row r="27">
      <c r="A27" s="10" t="s">
        <v>3343</v>
      </c>
      <c r="B27" s="31">
        <v>0.14900462962962963</v>
      </c>
      <c r="C27" s="10" t="s">
        <v>66</v>
      </c>
      <c r="D27" s="10" t="s">
        <v>67</v>
      </c>
      <c r="E27" s="13">
        <v>18.0</v>
      </c>
      <c r="F27" s="16">
        <f>E27-3</f>
        <v>15</v>
      </c>
    </row>
    <row r="28">
      <c r="A28" s="10" t="s">
        <v>3343</v>
      </c>
      <c r="B28" s="31">
        <v>0.1490277777777778</v>
      </c>
      <c r="C28" s="10" t="s">
        <v>84</v>
      </c>
      <c r="D28" s="10" t="s">
        <v>67</v>
      </c>
      <c r="E28" s="13">
        <v>24.0</v>
      </c>
      <c r="F28" s="13">
        <v>19.0</v>
      </c>
      <c r="J28" s="10" t="s">
        <v>3346</v>
      </c>
    </row>
    <row r="29">
      <c r="A29" s="10" t="s">
        <v>3343</v>
      </c>
      <c r="B29" s="31">
        <v>0.1504398148148148</v>
      </c>
      <c r="C29" s="10" t="s">
        <v>3121</v>
      </c>
      <c r="D29" s="10" t="s">
        <v>83</v>
      </c>
      <c r="E29" s="13">
        <v>23.0</v>
      </c>
      <c r="F29" s="16">
        <f>E29-13</f>
        <v>10</v>
      </c>
    </row>
    <row r="30">
      <c r="A30" s="10" t="s">
        <v>3343</v>
      </c>
      <c r="B30" s="31">
        <v>0.15060185185185185</v>
      </c>
      <c r="C30" s="10" t="s">
        <v>3121</v>
      </c>
      <c r="D30" s="10" t="s">
        <v>217</v>
      </c>
      <c r="E30" s="13" t="s">
        <v>68</v>
      </c>
      <c r="F30" s="13">
        <v>20.0</v>
      </c>
      <c r="J30" s="10" t="s">
        <v>3347</v>
      </c>
    </row>
    <row r="31">
      <c r="A31" s="10" t="s">
        <v>3343</v>
      </c>
      <c r="B31" s="31">
        <v>0.15125</v>
      </c>
      <c r="C31" s="10" t="s">
        <v>3121</v>
      </c>
      <c r="D31" s="10" t="s">
        <v>3348</v>
      </c>
      <c r="E31" s="13">
        <v>23.0</v>
      </c>
      <c r="F31" s="16">
        <f>E31-13</f>
        <v>10</v>
      </c>
    </row>
    <row r="32">
      <c r="A32" s="10" t="s">
        <v>3343</v>
      </c>
      <c r="B32" s="31">
        <v>0.15361111111111111</v>
      </c>
      <c r="C32" s="10" t="s">
        <v>66</v>
      </c>
      <c r="D32" s="10" t="s">
        <v>76</v>
      </c>
      <c r="E32" s="13">
        <v>9.0</v>
      </c>
      <c r="F32" s="16"/>
      <c r="J32" s="10" t="s">
        <v>3345</v>
      </c>
    </row>
    <row r="33">
      <c r="A33" s="10" t="s">
        <v>3343</v>
      </c>
      <c r="B33" s="31">
        <v>0.1546875</v>
      </c>
      <c r="C33" s="10" t="s">
        <v>66</v>
      </c>
      <c r="D33" s="10" t="s">
        <v>67</v>
      </c>
      <c r="E33" s="13">
        <v>7.0</v>
      </c>
      <c r="F33" s="16">
        <f>E33-3</f>
        <v>4</v>
      </c>
    </row>
    <row r="34">
      <c r="A34" s="10" t="s">
        <v>3343</v>
      </c>
      <c r="B34" s="31">
        <v>0.15729166666666666</v>
      </c>
      <c r="C34" s="10" t="s">
        <v>66</v>
      </c>
      <c r="D34" s="10" t="s">
        <v>76</v>
      </c>
      <c r="E34" s="13">
        <v>6.0</v>
      </c>
      <c r="F34" s="16"/>
      <c r="J34" s="10" t="s">
        <v>3345</v>
      </c>
    </row>
    <row r="35">
      <c r="A35" s="10" t="s">
        <v>3343</v>
      </c>
      <c r="B35" s="31">
        <v>0.15774305555555557</v>
      </c>
      <c r="C35" s="10" t="s">
        <v>66</v>
      </c>
      <c r="D35" s="10" t="s">
        <v>76</v>
      </c>
      <c r="E35" s="13">
        <v>8.0</v>
      </c>
      <c r="F35" s="16"/>
      <c r="J35" s="10" t="s">
        <v>3345</v>
      </c>
    </row>
    <row r="36">
      <c r="A36" s="10" t="s">
        <v>3343</v>
      </c>
      <c r="B36" s="31">
        <v>0.15822916666666667</v>
      </c>
      <c r="C36" s="10" t="s">
        <v>66</v>
      </c>
      <c r="D36" s="10" t="s">
        <v>76</v>
      </c>
      <c r="E36" s="13">
        <v>1.0</v>
      </c>
      <c r="F36" s="16"/>
      <c r="J36" s="10" t="s">
        <v>3345</v>
      </c>
    </row>
    <row r="37">
      <c r="A37" s="10" t="s">
        <v>3343</v>
      </c>
      <c r="B37" s="31">
        <v>0.1589236111111111</v>
      </c>
      <c r="C37" s="10" t="s">
        <v>968</v>
      </c>
      <c r="D37" s="10" t="s">
        <v>67</v>
      </c>
      <c r="E37" s="13" t="s">
        <v>75</v>
      </c>
      <c r="F37" s="13" t="s">
        <v>75</v>
      </c>
      <c r="J37" s="10" t="s">
        <v>2293</v>
      </c>
    </row>
    <row r="38">
      <c r="A38" s="10" t="s">
        <v>3343</v>
      </c>
      <c r="B38" s="31">
        <v>0.1589236111111111</v>
      </c>
      <c r="C38" s="10" t="s">
        <v>968</v>
      </c>
      <c r="D38" s="10" t="s">
        <v>67</v>
      </c>
      <c r="E38" s="13">
        <v>15.0</v>
      </c>
      <c r="F38" s="13">
        <f>E38-10</f>
        <v>5</v>
      </c>
    </row>
    <row r="39">
      <c r="A39" s="10" t="s">
        <v>3343</v>
      </c>
      <c r="B39" s="31">
        <v>0.15893518518518518</v>
      </c>
      <c r="C39" s="10" t="s">
        <v>70</v>
      </c>
      <c r="D39" s="10" t="s">
        <v>67</v>
      </c>
      <c r="E39" s="13" t="s">
        <v>75</v>
      </c>
      <c r="F39" s="13" t="s">
        <v>75</v>
      </c>
      <c r="J39" s="10" t="s">
        <v>2293</v>
      </c>
    </row>
    <row r="40">
      <c r="A40" s="10" t="s">
        <v>3343</v>
      </c>
      <c r="B40" s="31">
        <v>0.15893518518518518</v>
      </c>
      <c r="C40" s="10" t="s">
        <v>70</v>
      </c>
      <c r="D40" s="10" t="s">
        <v>67</v>
      </c>
      <c r="E40" s="13">
        <v>6.0</v>
      </c>
      <c r="F40" s="13">
        <f>E40-4</f>
        <v>2</v>
      </c>
    </row>
    <row r="41">
      <c r="A41" s="10" t="s">
        <v>3343</v>
      </c>
      <c r="B41" s="31">
        <v>0.1596875</v>
      </c>
      <c r="C41" s="10" t="s">
        <v>968</v>
      </c>
      <c r="D41" s="10" t="s">
        <v>76</v>
      </c>
      <c r="E41" s="13" t="s">
        <v>75</v>
      </c>
      <c r="F41" s="13" t="s">
        <v>75</v>
      </c>
      <c r="J41" s="10" t="s">
        <v>3349</v>
      </c>
    </row>
    <row r="42">
      <c r="A42" s="10" t="s">
        <v>3343</v>
      </c>
      <c r="B42" s="31">
        <v>0.1638888888888889</v>
      </c>
      <c r="C42" s="10" t="s">
        <v>70</v>
      </c>
      <c r="D42" s="10" t="s">
        <v>87</v>
      </c>
      <c r="E42" s="13">
        <v>20.0</v>
      </c>
      <c r="F42" s="13" t="s">
        <v>75</v>
      </c>
      <c r="J42" s="10" t="s">
        <v>3350</v>
      </c>
    </row>
    <row r="43">
      <c r="A43" s="10" t="s">
        <v>3343</v>
      </c>
      <c r="B43" s="31">
        <v>0.16402777777777777</v>
      </c>
      <c r="C43" s="10" t="s">
        <v>66</v>
      </c>
      <c r="D43" s="10" t="s">
        <v>87</v>
      </c>
      <c r="E43" s="13">
        <v>14.0</v>
      </c>
      <c r="F43" s="16">
        <f>E43-0</f>
        <v>14</v>
      </c>
    </row>
    <row r="44">
      <c r="A44" s="10" t="s">
        <v>3343</v>
      </c>
      <c r="B44" s="31">
        <v>0.16402777777777777</v>
      </c>
      <c r="C44" s="10" t="s">
        <v>84</v>
      </c>
      <c r="D44" s="10" t="s">
        <v>87</v>
      </c>
      <c r="E44" s="13" t="s">
        <v>75</v>
      </c>
      <c r="F44" s="13" t="s">
        <v>75</v>
      </c>
      <c r="J44" s="10" t="s">
        <v>2291</v>
      </c>
    </row>
    <row r="45">
      <c r="A45" s="10" t="s">
        <v>3343</v>
      </c>
      <c r="B45" s="31">
        <v>0.16402777777777777</v>
      </c>
      <c r="C45" s="10" t="s">
        <v>84</v>
      </c>
      <c r="D45" s="10" t="s">
        <v>87</v>
      </c>
      <c r="E45" s="13">
        <v>12.0</v>
      </c>
      <c r="F45" s="13">
        <f>E45-2</f>
        <v>10</v>
      </c>
    </row>
    <row r="46">
      <c r="A46" s="10" t="s">
        <v>3343</v>
      </c>
      <c r="B46" s="31">
        <v>0.16413194444444446</v>
      </c>
      <c r="C46" s="10" t="s">
        <v>82</v>
      </c>
      <c r="D46" s="10" t="s">
        <v>87</v>
      </c>
      <c r="E46" s="13">
        <v>8.0</v>
      </c>
      <c r="F46" s="16">
        <f>E46-1</f>
        <v>7</v>
      </c>
    </row>
    <row r="47">
      <c r="A47" s="10" t="s">
        <v>3343</v>
      </c>
      <c r="B47" s="31">
        <v>0.16414351851851852</v>
      </c>
      <c r="C47" s="10" t="s">
        <v>3121</v>
      </c>
      <c r="D47" s="10" t="s">
        <v>87</v>
      </c>
      <c r="E47" s="13">
        <v>9.0</v>
      </c>
      <c r="F47" s="16">
        <f>E47-5</f>
        <v>4</v>
      </c>
    </row>
    <row r="48">
      <c r="A48" s="10" t="s">
        <v>3343</v>
      </c>
      <c r="B48" s="31">
        <v>0.16418981481481482</v>
      </c>
      <c r="C48" s="10" t="s">
        <v>69</v>
      </c>
      <c r="D48" s="10" t="s">
        <v>87</v>
      </c>
      <c r="E48" s="13">
        <v>7.0</v>
      </c>
      <c r="F48" s="16">
        <f>E48-4</f>
        <v>3</v>
      </c>
    </row>
    <row r="49">
      <c r="A49" s="10" t="s">
        <v>3343</v>
      </c>
      <c r="B49" s="31">
        <v>0.16429398148148147</v>
      </c>
      <c r="C49" s="10" t="s">
        <v>968</v>
      </c>
      <c r="D49" s="10" t="s">
        <v>87</v>
      </c>
      <c r="E49" s="13" t="s">
        <v>88</v>
      </c>
      <c r="F49" s="13">
        <v>1.0</v>
      </c>
    </row>
    <row r="50">
      <c r="A50" s="10" t="s">
        <v>3343</v>
      </c>
      <c r="B50" s="31">
        <v>0.16554398148148147</v>
      </c>
      <c r="C50" s="10" t="s">
        <v>70</v>
      </c>
      <c r="D50" s="10" t="s">
        <v>93</v>
      </c>
      <c r="E50" s="13">
        <v>27.0</v>
      </c>
      <c r="F50" s="16">
        <f t="shared" ref="F50:F51" si="3">E50-12</f>
        <v>15</v>
      </c>
      <c r="J50" s="10" t="s">
        <v>3351</v>
      </c>
    </row>
    <row r="51">
      <c r="A51" s="10" t="s">
        <v>3343</v>
      </c>
      <c r="B51" s="31">
        <v>0.16556712962962963</v>
      </c>
      <c r="C51" s="10" t="s">
        <v>70</v>
      </c>
      <c r="D51" s="10" t="s">
        <v>93</v>
      </c>
      <c r="E51" s="13">
        <v>17.0</v>
      </c>
      <c r="F51" s="16">
        <f t="shared" si="3"/>
        <v>5</v>
      </c>
      <c r="J51" s="10" t="s">
        <v>3351</v>
      </c>
    </row>
    <row r="52">
      <c r="A52" s="10" t="s">
        <v>3343</v>
      </c>
      <c r="B52" s="31">
        <v>0.1656712962962963</v>
      </c>
      <c r="C52" s="10" t="s">
        <v>70</v>
      </c>
      <c r="D52" s="10" t="s">
        <v>91</v>
      </c>
      <c r="E52" s="13">
        <v>15.0</v>
      </c>
      <c r="F52" s="16"/>
      <c r="H52" s="10" t="s">
        <v>3352</v>
      </c>
    </row>
    <row r="53">
      <c r="A53" s="10" t="s">
        <v>3343</v>
      </c>
      <c r="B53" s="31">
        <v>0.1656712962962963</v>
      </c>
      <c r="C53" s="10" t="s">
        <v>70</v>
      </c>
      <c r="D53" s="10" t="s">
        <v>91</v>
      </c>
      <c r="E53" s="13">
        <v>16.0</v>
      </c>
      <c r="F53" s="16"/>
      <c r="H53" s="10" t="s">
        <v>3353</v>
      </c>
    </row>
    <row r="54">
      <c r="A54" s="10" t="s">
        <v>3343</v>
      </c>
      <c r="B54" s="31">
        <v>0.1662962962962963</v>
      </c>
      <c r="C54" s="10" t="s">
        <v>70</v>
      </c>
      <c r="D54" s="10" t="s">
        <v>93</v>
      </c>
      <c r="E54" s="13">
        <v>30.0</v>
      </c>
      <c r="F54" s="16">
        <f t="shared" ref="F54:F55" si="4">E54-11</f>
        <v>19</v>
      </c>
      <c r="J54" s="10" t="s">
        <v>3354</v>
      </c>
    </row>
    <row r="55">
      <c r="A55" s="10" t="s">
        <v>3343</v>
      </c>
      <c r="B55" s="31">
        <v>0.1662962962962963</v>
      </c>
      <c r="C55" s="10" t="s">
        <v>70</v>
      </c>
      <c r="D55" s="10" t="s">
        <v>93</v>
      </c>
      <c r="E55" s="13">
        <v>27.0</v>
      </c>
      <c r="F55" s="16">
        <f t="shared" si="4"/>
        <v>16</v>
      </c>
      <c r="J55" s="10" t="s">
        <v>3354</v>
      </c>
    </row>
    <row r="56">
      <c r="A56" s="10" t="s">
        <v>3343</v>
      </c>
      <c r="B56" s="31">
        <v>0.1664699074074074</v>
      </c>
      <c r="C56" s="10" t="s">
        <v>70</v>
      </c>
      <c r="D56" s="10" t="s">
        <v>91</v>
      </c>
      <c r="E56" s="13">
        <v>10.0</v>
      </c>
      <c r="F56" s="16"/>
      <c r="H56" s="10" t="s">
        <v>3355</v>
      </c>
    </row>
    <row r="57">
      <c r="A57" s="10" t="s">
        <v>3343</v>
      </c>
      <c r="B57" s="31">
        <v>0.1664699074074074</v>
      </c>
      <c r="C57" s="10" t="s">
        <v>70</v>
      </c>
      <c r="D57" s="10" t="s">
        <v>91</v>
      </c>
      <c r="E57" s="13">
        <v>8.0</v>
      </c>
      <c r="F57" s="16"/>
      <c r="H57" s="10" t="s">
        <v>3356</v>
      </c>
    </row>
    <row r="58">
      <c r="A58" s="10" t="s">
        <v>3343</v>
      </c>
      <c r="B58" s="31">
        <v>0.16722222222222222</v>
      </c>
      <c r="C58" s="10" t="s">
        <v>66</v>
      </c>
      <c r="D58" s="10" t="s">
        <v>89</v>
      </c>
      <c r="E58" s="13">
        <v>20.0</v>
      </c>
      <c r="F58" s="16">
        <f>E58-10</f>
        <v>10</v>
      </c>
      <c r="J58" s="10" t="s">
        <v>3357</v>
      </c>
    </row>
    <row r="59">
      <c r="A59" s="10" t="s">
        <v>3343</v>
      </c>
      <c r="B59" s="31">
        <v>0.16722222222222222</v>
      </c>
      <c r="C59" s="10" t="s">
        <v>66</v>
      </c>
      <c r="D59" s="10" t="s">
        <v>89</v>
      </c>
      <c r="E59" s="13" t="s">
        <v>75</v>
      </c>
      <c r="F59" s="13" t="s">
        <v>75</v>
      </c>
      <c r="J59" s="10" t="s">
        <v>2291</v>
      </c>
    </row>
    <row r="60">
      <c r="A60" s="10" t="s">
        <v>3343</v>
      </c>
      <c r="B60" s="31">
        <v>0.16733796296296297</v>
      </c>
      <c r="C60" s="10" t="s">
        <v>66</v>
      </c>
      <c r="D60" s="10" t="s">
        <v>89</v>
      </c>
      <c r="E60" s="13">
        <v>25.0</v>
      </c>
      <c r="F60" s="16">
        <f>E60-10</f>
        <v>15</v>
      </c>
      <c r="J60" s="10" t="s">
        <v>3357</v>
      </c>
    </row>
    <row r="61">
      <c r="A61" s="10" t="s">
        <v>3343</v>
      </c>
      <c r="B61" s="31">
        <v>0.16733796296296297</v>
      </c>
      <c r="C61" s="10" t="s">
        <v>66</v>
      </c>
      <c r="D61" s="10" t="s">
        <v>89</v>
      </c>
      <c r="E61" s="13" t="s">
        <v>75</v>
      </c>
      <c r="F61" s="13" t="s">
        <v>75</v>
      </c>
      <c r="J61" s="10" t="s">
        <v>2291</v>
      </c>
    </row>
    <row r="62">
      <c r="A62" s="10" t="s">
        <v>3343</v>
      </c>
      <c r="B62" s="31">
        <v>0.16743055555555555</v>
      </c>
      <c r="C62" s="10" t="s">
        <v>66</v>
      </c>
      <c r="D62" s="10" t="s">
        <v>89</v>
      </c>
      <c r="E62" s="13">
        <v>22.0</v>
      </c>
      <c r="F62" s="16">
        <f>E62-10</f>
        <v>12</v>
      </c>
      <c r="J62" s="10" t="s">
        <v>3357</v>
      </c>
    </row>
    <row r="63">
      <c r="A63" s="10" t="s">
        <v>3343</v>
      </c>
      <c r="B63" s="31">
        <v>0.16743055555555555</v>
      </c>
      <c r="C63" s="10" t="s">
        <v>66</v>
      </c>
      <c r="D63" s="10" t="s">
        <v>89</v>
      </c>
      <c r="E63" s="13" t="s">
        <v>75</v>
      </c>
      <c r="F63" s="13" t="s">
        <v>75</v>
      </c>
      <c r="J63" s="10" t="s">
        <v>2291</v>
      </c>
    </row>
    <row r="64">
      <c r="A64" s="10" t="s">
        <v>3343</v>
      </c>
      <c r="B64" s="31">
        <v>0.1675925925925926</v>
      </c>
      <c r="C64" s="10" t="s">
        <v>66</v>
      </c>
      <c r="D64" s="10" t="s">
        <v>91</v>
      </c>
      <c r="E64" s="13">
        <v>36.0</v>
      </c>
      <c r="F64" s="16"/>
      <c r="H64" s="10" t="s">
        <v>3358</v>
      </c>
    </row>
    <row r="65">
      <c r="A65" s="10" t="s">
        <v>3343</v>
      </c>
      <c r="B65" s="31">
        <v>0.1711226851851852</v>
      </c>
      <c r="C65" s="10" t="s">
        <v>70</v>
      </c>
      <c r="D65" s="10" t="s">
        <v>166</v>
      </c>
      <c r="E65" s="13" t="s">
        <v>88</v>
      </c>
      <c r="F65" s="13">
        <v>1.0</v>
      </c>
      <c r="J65" s="10" t="s">
        <v>3359</v>
      </c>
    </row>
    <row r="66">
      <c r="A66" s="10" t="s">
        <v>3343</v>
      </c>
      <c r="B66" s="31">
        <v>0.1711226851851852</v>
      </c>
      <c r="C66" s="10" t="s">
        <v>84</v>
      </c>
      <c r="D66" s="10" t="s">
        <v>166</v>
      </c>
      <c r="E66" s="13">
        <v>18.0</v>
      </c>
      <c r="F66" s="16">
        <f>E66-0</f>
        <v>18</v>
      </c>
      <c r="J66" s="10" t="s">
        <v>3360</v>
      </c>
    </row>
    <row r="67">
      <c r="A67" s="10" t="s">
        <v>3343</v>
      </c>
      <c r="B67" s="31">
        <v>0.17063657407407407</v>
      </c>
      <c r="C67" s="10" t="s">
        <v>3121</v>
      </c>
      <c r="D67" s="10" t="s">
        <v>125</v>
      </c>
      <c r="E67" s="13">
        <v>34.0</v>
      </c>
      <c r="F67" s="16">
        <f>E67-15</f>
        <v>19</v>
      </c>
    </row>
    <row r="68">
      <c r="A68" s="10" t="s">
        <v>3343</v>
      </c>
      <c r="B68" s="31">
        <v>0.17824074074074073</v>
      </c>
      <c r="C68" s="10" t="s">
        <v>66</v>
      </c>
      <c r="D68" s="10" t="s">
        <v>209</v>
      </c>
      <c r="E68" s="13" t="s">
        <v>68</v>
      </c>
      <c r="F68" s="13">
        <v>20.0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29"/>
    <col customWidth="1" min="3" max="3" width="9.71"/>
    <col customWidth="1" min="4" max="4" width="16.0"/>
    <col customWidth="1" min="5" max="5" width="10.71"/>
    <col customWidth="1" min="6" max="6" width="12.71"/>
    <col customWidth="1" min="7" max="7" width="5.14"/>
    <col customWidth="1" min="8" max="8" width="37.29"/>
    <col customWidth="1" min="9" max="9" width="6.43"/>
    <col customWidth="1" min="10" max="10" width="68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3361</v>
      </c>
      <c r="B2" s="31">
        <v>0.008958333333333334</v>
      </c>
      <c r="C2" s="10" t="s">
        <v>70</v>
      </c>
      <c r="D2" s="10" t="s">
        <v>209</v>
      </c>
      <c r="E2" s="13">
        <v>4.0</v>
      </c>
      <c r="F2" s="16">
        <f>E2-0</f>
        <v>4</v>
      </c>
    </row>
    <row r="3">
      <c r="A3" s="10" t="s">
        <v>3361</v>
      </c>
      <c r="B3" s="31">
        <v>0.01019675925925926</v>
      </c>
      <c r="C3" s="10" t="s">
        <v>70</v>
      </c>
      <c r="D3" s="10" t="s">
        <v>93</v>
      </c>
      <c r="E3" s="13">
        <v>27.0</v>
      </c>
      <c r="F3" s="13">
        <v>17.0</v>
      </c>
      <c r="J3" s="10" t="s">
        <v>99</v>
      </c>
    </row>
    <row r="4">
      <c r="A4" s="10" t="s">
        <v>3361</v>
      </c>
      <c r="B4" s="31">
        <v>0.0103125</v>
      </c>
      <c r="C4" s="10" t="s">
        <v>70</v>
      </c>
      <c r="D4" s="10" t="s">
        <v>91</v>
      </c>
      <c r="E4" s="13">
        <v>7.0</v>
      </c>
      <c r="F4" s="16"/>
      <c r="H4" s="10" t="s">
        <v>3362</v>
      </c>
    </row>
    <row r="5">
      <c r="A5" s="10" t="s">
        <v>3361</v>
      </c>
      <c r="B5" s="31">
        <v>0.01287037037037037</v>
      </c>
      <c r="C5" s="10" t="s">
        <v>66</v>
      </c>
      <c r="D5" s="10" t="s">
        <v>76</v>
      </c>
      <c r="E5" s="13">
        <v>5.0</v>
      </c>
      <c r="F5" s="16"/>
      <c r="J5" s="10" t="s">
        <v>3363</v>
      </c>
    </row>
    <row r="6">
      <c r="A6" s="10" t="s">
        <v>3361</v>
      </c>
      <c r="B6" s="31">
        <v>0.014409722222222223</v>
      </c>
      <c r="C6" s="10" t="s">
        <v>84</v>
      </c>
      <c r="D6" s="10" t="s">
        <v>93</v>
      </c>
      <c r="E6" s="13">
        <v>17.0</v>
      </c>
      <c r="F6" s="16">
        <f>E6-10</f>
        <v>7</v>
      </c>
      <c r="J6" s="10" t="s">
        <v>663</v>
      </c>
    </row>
    <row r="7">
      <c r="A7" s="10" t="s">
        <v>3361</v>
      </c>
      <c r="B7" s="31">
        <v>0.014710648148148148</v>
      </c>
      <c r="C7" s="10" t="s">
        <v>84</v>
      </c>
      <c r="D7" s="10" t="s">
        <v>91</v>
      </c>
      <c r="E7" s="13">
        <v>32.0</v>
      </c>
      <c r="F7" s="16"/>
      <c r="H7" s="10" t="s">
        <v>3364</v>
      </c>
    </row>
    <row r="8">
      <c r="A8" s="10" t="s">
        <v>3361</v>
      </c>
      <c r="B8" s="31">
        <v>0.01511574074074074</v>
      </c>
      <c r="C8" s="10" t="s">
        <v>84</v>
      </c>
      <c r="D8" s="10" t="s">
        <v>93</v>
      </c>
      <c r="E8" s="13" t="s">
        <v>75</v>
      </c>
      <c r="F8" s="13" t="s">
        <v>75</v>
      </c>
      <c r="J8" s="10" t="s">
        <v>2671</v>
      </c>
    </row>
    <row r="9">
      <c r="A9" s="10" t="s">
        <v>3361</v>
      </c>
      <c r="B9" s="31">
        <v>0.01511574074074074</v>
      </c>
      <c r="C9" s="10" t="s">
        <v>84</v>
      </c>
      <c r="D9" s="10" t="s">
        <v>93</v>
      </c>
      <c r="E9" s="13">
        <v>23.0</v>
      </c>
      <c r="F9" s="16">
        <f>E9-10</f>
        <v>13</v>
      </c>
      <c r="J9" s="10" t="s">
        <v>874</v>
      </c>
    </row>
    <row r="10">
      <c r="A10" s="10" t="s">
        <v>3361</v>
      </c>
      <c r="B10" s="31">
        <v>0.015185185185185185</v>
      </c>
      <c r="C10" s="10" t="s">
        <v>84</v>
      </c>
      <c r="D10" s="10" t="s">
        <v>91</v>
      </c>
      <c r="E10" s="13">
        <v>18.0</v>
      </c>
      <c r="F10" s="16"/>
      <c r="H10" s="10" t="s">
        <v>3365</v>
      </c>
    </row>
    <row r="11">
      <c r="A11" s="10" t="s">
        <v>3361</v>
      </c>
      <c r="B11" s="31">
        <v>0.018287037037037036</v>
      </c>
      <c r="C11" s="10" t="s">
        <v>82</v>
      </c>
      <c r="D11" s="10" t="s">
        <v>362</v>
      </c>
      <c r="E11" s="13">
        <v>26.0</v>
      </c>
      <c r="F11" s="16">
        <f>E11-11</f>
        <v>15</v>
      </c>
    </row>
    <row r="12">
      <c r="A12" s="10" t="s">
        <v>3361</v>
      </c>
      <c r="B12" s="31">
        <v>0.020381944444444446</v>
      </c>
      <c r="C12" s="10" t="s">
        <v>84</v>
      </c>
      <c r="D12" s="10" t="s">
        <v>81</v>
      </c>
      <c r="E12" s="13">
        <v>17.0</v>
      </c>
      <c r="F12" s="16">
        <f t="shared" ref="F12:F13" si="1">E12-8</f>
        <v>9</v>
      </c>
    </row>
    <row r="13">
      <c r="A13" s="10" t="s">
        <v>3361</v>
      </c>
      <c r="B13" s="31">
        <v>0.02141203703703704</v>
      </c>
      <c r="C13" s="10" t="s">
        <v>3121</v>
      </c>
      <c r="D13" s="10" t="s">
        <v>81</v>
      </c>
      <c r="E13" s="13">
        <v>17.0</v>
      </c>
      <c r="F13" s="16">
        <f t="shared" si="1"/>
        <v>9</v>
      </c>
    </row>
    <row r="14">
      <c r="A14" s="10" t="s">
        <v>3361</v>
      </c>
      <c r="B14" s="31">
        <v>0.021631944444444443</v>
      </c>
      <c r="C14" s="10" t="s">
        <v>82</v>
      </c>
      <c r="D14" s="10" t="s">
        <v>2355</v>
      </c>
      <c r="E14" s="13" t="s">
        <v>68</v>
      </c>
      <c r="F14" s="13">
        <v>20.0</v>
      </c>
      <c r="J14" s="10" t="s">
        <v>2355</v>
      </c>
    </row>
    <row r="15">
      <c r="A15" s="10" t="s">
        <v>3361</v>
      </c>
      <c r="B15" s="31">
        <v>0.02171296296296296</v>
      </c>
      <c r="C15" s="10" t="s">
        <v>82</v>
      </c>
      <c r="D15" s="10" t="s">
        <v>2355</v>
      </c>
      <c r="E15" s="13">
        <v>4.0</v>
      </c>
      <c r="F15" s="13">
        <v>4.0</v>
      </c>
      <c r="J15" s="10" t="s">
        <v>2355</v>
      </c>
    </row>
    <row r="16">
      <c r="A16" s="10" t="s">
        <v>3361</v>
      </c>
      <c r="B16" s="31">
        <v>0.02181712962962963</v>
      </c>
      <c r="C16" s="10" t="s">
        <v>82</v>
      </c>
      <c r="D16" s="10" t="s">
        <v>2355</v>
      </c>
      <c r="E16" s="13">
        <v>9.0</v>
      </c>
      <c r="F16" s="13">
        <v>9.0</v>
      </c>
      <c r="J16" s="10" t="s">
        <v>2355</v>
      </c>
    </row>
    <row r="17">
      <c r="A17" s="10" t="s">
        <v>3361</v>
      </c>
      <c r="B17" s="31">
        <v>0.02337962962962963</v>
      </c>
      <c r="C17" s="10" t="s">
        <v>82</v>
      </c>
      <c r="D17" s="10" t="s">
        <v>91</v>
      </c>
      <c r="E17" s="13">
        <v>9.0</v>
      </c>
      <c r="F17" s="16"/>
      <c r="H17" s="10" t="s">
        <v>3366</v>
      </c>
      <c r="J17" s="10" t="s">
        <v>3367</v>
      </c>
    </row>
    <row r="18">
      <c r="A18" s="10" t="s">
        <v>3361</v>
      </c>
      <c r="B18" s="31">
        <v>0.024930555555555556</v>
      </c>
      <c r="C18" s="10" t="s">
        <v>69</v>
      </c>
      <c r="D18" s="10" t="s">
        <v>89</v>
      </c>
      <c r="E18" s="13" t="s">
        <v>75</v>
      </c>
      <c r="F18" s="13" t="s">
        <v>75</v>
      </c>
      <c r="J18" s="10" t="s">
        <v>85</v>
      </c>
    </row>
    <row r="19">
      <c r="A19" s="10" t="s">
        <v>3361</v>
      </c>
      <c r="B19" s="31">
        <v>0.024930555555555556</v>
      </c>
      <c r="C19" s="10" t="s">
        <v>69</v>
      </c>
      <c r="D19" s="10" t="s">
        <v>89</v>
      </c>
      <c r="E19" s="13">
        <v>19.0</v>
      </c>
      <c r="F19" s="16">
        <f>E19-10</f>
        <v>9</v>
      </c>
      <c r="J19" s="10" t="s">
        <v>241</v>
      </c>
    </row>
    <row r="20">
      <c r="A20" s="10" t="s">
        <v>3361</v>
      </c>
      <c r="B20" s="31">
        <v>0.02516203703703704</v>
      </c>
      <c r="C20" s="10" t="s">
        <v>69</v>
      </c>
      <c r="D20" s="10" t="s">
        <v>91</v>
      </c>
      <c r="E20" s="13">
        <v>18.0</v>
      </c>
      <c r="F20" s="16"/>
      <c r="H20" s="10" t="s">
        <v>3368</v>
      </c>
    </row>
    <row r="21">
      <c r="A21" s="10" t="s">
        <v>3361</v>
      </c>
      <c r="B21" s="31">
        <v>0.03201388888888889</v>
      </c>
      <c r="C21" s="10" t="s">
        <v>82</v>
      </c>
      <c r="D21" s="10" t="s">
        <v>2355</v>
      </c>
      <c r="E21" s="13" t="s">
        <v>88</v>
      </c>
      <c r="F21" s="13">
        <v>1.0</v>
      </c>
      <c r="J21" s="10" t="s">
        <v>2355</v>
      </c>
    </row>
    <row r="22">
      <c r="A22" s="10" t="s">
        <v>3361</v>
      </c>
      <c r="B22" s="31">
        <v>0.03342592592592593</v>
      </c>
      <c r="C22" s="10" t="s">
        <v>82</v>
      </c>
      <c r="D22" s="10" t="s">
        <v>81</v>
      </c>
      <c r="E22" s="13">
        <v>20.0</v>
      </c>
      <c r="F22" s="16">
        <f>E22-3</f>
        <v>17</v>
      </c>
      <c r="J22" s="10" t="s">
        <v>254</v>
      </c>
    </row>
    <row r="23">
      <c r="A23" s="10" t="s">
        <v>3361</v>
      </c>
      <c r="B23" s="31">
        <v>0.0353125</v>
      </c>
      <c r="C23" s="10" t="s">
        <v>70</v>
      </c>
      <c r="D23" s="10" t="s">
        <v>93</v>
      </c>
      <c r="E23" s="13">
        <v>16.0</v>
      </c>
      <c r="F23" s="13">
        <v>4.0</v>
      </c>
      <c r="J23" s="10" t="s">
        <v>85</v>
      </c>
    </row>
    <row r="24">
      <c r="A24" s="10" t="s">
        <v>3361</v>
      </c>
      <c r="B24" s="31">
        <v>0.0353125</v>
      </c>
      <c r="C24" s="10" t="s">
        <v>70</v>
      </c>
      <c r="D24" s="10" t="s">
        <v>93</v>
      </c>
      <c r="E24" s="13">
        <v>16.0</v>
      </c>
      <c r="F24" s="13">
        <v>4.0</v>
      </c>
      <c r="J24" s="10" t="s">
        <v>3369</v>
      </c>
    </row>
    <row r="25">
      <c r="A25" s="10" t="s">
        <v>3361</v>
      </c>
      <c r="B25" s="31">
        <v>0.0353125</v>
      </c>
      <c r="C25" s="10" t="s">
        <v>70</v>
      </c>
      <c r="D25" s="10" t="s">
        <v>93</v>
      </c>
      <c r="E25" s="13">
        <v>14.0</v>
      </c>
      <c r="F25" s="13">
        <v>2.0</v>
      </c>
      <c r="J25" s="10" t="s">
        <v>85</v>
      </c>
    </row>
    <row r="26">
      <c r="A26" s="10" t="s">
        <v>3361</v>
      </c>
      <c r="B26" s="31">
        <v>0.0353125</v>
      </c>
      <c r="C26" s="10" t="s">
        <v>70</v>
      </c>
      <c r="D26" s="10" t="s">
        <v>93</v>
      </c>
      <c r="E26" s="13">
        <v>18.0</v>
      </c>
      <c r="F26" s="13">
        <v>6.0</v>
      </c>
      <c r="J26" s="10" t="s">
        <v>3369</v>
      </c>
    </row>
    <row r="27">
      <c r="A27" s="10" t="s">
        <v>3361</v>
      </c>
      <c r="B27" s="31">
        <v>0.03574074074074074</v>
      </c>
      <c r="C27" s="10" t="s">
        <v>70</v>
      </c>
      <c r="D27" s="10" t="s">
        <v>91</v>
      </c>
      <c r="E27" s="13">
        <v>13.0</v>
      </c>
      <c r="F27" s="16"/>
      <c r="H27" s="10" t="s">
        <v>3370</v>
      </c>
    </row>
    <row r="28">
      <c r="A28" s="10" t="s">
        <v>3361</v>
      </c>
      <c r="B28" s="31">
        <v>0.035868055555555556</v>
      </c>
      <c r="C28" s="10" t="s">
        <v>70</v>
      </c>
      <c r="D28" s="10" t="s">
        <v>91</v>
      </c>
      <c r="E28" s="13">
        <v>12.0</v>
      </c>
      <c r="F28" s="16"/>
      <c r="H28" s="10" t="s">
        <v>1619</v>
      </c>
      <c r="I28" s="10">
        <v>1.0</v>
      </c>
    </row>
    <row r="29">
      <c r="A29" s="10" t="s">
        <v>3361</v>
      </c>
      <c r="B29" s="31">
        <v>0.04041666666666666</v>
      </c>
      <c r="C29" s="10" t="s">
        <v>84</v>
      </c>
      <c r="D29" s="10" t="s">
        <v>93</v>
      </c>
      <c r="E29" s="13" t="s">
        <v>75</v>
      </c>
      <c r="F29" s="13" t="s">
        <v>75</v>
      </c>
      <c r="J29" s="10" t="s">
        <v>85</v>
      </c>
    </row>
    <row r="30">
      <c r="A30" s="10" t="s">
        <v>3361</v>
      </c>
      <c r="B30" s="31">
        <v>0.04041666666666666</v>
      </c>
      <c r="C30" s="10" t="s">
        <v>84</v>
      </c>
      <c r="D30" s="10" t="s">
        <v>93</v>
      </c>
      <c r="E30" s="13">
        <v>15.0</v>
      </c>
      <c r="F30" s="16">
        <f>E30-10</f>
        <v>5</v>
      </c>
      <c r="J30" s="10" t="s">
        <v>874</v>
      </c>
    </row>
    <row r="31">
      <c r="A31" s="10" t="s">
        <v>3361</v>
      </c>
      <c r="B31" s="31">
        <v>0.040671296296296296</v>
      </c>
      <c r="C31" s="10" t="s">
        <v>84</v>
      </c>
      <c r="D31" s="10" t="s">
        <v>93</v>
      </c>
      <c r="E31" s="16">
        <f>F31+10</f>
        <v>24</v>
      </c>
      <c r="F31" s="13">
        <v>14.0</v>
      </c>
      <c r="J31" s="10" t="s">
        <v>85</v>
      </c>
    </row>
    <row r="32">
      <c r="A32" s="10" t="s">
        <v>3361</v>
      </c>
      <c r="B32" s="31">
        <v>0.040671296296296296</v>
      </c>
      <c r="C32" s="10" t="s">
        <v>84</v>
      </c>
      <c r="D32" s="10" t="s">
        <v>93</v>
      </c>
      <c r="E32" s="13">
        <v>27.0</v>
      </c>
      <c r="F32" s="16">
        <f>E32-10</f>
        <v>17</v>
      </c>
      <c r="J32" s="10" t="s">
        <v>874</v>
      </c>
    </row>
    <row r="33">
      <c r="A33" s="10" t="s">
        <v>3361</v>
      </c>
      <c r="B33" s="31">
        <v>0.040914351851851855</v>
      </c>
      <c r="C33" s="10" t="s">
        <v>84</v>
      </c>
      <c r="D33" s="10" t="s">
        <v>91</v>
      </c>
      <c r="E33" s="13">
        <v>32.0</v>
      </c>
      <c r="F33" s="16"/>
      <c r="H33" s="10" t="s">
        <v>3371</v>
      </c>
    </row>
    <row r="34">
      <c r="A34" s="10" t="s">
        <v>3361</v>
      </c>
      <c r="B34" s="31">
        <v>0.04387731481481481</v>
      </c>
      <c r="C34" s="10" t="s">
        <v>69</v>
      </c>
      <c r="D34" s="10" t="s">
        <v>91</v>
      </c>
      <c r="E34" s="13">
        <v>28.0</v>
      </c>
      <c r="F34" s="16"/>
      <c r="H34" s="10" t="s">
        <v>3372</v>
      </c>
      <c r="J34" s="10" t="s">
        <v>1348</v>
      </c>
    </row>
    <row r="35">
      <c r="A35" s="10" t="s">
        <v>3361</v>
      </c>
      <c r="B35" s="31">
        <v>0.04446759259259259</v>
      </c>
      <c r="C35" s="10" t="s">
        <v>69</v>
      </c>
      <c r="D35" s="10" t="s">
        <v>81</v>
      </c>
      <c r="E35" s="13" t="s">
        <v>75</v>
      </c>
      <c r="F35" s="13" t="s">
        <v>75</v>
      </c>
      <c r="J35" s="10" t="s">
        <v>254</v>
      </c>
    </row>
    <row r="36">
      <c r="A36" s="10" t="s">
        <v>3361</v>
      </c>
      <c r="B36" s="31">
        <v>0.044502314814814814</v>
      </c>
      <c r="C36" s="10" t="s">
        <v>69</v>
      </c>
      <c r="D36" s="10" t="s">
        <v>81</v>
      </c>
      <c r="E36" s="13" t="s">
        <v>75</v>
      </c>
      <c r="F36" s="13" t="s">
        <v>75</v>
      </c>
      <c r="J36" s="10" t="s">
        <v>254</v>
      </c>
    </row>
    <row r="37">
      <c r="A37" s="10" t="s">
        <v>3361</v>
      </c>
      <c r="B37" s="31">
        <v>0.04483796296296296</v>
      </c>
      <c r="C37" s="10" t="s">
        <v>69</v>
      </c>
      <c r="D37" s="10" t="s">
        <v>81</v>
      </c>
      <c r="E37" s="13" t="s">
        <v>75</v>
      </c>
      <c r="F37" s="13" t="s">
        <v>75</v>
      </c>
      <c r="J37" s="10" t="s">
        <v>254</v>
      </c>
    </row>
    <row r="38">
      <c r="A38" s="10" t="s">
        <v>3361</v>
      </c>
      <c r="B38" s="31">
        <v>0.04534722222222222</v>
      </c>
      <c r="C38" s="10" t="s">
        <v>69</v>
      </c>
      <c r="D38" s="10" t="s">
        <v>91</v>
      </c>
      <c r="E38" s="13">
        <v>16.0</v>
      </c>
      <c r="F38" s="16"/>
      <c r="H38" s="10" t="s">
        <v>3373</v>
      </c>
      <c r="J38" s="10" t="s">
        <v>239</v>
      </c>
    </row>
    <row r="39">
      <c r="A39" s="10" t="s">
        <v>3361</v>
      </c>
      <c r="B39" s="31">
        <v>0.04574074074074074</v>
      </c>
      <c r="C39" s="10" t="s">
        <v>69</v>
      </c>
      <c r="D39" s="10" t="s">
        <v>91</v>
      </c>
      <c r="E39" s="13">
        <v>22.0</v>
      </c>
      <c r="F39" s="16"/>
      <c r="H39" s="10" t="s">
        <v>3374</v>
      </c>
      <c r="J39" s="10" t="s">
        <v>1348</v>
      </c>
    </row>
    <row r="40">
      <c r="A40" s="10" t="s">
        <v>3361</v>
      </c>
      <c r="B40" s="31">
        <v>0.04689814814814815</v>
      </c>
      <c r="C40" s="10" t="s">
        <v>84</v>
      </c>
      <c r="D40" s="10" t="s">
        <v>81</v>
      </c>
      <c r="E40" s="13" t="s">
        <v>68</v>
      </c>
      <c r="F40" s="13">
        <v>20.0</v>
      </c>
      <c r="J40" s="10" t="s">
        <v>3375</v>
      </c>
    </row>
    <row r="41">
      <c r="A41" s="10" t="s">
        <v>3361</v>
      </c>
      <c r="B41" s="31">
        <v>0.04787037037037037</v>
      </c>
      <c r="C41" s="10" t="s">
        <v>968</v>
      </c>
      <c r="D41" s="10" t="s">
        <v>91</v>
      </c>
      <c r="E41" s="13">
        <v>21.0</v>
      </c>
      <c r="F41" s="16"/>
      <c r="H41" s="10" t="s">
        <v>3376</v>
      </c>
      <c r="J41" s="10" t="s">
        <v>1348</v>
      </c>
    </row>
    <row r="42">
      <c r="A42" s="10" t="s">
        <v>3361</v>
      </c>
      <c r="B42" s="31">
        <v>0.04881944444444444</v>
      </c>
      <c r="C42" s="10" t="s">
        <v>968</v>
      </c>
      <c r="D42" s="10" t="s">
        <v>67</v>
      </c>
      <c r="E42" s="13" t="s">
        <v>75</v>
      </c>
      <c r="F42" s="13" t="s">
        <v>75</v>
      </c>
      <c r="J42" s="10" t="s">
        <v>160</v>
      </c>
    </row>
    <row r="43">
      <c r="A43" s="10" t="s">
        <v>3361</v>
      </c>
      <c r="B43" s="31">
        <v>0.04881944444444444</v>
      </c>
      <c r="C43" s="10" t="s">
        <v>968</v>
      </c>
      <c r="D43" s="10" t="s">
        <v>67</v>
      </c>
      <c r="E43" s="13">
        <v>25.0</v>
      </c>
      <c r="F43" s="16">
        <f>E43-10</f>
        <v>15</v>
      </c>
      <c r="J43" s="10" t="s">
        <v>161</v>
      </c>
    </row>
    <row r="44">
      <c r="A44" s="10" t="s">
        <v>3361</v>
      </c>
      <c r="B44" s="31">
        <v>0.04839120370370371</v>
      </c>
      <c r="C44" s="10" t="s">
        <v>968</v>
      </c>
      <c r="D44" s="10" t="s">
        <v>91</v>
      </c>
      <c r="E44" s="13">
        <v>20.0</v>
      </c>
      <c r="F44" s="16"/>
      <c r="H44" s="10" t="s">
        <v>3377</v>
      </c>
      <c r="I44" s="10">
        <v>1.0</v>
      </c>
      <c r="J44" s="10" t="s">
        <v>1633</v>
      </c>
    </row>
    <row r="45">
      <c r="A45" s="10" t="s">
        <v>3361</v>
      </c>
      <c r="B45" s="31">
        <v>0.050798611111111114</v>
      </c>
      <c r="C45" s="10" t="s">
        <v>3121</v>
      </c>
      <c r="D45" s="10" t="s">
        <v>93</v>
      </c>
      <c r="E45" s="13">
        <v>15.0</v>
      </c>
      <c r="F45" s="16">
        <f>E45-11</f>
        <v>4</v>
      </c>
      <c r="J45" s="10" t="s">
        <v>1304</v>
      </c>
    </row>
    <row r="46">
      <c r="A46" s="10" t="s">
        <v>3361</v>
      </c>
      <c r="B46" s="31">
        <v>0.0512037037037037</v>
      </c>
      <c r="C46" s="10" t="s">
        <v>3121</v>
      </c>
      <c r="D46" s="10" t="s">
        <v>76</v>
      </c>
      <c r="E46" s="13">
        <v>2.0</v>
      </c>
      <c r="F46" s="16"/>
      <c r="J46" s="10" t="s">
        <v>3378</v>
      </c>
    </row>
    <row r="47">
      <c r="A47" s="10" t="s">
        <v>3361</v>
      </c>
      <c r="B47" s="31">
        <v>0.05320601851851852</v>
      </c>
      <c r="C47" s="10" t="s">
        <v>82</v>
      </c>
      <c r="D47" s="10" t="s">
        <v>209</v>
      </c>
      <c r="E47" s="13">
        <v>20.0</v>
      </c>
      <c r="F47" s="16">
        <f>E47-0</f>
        <v>20</v>
      </c>
      <c r="J47" s="10" t="s">
        <v>3379</v>
      </c>
    </row>
    <row r="48">
      <c r="A48" s="10" t="s">
        <v>3361</v>
      </c>
      <c r="B48" s="31">
        <v>0.05555555555555555</v>
      </c>
      <c r="C48" s="10" t="s">
        <v>69</v>
      </c>
      <c r="D48" s="10" t="s">
        <v>89</v>
      </c>
      <c r="E48" s="13" t="s">
        <v>88</v>
      </c>
      <c r="F48" s="13">
        <v>1.0</v>
      </c>
      <c r="J48" s="10" t="s">
        <v>223</v>
      </c>
    </row>
    <row r="49">
      <c r="A49" s="10" t="s">
        <v>3361</v>
      </c>
      <c r="B49" s="31">
        <v>0.055775462962962964</v>
      </c>
      <c r="C49" s="10" t="s">
        <v>69</v>
      </c>
      <c r="D49" s="10" t="s">
        <v>76</v>
      </c>
      <c r="E49" s="13">
        <v>3.0</v>
      </c>
      <c r="F49" s="16"/>
      <c r="J49" s="10" t="s">
        <v>3378</v>
      </c>
    </row>
    <row r="50">
      <c r="A50" s="10" t="s">
        <v>3361</v>
      </c>
      <c r="B50" s="31">
        <v>0.05876157407407408</v>
      </c>
      <c r="C50" s="10" t="s">
        <v>968</v>
      </c>
      <c r="D50" s="10" t="s">
        <v>120</v>
      </c>
      <c r="E50" s="13">
        <v>20.0</v>
      </c>
      <c r="F50" s="16"/>
      <c r="J50" s="10" t="s">
        <v>3380</v>
      </c>
    </row>
    <row r="51">
      <c r="A51" s="10" t="s">
        <v>3361</v>
      </c>
      <c r="B51" s="31">
        <v>0.06049768518518518</v>
      </c>
      <c r="C51" s="10" t="s">
        <v>69</v>
      </c>
      <c r="D51" s="10" t="s">
        <v>89</v>
      </c>
      <c r="E51" s="13">
        <v>20.0</v>
      </c>
      <c r="F51" s="16">
        <f t="shared" ref="F51:F52" si="2">E51-10</f>
        <v>10</v>
      </c>
      <c r="J51" s="10" t="s">
        <v>90</v>
      </c>
    </row>
    <row r="52">
      <c r="A52" s="10" t="s">
        <v>3361</v>
      </c>
      <c r="B52" s="31">
        <v>0.06229166666666667</v>
      </c>
      <c r="C52" s="10" t="s">
        <v>70</v>
      </c>
      <c r="D52" s="10" t="s">
        <v>78</v>
      </c>
      <c r="E52" s="13">
        <v>20.0</v>
      </c>
      <c r="F52" s="16">
        <f t="shared" si="2"/>
        <v>10</v>
      </c>
    </row>
    <row r="53">
      <c r="A53" s="10" t="s">
        <v>3361</v>
      </c>
      <c r="B53" s="31">
        <v>0.06427083333333333</v>
      </c>
      <c r="C53" s="10" t="s">
        <v>66</v>
      </c>
      <c r="D53" s="10" t="s">
        <v>79</v>
      </c>
      <c r="E53" s="13">
        <v>11.0</v>
      </c>
      <c r="F53" s="16">
        <f>E53-6</f>
        <v>5</v>
      </c>
    </row>
    <row r="54">
      <c r="A54" s="10" t="s">
        <v>3361</v>
      </c>
      <c r="B54" s="31">
        <v>0.06539351851851852</v>
      </c>
      <c r="C54" s="10" t="s">
        <v>84</v>
      </c>
      <c r="D54" s="10" t="s">
        <v>93</v>
      </c>
      <c r="E54" s="13">
        <v>23.0</v>
      </c>
      <c r="F54" s="16">
        <f>E54-10</f>
        <v>13</v>
      </c>
      <c r="J54" s="10" t="s">
        <v>663</v>
      </c>
    </row>
    <row r="55">
      <c r="A55" s="10" t="s">
        <v>3361</v>
      </c>
      <c r="B55" s="31">
        <v>0.06559027777777778</v>
      </c>
      <c r="C55" s="10" t="s">
        <v>84</v>
      </c>
      <c r="D55" s="10" t="s">
        <v>91</v>
      </c>
      <c r="E55" s="13">
        <v>31.0</v>
      </c>
      <c r="F55" s="16"/>
      <c r="H55" s="10" t="s">
        <v>3381</v>
      </c>
    </row>
    <row r="56">
      <c r="A56" s="10" t="s">
        <v>3361</v>
      </c>
      <c r="B56" s="31">
        <v>0.0658912037037037</v>
      </c>
      <c r="C56" s="10" t="s">
        <v>84</v>
      </c>
      <c r="D56" s="10" t="s">
        <v>93</v>
      </c>
      <c r="E56" s="13">
        <v>20.0</v>
      </c>
      <c r="F56" s="16">
        <f>E56-10</f>
        <v>10</v>
      </c>
      <c r="J56" s="10" t="s">
        <v>663</v>
      </c>
    </row>
    <row r="57">
      <c r="A57" s="10" t="s">
        <v>3361</v>
      </c>
      <c r="B57" s="31">
        <v>0.0660300925925926</v>
      </c>
      <c r="C57" s="10" t="s">
        <v>84</v>
      </c>
      <c r="D57" s="10" t="s">
        <v>91</v>
      </c>
      <c r="E57" s="13">
        <v>12.0</v>
      </c>
      <c r="F57" s="16"/>
      <c r="H57" s="10" t="s">
        <v>3382</v>
      </c>
    </row>
    <row r="58">
      <c r="A58" s="10" t="s">
        <v>3361</v>
      </c>
      <c r="B58" s="31">
        <v>0.06686342592592592</v>
      </c>
      <c r="C58" s="10" t="s">
        <v>69</v>
      </c>
      <c r="D58" s="10" t="s">
        <v>91</v>
      </c>
      <c r="E58" s="13">
        <v>28.0</v>
      </c>
      <c r="F58" s="16"/>
      <c r="H58" s="10" t="s">
        <v>3383</v>
      </c>
      <c r="J58" s="10" t="s">
        <v>1348</v>
      </c>
    </row>
    <row r="59">
      <c r="A59" s="10" t="s">
        <v>3361</v>
      </c>
      <c r="B59" s="31">
        <v>0.06689814814814815</v>
      </c>
      <c r="C59" s="10" t="s">
        <v>968</v>
      </c>
      <c r="D59" s="10" t="s">
        <v>91</v>
      </c>
      <c r="E59" s="13">
        <v>19.0</v>
      </c>
      <c r="F59" s="16"/>
      <c r="H59" s="10" t="s">
        <v>3384</v>
      </c>
      <c r="J59" s="10" t="s">
        <v>1348</v>
      </c>
    </row>
    <row r="60">
      <c r="A60" s="10" t="s">
        <v>3361</v>
      </c>
      <c r="B60" s="31">
        <v>0.0681712962962963</v>
      </c>
      <c r="C60" s="10" t="s">
        <v>70</v>
      </c>
      <c r="D60" s="10" t="s">
        <v>93</v>
      </c>
      <c r="E60" s="13">
        <v>15.0</v>
      </c>
      <c r="F60" s="13">
        <v>3.0</v>
      </c>
      <c r="J60" s="10" t="s">
        <v>3385</v>
      </c>
    </row>
    <row r="61">
      <c r="A61" s="10" t="s">
        <v>3361</v>
      </c>
      <c r="B61" s="31">
        <v>0.06899305555555556</v>
      </c>
      <c r="C61" s="10" t="s">
        <v>66</v>
      </c>
      <c r="D61" s="10" t="s">
        <v>216</v>
      </c>
      <c r="E61" s="13" t="s">
        <v>88</v>
      </c>
      <c r="F61" s="13">
        <v>1.0</v>
      </c>
      <c r="J61" s="10" t="s">
        <v>1439</v>
      </c>
    </row>
    <row r="62">
      <c r="A62" s="10" t="s">
        <v>3361</v>
      </c>
      <c r="B62" s="31">
        <v>0.06947916666666666</v>
      </c>
      <c r="C62" s="10" t="s">
        <v>66</v>
      </c>
      <c r="D62" s="10" t="s">
        <v>81</v>
      </c>
      <c r="E62" s="13">
        <v>18.0</v>
      </c>
      <c r="F62" s="16">
        <f t="shared" ref="F62:F63" si="3">E62-5</f>
        <v>13</v>
      </c>
      <c r="H62" s="10" t="s">
        <v>3386</v>
      </c>
      <c r="J62" s="10" t="s">
        <v>3387</v>
      </c>
    </row>
    <row r="63">
      <c r="A63" s="10" t="s">
        <v>3361</v>
      </c>
      <c r="B63" s="31">
        <v>0.06953703703703704</v>
      </c>
      <c r="C63" s="10" t="s">
        <v>70</v>
      </c>
      <c r="D63" s="10" t="s">
        <v>81</v>
      </c>
      <c r="E63" s="13">
        <v>21.0</v>
      </c>
      <c r="F63" s="16">
        <f t="shared" si="3"/>
        <v>16</v>
      </c>
      <c r="H63" s="10" t="s">
        <v>3388</v>
      </c>
      <c r="J63" s="10" t="s">
        <v>3387</v>
      </c>
    </row>
    <row r="64">
      <c r="A64" s="10" t="s">
        <v>3361</v>
      </c>
      <c r="B64" s="31">
        <v>0.06958333333333333</v>
      </c>
      <c r="C64" s="10" t="s">
        <v>3121</v>
      </c>
      <c r="D64" s="10" t="s">
        <v>81</v>
      </c>
      <c r="E64" s="13">
        <v>16.0</v>
      </c>
      <c r="F64" s="16">
        <f>E64-1</f>
        <v>15</v>
      </c>
      <c r="H64" s="10" t="s">
        <v>3389</v>
      </c>
      <c r="J64" s="10" t="s">
        <v>3387</v>
      </c>
    </row>
    <row r="65">
      <c r="A65" s="10" t="s">
        <v>3361</v>
      </c>
      <c r="B65" s="31">
        <v>0.07081018518518518</v>
      </c>
      <c r="C65" s="10" t="s">
        <v>3121</v>
      </c>
      <c r="D65" s="10" t="s">
        <v>78</v>
      </c>
      <c r="E65" s="13">
        <v>20.0</v>
      </c>
      <c r="F65" s="16">
        <f>E65-10</f>
        <v>10</v>
      </c>
      <c r="J65" s="10" t="s">
        <v>3216</v>
      </c>
    </row>
    <row r="66">
      <c r="A66" s="10" t="s">
        <v>3361</v>
      </c>
      <c r="B66" s="31">
        <v>0.07143518518518518</v>
      </c>
      <c r="C66" s="10" t="s">
        <v>968</v>
      </c>
      <c r="D66" s="10" t="s">
        <v>91</v>
      </c>
      <c r="E66" s="13">
        <v>22.0</v>
      </c>
      <c r="F66" s="16"/>
      <c r="H66" s="10" t="s">
        <v>3374</v>
      </c>
      <c r="J66" s="10" t="s">
        <v>1348</v>
      </c>
    </row>
    <row r="67">
      <c r="A67" s="10" t="s">
        <v>3361</v>
      </c>
      <c r="B67" s="31">
        <v>0.07145833333333333</v>
      </c>
      <c r="C67" s="10" t="s">
        <v>69</v>
      </c>
      <c r="D67" s="10" t="s">
        <v>91</v>
      </c>
      <c r="E67" s="13">
        <v>26.0</v>
      </c>
      <c r="F67" s="16"/>
      <c r="H67" s="10" t="s">
        <v>3390</v>
      </c>
      <c r="J67" s="10" t="s">
        <v>1348</v>
      </c>
    </row>
    <row r="68">
      <c r="A68" s="10" t="s">
        <v>3361</v>
      </c>
      <c r="B68" s="31">
        <v>0.07208333333333333</v>
      </c>
      <c r="C68" s="10" t="s">
        <v>69</v>
      </c>
      <c r="D68" s="10" t="s">
        <v>81</v>
      </c>
      <c r="E68" s="13">
        <v>14.0</v>
      </c>
      <c r="F68" s="16">
        <f t="shared" ref="F68:F70" si="4">E68-3</f>
        <v>11</v>
      </c>
      <c r="J68" s="10" t="s">
        <v>254</v>
      </c>
    </row>
    <row r="69">
      <c r="A69" s="10" t="s">
        <v>3361</v>
      </c>
      <c r="B69" s="31">
        <v>0.07215277777777777</v>
      </c>
      <c r="C69" s="10" t="s">
        <v>968</v>
      </c>
      <c r="D69" s="10" t="s">
        <v>81</v>
      </c>
      <c r="E69" s="13">
        <v>5.0</v>
      </c>
      <c r="F69" s="13">
        <f t="shared" si="4"/>
        <v>2</v>
      </c>
      <c r="J69" s="10" t="s">
        <v>85</v>
      </c>
    </row>
    <row r="70">
      <c r="A70" s="10" t="s">
        <v>3361</v>
      </c>
      <c r="B70" s="31">
        <v>0.07215277777777777</v>
      </c>
      <c r="C70" s="10" t="s">
        <v>968</v>
      </c>
      <c r="D70" s="10" t="s">
        <v>81</v>
      </c>
      <c r="E70" s="13">
        <v>17.0</v>
      </c>
      <c r="F70" s="16">
        <f t="shared" si="4"/>
        <v>14</v>
      </c>
      <c r="J70" s="10" t="s">
        <v>768</v>
      </c>
    </row>
    <row r="71">
      <c r="A71" s="10" t="s">
        <v>3361</v>
      </c>
      <c r="B71" s="31">
        <v>0.07407407407407407</v>
      </c>
      <c r="C71" s="10" t="s">
        <v>82</v>
      </c>
      <c r="D71" s="10" t="s">
        <v>93</v>
      </c>
      <c r="E71" s="13">
        <v>29.0</v>
      </c>
      <c r="F71" s="16">
        <f>E71-10</f>
        <v>19</v>
      </c>
      <c r="J71" s="10" t="s">
        <v>3391</v>
      </c>
    </row>
    <row r="72">
      <c r="A72" s="10" t="s">
        <v>3361</v>
      </c>
      <c r="B72" s="31">
        <v>0.07415509259259259</v>
      </c>
      <c r="C72" s="10" t="s">
        <v>82</v>
      </c>
      <c r="D72" s="10" t="s">
        <v>91</v>
      </c>
      <c r="E72" s="13">
        <v>17.0</v>
      </c>
      <c r="F72" s="16"/>
      <c r="H72" s="10" t="s">
        <v>3392</v>
      </c>
    </row>
    <row r="73">
      <c r="A73" s="10" t="s">
        <v>3361</v>
      </c>
      <c r="B73" s="31">
        <v>0.07482638888888889</v>
      </c>
      <c r="C73" s="10" t="s">
        <v>968</v>
      </c>
      <c r="D73" s="10" t="s">
        <v>81</v>
      </c>
      <c r="E73" s="13">
        <v>11.0</v>
      </c>
      <c r="F73" s="16">
        <f>E73-3</f>
        <v>8</v>
      </c>
      <c r="J73" s="10" t="s">
        <v>3393</v>
      </c>
    </row>
    <row r="74">
      <c r="A74" s="10" t="s">
        <v>3361</v>
      </c>
      <c r="B74" s="31">
        <v>0.07554398148148148</v>
      </c>
      <c r="C74" s="10" t="s">
        <v>3121</v>
      </c>
      <c r="D74" s="10" t="s">
        <v>79</v>
      </c>
      <c r="E74" s="13">
        <v>15.0</v>
      </c>
      <c r="F74" s="16">
        <f>E74-5</f>
        <v>10</v>
      </c>
    </row>
    <row r="75">
      <c r="A75" s="10" t="s">
        <v>3361</v>
      </c>
      <c r="B75" s="31">
        <v>0.07606481481481482</v>
      </c>
      <c r="C75" s="10" t="s">
        <v>3121</v>
      </c>
      <c r="D75" s="10" t="s">
        <v>125</v>
      </c>
      <c r="E75" s="13">
        <v>29.0</v>
      </c>
      <c r="F75" s="16">
        <f>E75-15</f>
        <v>14</v>
      </c>
    </row>
    <row r="76">
      <c r="A76" s="10" t="s">
        <v>3361</v>
      </c>
      <c r="B76" s="31">
        <v>0.07730324074074074</v>
      </c>
      <c r="C76" s="10" t="s">
        <v>82</v>
      </c>
      <c r="D76" s="10" t="s">
        <v>93</v>
      </c>
      <c r="E76" s="13">
        <v>18.0</v>
      </c>
      <c r="F76" s="16">
        <f>E76-10</f>
        <v>8</v>
      </c>
      <c r="J76" s="10" t="s">
        <v>3394</v>
      </c>
    </row>
    <row r="77">
      <c r="A77" s="10" t="s">
        <v>3361</v>
      </c>
      <c r="B77" s="31">
        <v>0.07753472222222223</v>
      </c>
      <c r="C77" s="10" t="s">
        <v>82</v>
      </c>
      <c r="D77" s="10" t="s">
        <v>91</v>
      </c>
      <c r="E77" s="13">
        <v>28.0</v>
      </c>
      <c r="F77" s="16"/>
      <c r="H77" s="10" t="s">
        <v>3395</v>
      </c>
    </row>
    <row r="78">
      <c r="A78" s="10" t="s">
        <v>3361</v>
      </c>
      <c r="B78" s="31">
        <v>0.07818287037037037</v>
      </c>
      <c r="C78" s="10" t="s">
        <v>69</v>
      </c>
      <c r="D78" s="10" t="s">
        <v>89</v>
      </c>
      <c r="E78" s="13">
        <v>26.0</v>
      </c>
      <c r="F78" s="16">
        <f>E78-10</f>
        <v>16</v>
      </c>
      <c r="J78" s="10" t="s">
        <v>223</v>
      </c>
    </row>
    <row r="79">
      <c r="A79" s="10" t="s">
        <v>3361</v>
      </c>
      <c r="B79" s="31">
        <v>0.0781712962962963</v>
      </c>
      <c r="C79" s="10" t="s">
        <v>69</v>
      </c>
      <c r="D79" s="10" t="s">
        <v>91</v>
      </c>
      <c r="E79" s="13">
        <v>16.0</v>
      </c>
      <c r="F79" s="16"/>
      <c r="H79" s="10" t="s">
        <v>3396</v>
      </c>
      <c r="I79" s="10">
        <v>1.0</v>
      </c>
    </row>
    <row r="80">
      <c r="A80" s="10" t="s">
        <v>3361</v>
      </c>
      <c r="B80" s="31">
        <v>0.07981481481481481</v>
      </c>
      <c r="C80" s="10" t="s">
        <v>968</v>
      </c>
      <c r="D80" s="10" t="s">
        <v>81</v>
      </c>
      <c r="E80" s="13">
        <v>20.0</v>
      </c>
      <c r="F80" s="16">
        <f>E80-3</f>
        <v>17</v>
      </c>
      <c r="J80" s="10" t="s">
        <v>3397</v>
      </c>
    </row>
    <row r="81">
      <c r="A81" s="10" t="s">
        <v>3361</v>
      </c>
      <c r="B81" s="31">
        <v>0.08181712962962963</v>
      </c>
      <c r="C81" s="10" t="s">
        <v>82</v>
      </c>
      <c r="D81" s="10" t="s">
        <v>166</v>
      </c>
      <c r="E81" s="13">
        <v>5.0</v>
      </c>
      <c r="F81" s="16">
        <f>E81-9</f>
        <v>-4</v>
      </c>
      <c r="J81" s="10" t="s">
        <v>3398</v>
      </c>
    </row>
    <row r="82">
      <c r="A82" s="10" t="s">
        <v>3361</v>
      </c>
      <c r="B82" s="31">
        <v>0.08268518518518518</v>
      </c>
      <c r="C82" s="10" t="s">
        <v>70</v>
      </c>
      <c r="D82" s="10" t="s">
        <v>93</v>
      </c>
      <c r="E82" s="13">
        <v>28.0</v>
      </c>
      <c r="F82" s="16">
        <f t="shared" ref="F82:F83" si="5">E82-11</f>
        <v>17</v>
      </c>
      <c r="J82" s="10" t="s">
        <v>99</v>
      </c>
    </row>
    <row r="83">
      <c r="A83" s="10" t="s">
        <v>3361</v>
      </c>
      <c r="B83" s="31">
        <v>0.08282407407407408</v>
      </c>
      <c r="C83" s="10" t="s">
        <v>70</v>
      </c>
      <c r="D83" s="10" t="s">
        <v>93</v>
      </c>
      <c r="E83" s="13">
        <v>19.0</v>
      </c>
      <c r="F83" s="16">
        <f t="shared" si="5"/>
        <v>8</v>
      </c>
      <c r="J83" s="10" t="s">
        <v>99</v>
      </c>
    </row>
    <row r="84">
      <c r="A84" s="10" t="s">
        <v>3361</v>
      </c>
      <c r="B84" s="31">
        <v>0.08302083333333334</v>
      </c>
      <c r="C84" s="10" t="s">
        <v>70</v>
      </c>
      <c r="D84" s="10" t="s">
        <v>91</v>
      </c>
      <c r="E84" s="13">
        <v>18.0</v>
      </c>
      <c r="F84" s="16"/>
      <c r="H84" s="10" t="s">
        <v>3399</v>
      </c>
    </row>
    <row r="85">
      <c r="A85" s="10" t="s">
        <v>3361</v>
      </c>
      <c r="B85" s="31">
        <v>0.0833912037037037</v>
      </c>
      <c r="C85" s="10" t="s">
        <v>70</v>
      </c>
      <c r="D85" s="10" t="s">
        <v>93</v>
      </c>
      <c r="E85" s="13" t="s">
        <v>75</v>
      </c>
      <c r="F85" s="13" t="s">
        <v>75</v>
      </c>
      <c r="J85" s="10" t="s">
        <v>99</v>
      </c>
    </row>
    <row r="86">
      <c r="A86" s="10" t="s">
        <v>3361</v>
      </c>
      <c r="B86" s="31">
        <v>0.08341435185185185</v>
      </c>
      <c r="C86" s="10" t="s">
        <v>70</v>
      </c>
      <c r="D86" s="10" t="s">
        <v>93</v>
      </c>
      <c r="E86" s="13">
        <v>31.0</v>
      </c>
      <c r="F86" s="75">
        <f>E86-11</f>
        <v>20</v>
      </c>
      <c r="J86" s="10" t="s">
        <v>99</v>
      </c>
    </row>
    <row r="87">
      <c r="A87" s="10" t="s">
        <v>3361</v>
      </c>
      <c r="B87" s="31">
        <v>0.08351851851851852</v>
      </c>
      <c r="C87" s="10" t="s">
        <v>70</v>
      </c>
      <c r="D87" s="10" t="s">
        <v>91</v>
      </c>
      <c r="E87" s="13">
        <v>17.0</v>
      </c>
      <c r="F87" s="16"/>
      <c r="H87" s="10" t="s">
        <v>3400</v>
      </c>
    </row>
    <row r="88">
      <c r="A88" s="10" t="s">
        <v>3361</v>
      </c>
      <c r="B88" s="31">
        <v>0.08487268518518519</v>
      </c>
      <c r="C88" s="10" t="s">
        <v>66</v>
      </c>
      <c r="D88" s="10" t="s">
        <v>93</v>
      </c>
      <c r="E88" s="13">
        <v>19.0</v>
      </c>
      <c r="F88" s="16">
        <f>E88-12</f>
        <v>7</v>
      </c>
      <c r="J88" s="10" t="s">
        <v>2667</v>
      </c>
    </row>
    <row r="89">
      <c r="A89" s="10" t="s">
        <v>3361</v>
      </c>
      <c r="B89" s="31">
        <v>0.0849537037037037</v>
      </c>
      <c r="C89" s="10" t="s">
        <v>66</v>
      </c>
      <c r="D89" s="10" t="s">
        <v>93</v>
      </c>
      <c r="E89" s="13" t="s">
        <v>75</v>
      </c>
      <c r="F89" s="13" t="s">
        <v>75</v>
      </c>
      <c r="J89" s="10" t="s">
        <v>2667</v>
      </c>
    </row>
    <row r="90">
      <c r="A90" s="10" t="s">
        <v>3361</v>
      </c>
      <c r="B90" s="31">
        <v>0.08582175925925926</v>
      </c>
      <c r="C90" s="10" t="s">
        <v>84</v>
      </c>
      <c r="D90" s="10" t="s">
        <v>93</v>
      </c>
      <c r="E90" s="13">
        <v>18.0</v>
      </c>
      <c r="F90" s="16">
        <f t="shared" ref="F90:F91" si="6">E90-10</f>
        <v>8</v>
      </c>
      <c r="J90" s="10" t="s">
        <v>663</v>
      </c>
    </row>
    <row r="91">
      <c r="A91" s="10" t="s">
        <v>3361</v>
      </c>
      <c r="B91" s="31">
        <v>0.08608796296296296</v>
      </c>
      <c r="C91" s="10" t="s">
        <v>84</v>
      </c>
      <c r="D91" s="10" t="s">
        <v>93</v>
      </c>
      <c r="E91" s="13">
        <v>28.0</v>
      </c>
      <c r="F91" s="16">
        <f t="shared" si="6"/>
        <v>18</v>
      </c>
      <c r="J91" s="10" t="s">
        <v>663</v>
      </c>
    </row>
    <row r="92">
      <c r="A92" s="10" t="s">
        <v>3361</v>
      </c>
      <c r="B92" s="31">
        <v>0.0862962962962963</v>
      </c>
      <c r="C92" s="10" t="s">
        <v>84</v>
      </c>
      <c r="D92" s="10" t="s">
        <v>91</v>
      </c>
      <c r="E92" s="13">
        <v>30.0</v>
      </c>
      <c r="F92" s="16"/>
      <c r="H92" s="10" t="s">
        <v>3401</v>
      </c>
    </row>
    <row r="93">
      <c r="A93" s="10" t="s">
        <v>3361</v>
      </c>
      <c r="B93" s="31">
        <v>0.08724537037037038</v>
      </c>
      <c r="C93" s="10" t="s">
        <v>69</v>
      </c>
      <c r="D93" s="10" t="s">
        <v>91</v>
      </c>
      <c r="E93" s="13">
        <v>21.0</v>
      </c>
      <c r="F93" s="16"/>
      <c r="H93" s="10" t="s">
        <v>3402</v>
      </c>
      <c r="J93" s="10" t="s">
        <v>1348</v>
      </c>
    </row>
    <row r="94">
      <c r="A94" s="10" t="s">
        <v>3361</v>
      </c>
      <c r="B94" s="31">
        <v>0.08728009259259259</v>
      </c>
      <c r="C94" s="10" t="s">
        <v>968</v>
      </c>
      <c r="D94" s="10" t="s">
        <v>91</v>
      </c>
      <c r="E94" s="13">
        <v>22.0</v>
      </c>
      <c r="F94" s="16"/>
      <c r="H94" s="10" t="s">
        <v>3403</v>
      </c>
      <c r="J94" s="10" t="s">
        <v>1348</v>
      </c>
    </row>
    <row r="95">
      <c r="A95" s="10" t="s">
        <v>3361</v>
      </c>
      <c r="B95" s="31">
        <v>0.10358796296296297</v>
      </c>
      <c r="C95" s="10" t="s">
        <v>968</v>
      </c>
      <c r="D95" s="10" t="s">
        <v>76</v>
      </c>
      <c r="E95" s="13" t="s">
        <v>75</v>
      </c>
      <c r="F95" s="13" t="s">
        <v>75</v>
      </c>
      <c r="J95" s="10" t="s">
        <v>2538</v>
      </c>
    </row>
    <row r="96">
      <c r="A96" s="10" t="s">
        <v>3361</v>
      </c>
      <c r="B96" s="31">
        <v>0.1036574074074074</v>
      </c>
      <c r="C96" s="10" t="s">
        <v>69</v>
      </c>
      <c r="D96" s="10" t="s">
        <v>76</v>
      </c>
      <c r="E96" s="13" t="s">
        <v>75</v>
      </c>
      <c r="F96" s="13" t="s">
        <v>75</v>
      </c>
      <c r="J96" s="10" t="s">
        <v>2538</v>
      </c>
    </row>
    <row r="97">
      <c r="A97" s="10" t="s">
        <v>3361</v>
      </c>
      <c r="B97" s="31">
        <v>0.1041087962962963</v>
      </c>
      <c r="C97" s="10" t="s">
        <v>968</v>
      </c>
      <c r="D97" s="10" t="s">
        <v>120</v>
      </c>
      <c r="E97" s="13">
        <v>15.0</v>
      </c>
      <c r="F97" s="16"/>
      <c r="J97" s="10" t="s">
        <v>3404</v>
      </c>
    </row>
    <row r="98">
      <c r="A98" s="10" t="s">
        <v>3361</v>
      </c>
      <c r="B98" s="31">
        <v>0.10878472222222223</v>
      </c>
      <c r="C98" s="10" t="s">
        <v>70</v>
      </c>
      <c r="D98" s="10" t="s">
        <v>78</v>
      </c>
      <c r="E98" s="13">
        <v>20.0</v>
      </c>
      <c r="F98" s="16">
        <f>E98-10</f>
        <v>10</v>
      </c>
    </row>
    <row r="99">
      <c r="A99" s="10" t="s">
        <v>3361</v>
      </c>
      <c r="B99" s="31">
        <v>0.10956018518518519</v>
      </c>
      <c r="C99" s="10" t="s">
        <v>66</v>
      </c>
      <c r="D99" s="10" t="s">
        <v>67</v>
      </c>
      <c r="E99" s="13">
        <v>13.0</v>
      </c>
      <c r="F99" s="16">
        <f t="shared" ref="F99:F101" si="7">E99-3</f>
        <v>10</v>
      </c>
      <c r="J99" s="10" t="s">
        <v>3405</v>
      </c>
    </row>
    <row r="100">
      <c r="A100" s="10" t="s">
        <v>3361</v>
      </c>
      <c r="B100" s="31">
        <v>0.10960648148148149</v>
      </c>
      <c r="C100" s="10" t="s">
        <v>84</v>
      </c>
      <c r="D100" s="10" t="s">
        <v>67</v>
      </c>
      <c r="E100" s="13">
        <v>15.0</v>
      </c>
      <c r="F100" s="16">
        <f t="shared" si="7"/>
        <v>12</v>
      </c>
      <c r="J100" s="10" t="s">
        <v>3405</v>
      </c>
    </row>
    <row r="101">
      <c r="A101" s="10" t="s">
        <v>3361</v>
      </c>
      <c r="B101" s="31">
        <v>0.10961805555555555</v>
      </c>
      <c r="C101" s="10" t="s">
        <v>82</v>
      </c>
      <c r="D101" s="10" t="s">
        <v>67</v>
      </c>
      <c r="E101" s="13">
        <v>12.0</v>
      </c>
      <c r="F101" s="16">
        <f t="shared" si="7"/>
        <v>9</v>
      </c>
      <c r="J101" s="10" t="s">
        <v>3405</v>
      </c>
    </row>
    <row r="102">
      <c r="A102" s="10" t="s">
        <v>3361</v>
      </c>
      <c r="B102" s="31">
        <v>0.10967592592592593</v>
      </c>
      <c r="C102" s="10" t="s">
        <v>69</v>
      </c>
      <c r="D102" s="10" t="s">
        <v>67</v>
      </c>
      <c r="E102" s="13">
        <v>13.0</v>
      </c>
      <c r="F102" s="16">
        <f t="shared" ref="F102:F103" si="8">E102-5</f>
        <v>8</v>
      </c>
      <c r="J102" s="10" t="s">
        <v>161</v>
      </c>
    </row>
    <row r="103">
      <c r="A103" s="10" t="s">
        <v>3361</v>
      </c>
      <c r="B103" s="31">
        <v>0.10967592592592593</v>
      </c>
      <c r="C103" s="10" t="s">
        <v>69</v>
      </c>
      <c r="D103" s="10" t="s">
        <v>67</v>
      </c>
      <c r="E103" s="13">
        <v>14.0</v>
      </c>
      <c r="F103" s="16">
        <f t="shared" si="8"/>
        <v>9</v>
      </c>
      <c r="J103" s="10" t="s">
        <v>160</v>
      </c>
    </row>
    <row r="104">
      <c r="A104" s="10" t="s">
        <v>3361</v>
      </c>
      <c r="B104" s="31">
        <v>0.11096064814814814</v>
      </c>
      <c r="C104" s="10" t="s">
        <v>66</v>
      </c>
      <c r="D104" s="10" t="s">
        <v>67</v>
      </c>
      <c r="E104" s="13" t="s">
        <v>75</v>
      </c>
      <c r="F104" s="13" t="s">
        <v>75</v>
      </c>
    </row>
    <row r="105">
      <c r="A105" s="10" t="s">
        <v>3361</v>
      </c>
      <c r="B105" s="31">
        <v>0.11077546296296296</v>
      </c>
      <c r="C105" s="10" t="s">
        <v>84</v>
      </c>
      <c r="D105" s="10" t="s">
        <v>67</v>
      </c>
      <c r="E105" s="13" t="s">
        <v>75</v>
      </c>
      <c r="F105" s="13" t="s">
        <v>75</v>
      </c>
    </row>
    <row r="106">
      <c r="A106" s="10" t="s">
        <v>3361</v>
      </c>
      <c r="B106" s="31">
        <v>0.11083333333333334</v>
      </c>
      <c r="C106" s="10" t="s">
        <v>82</v>
      </c>
      <c r="D106" s="10" t="s">
        <v>67</v>
      </c>
      <c r="E106" s="13">
        <v>19.0</v>
      </c>
      <c r="F106" s="16">
        <f>E106-3</f>
        <v>16</v>
      </c>
      <c r="J106" s="10" t="s">
        <v>85</v>
      </c>
    </row>
    <row r="107">
      <c r="A107" s="10" t="s">
        <v>3361</v>
      </c>
      <c r="B107" s="31">
        <v>0.11083333333333334</v>
      </c>
      <c r="C107" s="10" t="s">
        <v>82</v>
      </c>
      <c r="D107" s="10" t="s">
        <v>67</v>
      </c>
      <c r="E107" s="13" t="s">
        <v>68</v>
      </c>
      <c r="F107" s="13">
        <v>20.0</v>
      </c>
      <c r="J107" s="10" t="s">
        <v>86</v>
      </c>
    </row>
    <row r="108">
      <c r="A108" s="10" t="s">
        <v>3361</v>
      </c>
      <c r="B108" s="31">
        <v>0.11079861111111111</v>
      </c>
      <c r="C108" s="10" t="s">
        <v>69</v>
      </c>
      <c r="D108" s="10" t="s">
        <v>67</v>
      </c>
      <c r="E108" s="13" t="s">
        <v>68</v>
      </c>
      <c r="F108" s="13">
        <v>20.0</v>
      </c>
      <c r="J108" s="10" t="s">
        <v>160</v>
      </c>
    </row>
    <row r="109">
      <c r="A109" s="10" t="s">
        <v>3361</v>
      </c>
      <c r="B109" s="31">
        <v>0.11079861111111111</v>
      </c>
      <c r="C109" s="10" t="s">
        <v>69</v>
      </c>
      <c r="D109" s="10" t="s">
        <v>67</v>
      </c>
      <c r="E109" s="13">
        <v>21.0</v>
      </c>
      <c r="F109" s="16">
        <f>E109-5</f>
        <v>16</v>
      </c>
      <c r="J109" s="10" t="s">
        <v>161</v>
      </c>
    </row>
    <row r="110">
      <c r="A110" s="10" t="s">
        <v>3361</v>
      </c>
      <c r="B110" s="31">
        <v>0.11099537037037037</v>
      </c>
      <c r="C110" s="10" t="s">
        <v>968</v>
      </c>
      <c r="D110" s="10" t="s">
        <v>67</v>
      </c>
      <c r="E110" s="13" t="s">
        <v>75</v>
      </c>
      <c r="F110" s="13" t="s">
        <v>75</v>
      </c>
      <c r="J110" s="10" t="s">
        <v>160</v>
      </c>
    </row>
    <row r="111">
      <c r="A111" s="10" t="s">
        <v>3361</v>
      </c>
      <c r="B111" s="31">
        <v>0.11099537037037037</v>
      </c>
      <c r="C111" s="10" t="s">
        <v>968</v>
      </c>
      <c r="D111" s="10" t="s">
        <v>67</v>
      </c>
      <c r="E111" s="13">
        <v>28.0</v>
      </c>
      <c r="F111" s="16">
        <f>E111-10</f>
        <v>18</v>
      </c>
      <c r="J111" s="10" t="s">
        <v>161</v>
      </c>
    </row>
    <row r="112">
      <c r="A112" s="10" t="s">
        <v>3361</v>
      </c>
      <c r="B112" s="31">
        <v>0.11105324074074074</v>
      </c>
      <c r="C112" s="10" t="s">
        <v>3121</v>
      </c>
      <c r="D112" s="10" t="s">
        <v>67</v>
      </c>
      <c r="E112" s="13">
        <v>4.0</v>
      </c>
      <c r="F112" s="16">
        <f>E112-1</f>
        <v>3</v>
      </c>
    </row>
    <row r="113">
      <c r="A113" s="10" t="s">
        <v>3361</v>
      </c>
      <c r="B113" s="31">
        <v>0.11108796296296296</v>
      </c>
      <c r="C113" s="10" t="s">
        <v>70</v>
      </c>
      <c r="D113" s="10" t="s">
        <v>67</v>
      </c>
      <c r="E113" s="13">
        <f>F113+4</f>
        <v>7</v>
      </c>
      <c r="F113" s="13">
        <v>3.0</v>
      </c>
    </row>
    <row r="114">
      <c r="A114" s="10" t="s">
        <v>3361</v>
      </c>
      <c r="B114" s="31">
        <v>0.11268518518518518</v>
      </c>
      <c r="C114" s="10" t="s">
        <v>968</v>
      </c>
      <c r="D114" s="10" t="s">
        <v>67</v>
      </c>
      <c r="E114" s="13" t="s">
        <v>75</v>
      </c>
      <c r="F114" s="13" t="s">
        <v>75</v>
      </c>
      <c r="J114" s="10" t="s">
        <v>160</v>
      </c>
    </row>
    <row r="115">
      <c r="A115" s="10" t="s">
        <v>3361</v>
      </c>
      <c r="B115" s="31">
        <v>0.11268518518518518</v>
      </c>
      <c r="C115" s="10" t="s">
        <v>968</v>
      </c>
      <c r="D115" s="10" t="s">
        <v>67</v>
      </c>
      <c r="E115" s="13">
        <v>16.0</v>
      </c>
      <c r="F115" s="16">
        <f>E115-10</f>
        <v>6</v>
      </c>
      <c r="J115" s="10" t="s">
        <v>161</v>
      </c>
    </row>
    <row r="116">
      <c r="A116" s="10" t="s">
        <v>3361</v>
      </c>
      <c r="B116" s="31">
        <v>0.11273148148148149</v>
      </c>
      <c r="C116" s="10" t="s">
        <v>82</v>
      </c>
      <c r="D116" s="10" t="s">
        <v>67</v>
      </c>
      <c r="E116" s="13" t="s">
        <v>88</v>
      </c>
      <c r="F116" s="13">
        <v>1.0</v>
      </c>
      <c r="J116" s="10" t="s">
        <v>85</v>
      </c>
    </row>
    <row r="117">
      <c r="A117" s="10" t="s">
        <v>3361</v>
      </c>
      <c r="B117" s="31">
        <v>0.11273148148148149</v>
      </c>
      <c r="C117" s="10" t="s">
        <v>82</v>
      </c>
      <c r="D117" s="10" t="s">
        <v>67</v>
      </c>
      <c r="E117" s="13" t="s">
        <v>68</v>
      </c>
      <c r="F117" s="13">
        <v>20.0</v>
      </c>
      <c r="J117" s="10" t="s">
        <v>86</v>
      </c>
    </row>
    <row r="118">
      <c r="A118" s="10" t="s">
        <v>3361</v>
      </c>
      <c r="B118" s="31">
        <v>0.11278935185185185</v>
      </c>
      <c r="C118" s="10" t="s">
        <v>70</v>
      </c>
      <c r="D118" s="10" t="s">
        <v>67</v>
      </c>
      <c r="E118" s="13" t="s">
        <v>88</v>
      </c>
      <c r="F118" s="13">
        <v>1.0</v>
      </c>
    </row>
    <row r="119">
      <c r="A119" s="10" t="s">
        <v>3361</v>
      </c>
      <c r="B119" s="31">
        <v>0.1128125</v>
      </c>
      <c r="C119" s="10" t="s">
        <v>3121</v>
      </c>
      <c r="D119" s="10" t="s">
        <v>67</v>
      </c>
      <c r="E119" s="13">
        <v>6.0</v>
      </c>
      <c r="F119" s="16">
        <f>E119-1</f>
        <v>5</v>
      </c>
    </row>
    <row r="120">
      <c r="A120" s="10" t="s">
        <v>3361</v>
      </c>
      <c r="B120" s="31">
        <v>0.11283564814814814</v>
      </c>
      <c r="C120" s="10" t="s">
        <v>66</v>
      </c>
      <c r="D120" s="10" t="s">
        <v>67</v>
      </c>
      <c r="E120" s="13" t="s">
        <v>75</v>
      </c>
      <c r="F120" s="13" t="s">
        <v>75</v>
      </c>
      <c r="J120" s="10" t="s">
        <v>85</v>
      </c>
    </row>
    <row r="121">
      <c r="A121" s="10" t="s">
        <v>3361</v>
      </c>
      <c r="B121" s="31">
        <v>0.11283564814814814</v>
      </c>
      <c r="C121" s="10" t="s">
        <v>66</v>
      </c>
      <c r="D121" s="10" t="s">
        <v>67</v>
      </c>
      <c r="E121" s="13">
        <v>5.0</v>
      </c>
      <c r="F121" s="16">
        <f>E121-3</f>
        <v>2</v>
      </c>
      <c r="J121" s="10" t="s">
        <v>3406</v>
      </c>
    </row>
    <row r="122">
      <c r="A122" s="10" t="s">
        <v>3361</v>
      </c>
      <c r="B122" s="31">
        <v>0.11283564814814814</v>
      </c>
      <c r="C122" s="10" t="s">
        <v>84</v>
      </c>
      <c r="D122" s="10" t="s">
        <v>67</v>
      </c>
      <c r="E122" s="13" t="s">
        <v>75</v>
      </c>
      <c r="F122" s="13" t="s">
        <v>75</v>
      </c>
      <c r="J122" s="10" t="s">
        <v>85</v>
      </c>
    </row>
    <row r="123">
      <c r="A123" s="10" t="s">
        <v>3361</v>
      </c>
      <c r="B123" s="31">
        <v>0.11283564814814814</v>
      </c>
      <c r="C123" s="10" t="s">
        <v>84</v>
      </c>
      <c r="D123" s="10" t="s">
        <v>67</v>
      </c>
      <c r="E123" s="13">
        <v>12.0</v>
      </c>
      <c r="F123" s="16">
        <f>E123-3</f>
        <v>9</v>
      </c>
      <c r="J123" s="10" t="s">
        <v>3406</v>
      </c>
    </row>
    <row r="124">
      <c r="A124" s="10" t="s">
        <v>3361</v>
      </c>
      <c r="B124" s="31">
        <v>0.11287037037037037</v>
      </c>
      <c r="C124" s="10" t="s">
        <v>69</v>
      </c>
      <c r="D124" s="10" t="s">
        <v>67</v>
      </c>
      <c r="E124" s="13" t="s">
        <v>75</v>
      </c>
      <c r="F124" s="13" t="s">
        <v>75</v>
      </c>
      <c r="J124" s="10" t="s">
        <v>160</v>
      </c>
    </row>
    <row r="125">
      <c r="A125" s="10" t="s">
        <v>3361</v>
      </c>
      <c r="B125" s="31">
        <v>0.11287037037037037</v>
      </c>
      <c r="C125" s="10" t="s">
        <v>69</v>
      </c>
      <c r="D125" s="10" t="s">
        <v>67</v>
      </c>
      <c r="E125" s="13">
        <v>16.0</v>
      </c>
      <c r="F125" s="16">
        <f>E125-5</f>
        <v>11</v>
      </c>
      <c r="J125" s="10" t="s">
        <v>161</v>
      </c>
    </row>
    <row r="126">
      <c r="A126" s="10" t="s">
        <v>3361</v>
      </c>
      <c r="B126" s="31">
        <v>0.11383101851851851</v>
      </c>
      <c r="C126" s="10" t="s">
        <v>968</v>
      </c>
      <c r="D126" s="10" t="s">
        <v>67</v>
      </c>
      <c r="E126" s="13" t="s">
        <v>88</v>
      </c>
      <c r="F126" s="13">
        <v>1.0</v>
      </c>
      <c r="J126" s="10" t="s">
        <v>160</v>
      </c>
    </row>
    <row r="127">
      <c r="A127" s="10" t="s">
        <v>3361</v>
      </c>
      <c r="B127" s="31">
        <v>0.11383101851851851</v>
      </c>
      <c r="C127" s="10" t="s">
        <v>968</v>
      </c>
      <c r="D127" s="10" t="s">
        <v>67</v>
      </c>
      <c r="E127" s="13" t="s">
        <v>88</v>
      </c>
      <c r="F127" s="13">
        <v>1.0</v>
      </c>
      <c r="J127" s="10" t="s">
        <v>161</v>
      </c>
    </row>
    <row r="128">
      <c r="A128" s="10" t="s">
        <v>3361</v>
      </c>
      <c r="B128" s="31">
        <v>0.11385416666666667</v>
      </c>
      <c r="C128" s="10" t="s">
        <v>69</v>
      </c>
      <c r="D128" s="10" t="s">
        <v>67</v>
      </c>
      <c r="E128" s="13">
        <f t="shared" ref="E128:E129" si="9">F128+5</f>
        <v>7</v>
      </c>
      <c r="F128" s="13">
        <v>2.0</v>
      </c>
      <c r="J128" s="10" t="s">
        <v>161</v>
      </c>
    </row>
    <row r="129">
      <c r="A129" s="10" t="s">
        <v>3361</v>
      </c>
      <c r="B129" s="31">
        <v>0.11385416666666667</v>
      </c>
      <c r="C129" s="10" t="s">
        <v>69</v>
      </c>
      <c r="D129" s="10" t="s">
        <v>67</v>
      </c>
      <c r="E129" s="13">
        <f t="shared" si="9"/>
        <v>8</v>
      </c>
      <c r="F129" s="13">
        <v>3.0</v>
      </c>
      <c r="J129" s="10" t="s">
        <v>160</v>
      </c>
    </row>
    <row r="130">
      <c r="A130" s="10" t="s">
        <v>3361</v>
      </c>
      <c r="B130" s="31">
        <v>0.11390046296296297</v>
      </c>
      <c r="C130" s="10" t="s">
        <v>3121</v>
      </c>
      <c r="D130" s="10" t="s">
        <v>67</v>
      </c>
      <c r="E130" s="13">
        <v>19.0</v>
      </c>
      <c r="F130" s="16">
        <f>E130-1</f>
        <v>18</v>
      </c>
    </row>
    <row r="131">
      <c r="A131" s="10" t="s">
        <v>3361</v>
      </c>
      <c r="B131" s="31">
        <v>0.11392361111111111</v>
      </c>
      <c r="C131" s="10" t="s">
        <v>70</v>
      </c>
      <c r="D131" s="10" t="s">
        <v>67</v>
      </c>
      <c r="E131" s="13">
        <f>F131+4</f>
        <v>8</v>
      </c>
      <c r="F131" s="13">
        <v>4.0</v>
      </c>
    </row>
    <row r="132">
      <c r="A132" s="10" t="s">
        <v>3361</v>
      </c>
      <c r="B132" s="31">
        <v>0.11395833333333333</v>
      </c>
      <c r="C132" s="10" t="s">
        <v>84</v>
      </c>
      <c r="D132" s="10" t="s">
        <v>67</v>
      </c>
      <c r="E132" s="13">
        <v>17.0</v>
      </c>
      <c r="F132" s="16">
        <f t="shared" ref="F132:F133" si="10">E132-3</f>
        <v>14</v>
      </c>
      <c r="J132" s="10" t="s">
        <v>3407</v>
      </c>
    </row>
    <row r="133">
      <c r="A133" s="10" t="s">
        <v>3361</v>
      </c>
      <c r="B133" s="31">
        <v>0.11395833333333333</v>
      </c>
      <c r="C133" s="10" t="s">
        <v>66</v>
      </c>
      <c r="D133" s="10" t="s">
        <v>67</v>
      </c>
      <c r="E133" s="13">
        <v>5.0</v>
      </c>
      <c r="F133" s="16">
        <f t="shared" si="10"/>
        <v>2</v>
      </c>
      <c r="J133" s="10" t="s">
        <v>3407</v>
      </c>
    </row>
    <row r="134">
      <c r="A134" s="10" t="s">
        <v>3361</v>
      </c>
      <c r="B134" s="31">
        <v>0.11543981481481481</v>
      </c>
      <c r="C134" s="10" t="s">
        <v>968</v>
      </c>
      <c r="D134" s="10" t="s">
        <v>67</v>
      </c>
      <c r="E134" s="13" t="s">
        <v>68</v>
      </c>
      <c r="F134" s="13">
        <v>20.0</v>
      </c>
      <c r="J134" s="10" t="s">
        <v>160</v>
      </c>
    </row>
    <row r="135">
      <c r="A135" s="10" t="s">
        <v>3361</v>
      </c>
      <c r="B135" s="31">
        <v>0.11543981481481481</v>
      </c>
      <c r="C135" s="10" t="s">
        <v>968</v>
      </c>
      <c r="D135" s="10" t="s">
        <v>67</v>
      </c>
      <c r="E135" s="13">
        <v>14.0</v>
      </c>
      <c r="F135" s="16">
        <f>E135-10</f>
        <v>4</v>
      </c>
      <c r="J135" s="10" t="s">
        <v>161</v>
      </c>
    </row>
    <row r="136">
      <c r="A136" s="10" t="s">
        <v>3361</v>
      </c>
      <c r="B136" s="31">
        <v>0.11550925925925926</v>
      </c>
      <c r="C136" s="10" t="s">
        <v>3121</v>
      </c>
      <c r="D136" s="10" t="s">
        <v>67</v>
      </c>
      <c r="E136" s="13">
        <v>19.0</v>
      </c>
      <c r="F136" s="16">
        <f>E136-1</f>
        <v>18</v>
      </c>
    </row>
    <row r="137">
      <c r="A137" s="10" t="s">
        <v>3361</v>
      </c>
      <c r="B137" s="31">
        <v>0.11554398148148148</v>
      </c>
      <c r="C137" s="10" t="s">
        <v>70</v>
      </c>
      <c r="D137" s="10" t="s">
        <v>67</v>
      </c>
      <c r="E137" s="13">
        <v>20.0</v>
      </c>
      <c r="F137" s="16">
        <f>E137-4</f>
        <v>16</v>
      </c>
    </row>
    <row r="138">
      <c r="A138" s="10" t="s">
        <v>3361</v>
      </c>
      <c r="B138" s="31">
        <v>0.11719907407407408</v>
      </c>
      <c r="C138" s="10" t="s">
        <v>66</v>
      </c>
      <c r="D138" s="10" t="s">
        <v>67</v>
      </c>
      <c r="E138" s="13">
        <v>19.0</v>
      </c>
      <c r="F138" s="16">
        <f>E138-3</f>
        <v>16</v>
      </c>
    </row>
    <row r="139">
      <c r="A139" s="10" t="s">
        <v>3361</v>
      </c>
      <c r="B139" s="31">
        <v>0.11719907407407408</v>
      </c>
      <c r="C139" s="10" t="s">
        <v>69</v>
      </c>
      <c r="D139" s="10" t="s">
        <v>67</v>
      </c>
      <c r="E139" s="13" t="s">
        <v>75</v>
      </c>
      <c r="F139" s="13" t="s">
        <v>75</v>
      </c>
      <c r="J139" s="10" t="s">
        <v>160</v>
      </c>
    </row>
    <row r="140">
      <c r="A140" s="10" t="s">
        <v>3361</v>
      </c>
      <c r="B140" s="31">
        <v>0.11719907407407408</v>
      </c>
      <c r="C140" s="10" t="s">
        <v>69</v>
      </c>
      <c r="D140" s="10" t="s">
        <v>67</v>
      </c>
      <c r="E140" s="13">
        <v>19.0</v>
      </c>
      <c r="F140" s="16">
        <f>E140-5</f>
        <v>14</v>
      </c>
      <c r="J140" s="10" t="s">
        <v>161</v>
      </c>
    </row>
    <row r="141">
      <c r="A141" s="10" t="s">
        <v>3361</v>
      </c>
      <c r="B141" s="31">
        <v>0.11728009259259259</v>
      </c>
      <c r="C141" s="10" t="s">
        <v>84</v>
      </c>
      <c r="D141" s="10" t="s">
        <v>67</v>
      </c>
      <c r="E141" s="13">
        <v>7.0</v>
      </c>
      <c r="F141" s="16">
        <f t="shared" ref="F141:F142" si="11">E141-3</f>
        <v>4</v>
      </c>
    </row>
    <row r="142">
      <c r="A142" s="10" t="s">
        <v>3361</v>
      </c>
      <c r="B142" s="31">
        <v>0.11809027777777778</v>
      </c>
      <c r="C142" s="10" t="s">
        <v>82</v>
      </c>
      <c r="D142" s="10" t="s">
        <v>67</v>
      </c>
      <c r="E142" s="13">
        <v>16.0</v>
      </c>
      <c r="F142" s="16">
        <f t="shared" si="11"/>
        <v>13</v>
      </c>
    </row>
    <row r="143">
      <c r="A143" s="10" t="s">
        <v>3361</v>
      </c>
      <c r="B143" s="31">
        <v>0.11800925925925926</v>
      </c>
      <c r="C143" s="10" t="s">
        <v>968</v>
      </c>
      <c r="D143" s="10" t="s">
        <v>67</v>
      </c>
      <c r="E143" s="13" t="s">
        <v>68</v>
      </c>
      <c r="F143" s="13">
        <v>20.0</v>
      </c>
      <c r="J143" s="10" t="s">
        <v>160</v>
      </c>
    </row>
    <row r="144">
      <c r="A144" s="10" t="s">
        <v>3361</v>
      </c>
      <c r="B144" s="31">
        <v>0.11800925925925926</v>
      </c>
      <c r="C144" s="10" t="s">
        <v>968</v>
      </c>
      <c r="D144" s="10" t="s">
        <v>67</v>
      </c>
      <c r="E144" s="13">
        <v>16.0</v>
      </c>
      <c r="F144" s="16">
        <f>E144-10</f>
        <v>6</v>
      </c>
      <c r="J144" s="10" t="s">
        <v>161</v>
      </c>
    </row>
    <row r="145">
      <c r="A145" s="10" t="s">
        <v>3361</v>
      </c>
      <c r="B145" s="31">
        <v>0.1180324074074074</v>
      </c>
      <c r="C145" s="10" t="s">
        <v>70</v>
      </c>
      <c r="D145" s="10" t="s">
        <v>67</v>
      </c>
      <c r="E145" s="13" t="s">
        <v>75</v>
      </c>
      <c r="F145" s="13" t="s">
        <v>75</v>
      </c>
      <c r="J145" s="10" t="s">
        <v>160</v>
      </c>
    </row>
    <row r="146">
      <c r="A146" s="10" t="s">
        <v>3361</v>
      </c>
      <c r="B146" s="31">
        <v>0.1180324074074074</v>
      </c>
      <c r="C146" s="10" t="s">
        <v>70</v>
      </c>
      <c r="D146" s="10" t="s">
        <v>67</v>
      </c>
      <c r="E146" s="13" t="s">
        <v>88</v>
      </c>
      <c r="F146" s="13">
        <v>1.0</v>
      </c>
      <c r="J146" s="10" t="s">
        <v>161</v>
      </c>
    </row>
    <row r="147">
      <c r="A147" s="10" t="s">
        <v>3361</v>
      </c>
      <c r="B147" s="31">
        <v>0.11799768518518519</v>
      </c>
      <c r="C147" s="10" t="s">
        <v>3121</v>
      </c>
      <c r="D147" s="10" t="s">
        <v>67</v>
      </c>
      <c r="E147" s="13" t="s">
        <v>75</v>
      </c>
      <c r="F147" s="13" t="s">
        <v>75</v>
      </c>
      <c r="J147" s="10" t="s">
        <v>160</v>
      </c>
    </row>
    <row r="148">
      <c r="A148" s="10" t="s">
        <v>3361</v>
      </c>
      <c r="B148" s="31">
        <v>0.11799768518518519</v>
      </c>
      <c r="C148" s="10" t="s">
        <v>3121</v>
      </c>
      <c r="D148" s="10" t="s">
        <v>67</v>
      </c>
      <c r="E148" s="13" t="s">
        <v>88</v>
      </c>
      <c r="F148" s="13">
        <v>1.0</v>
      </c>
      <c r="J148" s="10" t="s">
        <v>161</v>
      </c>
    </row>
    <row r="149">
      <c r="A149" s="10" t="s">
        <v>3361</v>
      </c>
      <c r="B149" s="31">
        <v>0.11805555555555555</v>
      </c>
      <c r="C149" s="10" t="s">
        <v>84</v>
      </c>
      <c r="D149" s="10" t="s">
        <v>67</v>
      </c>
      <c r="E149" s="13">
        <v>21.0</v>
      </c>
      <c r="F149" s="16">
        <f t="shared" ref="F149:F150" si="12">E149-3</f>
        <v>18</v>
      </c>
    </row>
    <row r="150">
      <c r="A150" s="10" t="s">
        <v>3408</v>
      </c>
      <c r="B150" s="31">
        <v>0.11809027777777778</v>
      </c>
      <c r="C150" s="10" t="s">
        <v>82</v>
      </c>
      <c r="D150" s="10" t="s">
        <v>67</v>
      </c>
      <c r="E150" s="13">
        <v>16.0</v>
      </c>
      <c r="F150" s="16">
        <f t="shared" si="12"/>
        <v>13</v>
      </c>
    </row>
    <row r="151">
      <c r="A151" s="10" t="s">
        <v>3361</v>
      </c>
      <c r="B151" s="31">
        <v>0.11811342592592593</v>
      </c>
      <c r="C151" s="10" t="s">
        <v>69</v>
      </c>
      <c r="D151" s="10" t="s">
        <v>67</v>
      </c>
      <c r="E151" s="13" t="s">
        <v>75</v>
      </c>
      <c r="F151" s="13" t="s">
        <v>75</v>
      </c>
      <c r="J151" s="10" t="s">
        <v>160</v>
      </c>
    </row>
    <row r="152">
      <c r="A152" s="10" t="s">
        <v>3361</v>
      </c>
      <c r="B152" s="31">
        <v>0.11811342592592593</v>
      </c>
      <c r="C152" s="10" t="s">
        <v>69</v>
      </c>
      <c r="D152" s="10" t="s">
        <v>67</v>
      </c>
      <c r="E152" s="13" t="s">
        <v>75</v>
      </c>
      <c r="F152" s="13" t="s">
        <v>75</v>
      </c>
      <c r="J152" s="10" t="s">
        <v>161</v>
      </c>
    </row>
    <row r="153">
      <c r="A153" s="10" t="s">
        <v>3361</v>
      </c>
      <c r="B153" s="31">
        <v>0.118125</v>
      </c>
      <c r="C153" s="10" t="s">
        <v>66</v>
      </c>
      <c r="D153" s="10" t="s">
        <v>67</v>
      </c>
      <c r="E153" s="13">
        <v>19.0</v>
      </c>
      <c r="F153" s="16">
        <f t="shared" ref="F153:F156" si="13">E153-3</f>
        <v>16</v>
      </c>
    </row>
    <row r="154">
      <c r="A154" s="10" t="s">
        <v>3361</v>
      </c>
      <c r="B154" s="31">
        <v>0.11957175925925925</v>
      </c>
      <c r="C154" s="10" t="s">
        <v>82</v>
      </c>
      <c r="D154" s="10" t="s">
        <v>67</v>
      </c>
      <c r="E154" s="13">
        <v>20.0</v>
      </c>
      <c r="F154" s="16">
        <f t="shared" si="13"/>
        <v>17</v>
      </c>
    </row>
    <row r="155">
      <c r="A155" s="10" t="s">
        <v>3361</v>
      </c>
      <c r="B155" s="31">
        <v>0.11960648148148148</v>
      </c>
      <c r="C155" s="10" t="s">
        <v>66</v>
      </c>
      <c r="D155" s="10" t="s">
        <v>67</v>
      </c>
      <c r="E155" s="13">
        <v>20.0</v>
      </c>
      <c r="F155" s="16">
        <f t="shared" si="13"/>
        <v>17</v>
      </c>
    </row>
    <row r="156">
      <c r="A156" s="10" t="s">
        <v>3361</v>
      </c>
      <c r="B156" s="31">
        <v>0.11961805555555556</v>
      </c>
      <c r="C156" s="10" t="s">
        <v>84</v>
      </c>
      <c r="D156" s="10" t="s">
        <v>67</v>
      </c>
      <c r="E156" s="13">
        <v>22.0</v>
      </c>
      <c r="F156" s="16">
        <f t="shared" si="13"/>
        <v>19</v>
      </c>
    </row>
    <row r="157">
      <c r="A157" s="10" t="s">
        <v>3361</v>
      </c>
      <c r="B157" s="31">
        <v>0.11965277777777777</v>
      </c>
      <c r="C157" s="10" t="s">
        <v>968</v>
      </c>
      <c r="D157" s="10" t="s">
        <v>67</v>
      </c>
      <c r="E157" s="13" t="s">
        <v>75</v>
      </c>
      <c r="F157" s="13" t="s">
        <v>75</v>
      </c>
      <c r="J157" s="10" t="s">
        <v>160</v>
      </c>
    </row>
    <row r="158">
      <c r="A158" s="10" t="s">
        <v>3361</v>
      </c>
      <c r="B158" s="31">
        <v>0.11965277777777777</v>
      </c>
      <c r="C158" s="10" t="s">
        <v>968</v>
      </c>
      <c r="D158" s="10" t="s">
        <v>67</v>
      </c>
      <c r="E158" s="13">
        <v>23.0</v>
      </c>
      <c r="F158" s="16">
        <f>E158-10</f>
        <v>13</v>
      </c>
      <c r="J158" s="10" t="s">
        <v>161</v>
      </c>
    </row>
    <row r="159">
      <c r="A159" s="10" t="s">
        <v>3361</v>
      </c>
      <c r="B159" s="31">
        <v>0.1196875</v>
      </c>
      <c r="C159" s="10" t="s">
        <v>70</v>
      </c>
      <c r="D159" s="10" t="s">
        <v>67</v>
      </c>
      <c r="E159" s="13" t="s">
        <v>75</v>
      </c>
      <c r="F159" s="13" t="s">
        <v>75</v>
      </c>
      <c r="J159" s="10" t="s">
        <v>160</v>
      </c>
    </row>
    <row r="160">
      <c r="A160" s="10" t="s">
        <v>3361</v>
      </c>
      <c r="B160" s="31">
        <v>0.1196875</v>
      </c>
      <c r="C160" s="10" t="s">
        <v>70</v>
      </c>
      <c r="D160" s="10" t="s">
        <v>67</v>
      </c>
      <c r="E160" s="13">
        <v>21.0</v>
      </c>
      <c r="F160" s="16">
        <f>E160-4</f>
        <v>17</v>
      </c>
      <c r="J160" s="10" t="s">
        <v>161</v>
      </c>
    </row>
    <row r="161">
      <c r="A161" s="10" t="s">
        <v>3361</v>
      </c>
      <c r="B161" s="31">
        <v>0.11974537037037038</v>
      </c>
      <c r="C161" s="10" t="s">
        <v>69</v>
      </c>
      <c r="D161" s="10" t="s">
        <v>67</v>
      </c>
      <c r="E161" s="13" t="s">
        <v>75</v>
      </c>
      <c r="F161" s="13" t="s">
        <v>75</v>
      </c>
      <c r="J161" s="10" t="s">
        <v>160</v>
      </c>
    </row>
    <row r="162">
      <c r="A162" s="10" t="s">
        <v>3361</v>
      </c>
      <c r="B162" s="31">
        <v>0.11974537037037038</v>
      </c>
      <c r="C162" s="10" t="s">
        <v>69</v>
      </c>
      <c r="D162" s="10" t="s">
        <v>67</v>
      </c>
      <c r="E162" s="13">
        <v>19.0</v>
      </c>
      <c r="F162" s="16">
        <f>E162-5</f>
        <v>14</v>
      </c>
      <c r="J162" s="10" t="s">
        <v>161</v>
      </c>
    </row>
    <row r="163">
      <c r="A163" s="10" t="s">
        <v>3361</v>
      </c>
      <c r="B163" s="31">
        <v>0.11976851851851852</v>
      </c>
      <c r="C163" s="10" t="s">
        <v>3121</v>
      </c>
      <c r="D163" s="10" t="s">
        <v>67</v>
      </c>
      <c r="E163" s="13" t="s">
        <v>75</v>
      </c>
      <c r="F163" s="13" t="s">
        <v>75</v>
      </c>
      <c r="J163" s="10" t="s">
        <v>160</v>
      </c>
    </row>
    <row r="164">
      <c r="A164" s="10" t="s">
        <v>3361</v>
      </c>
      <c r="B164" s="31">
        <v>0.11976851851851852</v>
      </c>
      <c r="C164" s="10" t="s">
        <v>3121</v>
      </c>
      <c r="D164" s="10" t="s">
        <v>67</v>
      </c>
      <c r="E164" s="13">
        <v>11.0</v>
      </c>
      <c r="F164" s="16">
        <f>E164-1</f>
        <v>10</v>
      </c>
      <c r="J164" s="10" t="s">
        <v>161</v>
      </c>
    </row>
    <row r="165">
      <c r="A165" s="10" t="s">
        <v>3361</v>
      </c>
      <c r="B165" s="31">
        <v>0.12034722222222222</v>
      </c>
      <c r="C165" s="10" t="s">
        <v>82</v>
      </c>
      <c r="D165" s="10" t="s">
        <v>67</v>
      </c>
      <c r="E165" s="13" t="s">
        <v>68</v>
      </c>
      <c r="F165" s="13">
        <v>20.0</v>
      </c>
    </row>
    <row r="166">
      <c r="A166" s="10" t="s">
        <v>3361</v>
      </c>
      <c r="B166" s="31">
        <v>0.1203587962962963</v>
      </c>
      <c r="C166" s="10" t="s">
        <v>69</v>
      </c>
      <c r="D166" s="10" t="s">
        <v>67</v>
      </c>
      <c r="E166" s="13" t="s">
        <v>75</v>
      </c>
      <c r="F166" s="13" t="s">
        <v>75</v>
      </c>
      <c r="J166" s="10" t="s">
        <v>160</v>
      </c>
    </row>
    <row r="167">
      <c r="A167" s="10" t="s">
        <v>3361</v>
      </c>
      <c r="B167" s="31">
        <v>0.1203587962962963</v>
      </c>
      <c r="C167" s="10" t="s">
        <v>69</v>
      </c>
      <c r="D167" s="10" t="s">
        <v>67</v>
      </c>
      <c r="E167" s="13">
        <v>25.0</v>
      </c>
      <c r="F167" s="75">
        <f>E167-5</f>
        <v>20</v>
      </c>
      <c r="J167" s="10" t="s">
        <v>161</v>
      </c>
    </row>
    <row r="168">
      <c r="A168" s="10" t="s">
        <v>3361</v>
      </c>
      <c r="B168" s="31">
        <v>0.12043981481481482</v>
      </c>
      <c r="C168" s="10" t="s">
        <v>66</v>
      </c>
      <c r="D168" s="10" t="s">
        <v>67</v>
      </c>
      <c r="E168" s="13" t="s">
        <v>68</v>
      </c>
      <c r="F168" s="13">
        <v>20.0</v>
      </c>
    </row>
    <row r="169">
      <c r="A169" s="10" t="s">
        <v>3361</v>
      </c>
      <c r="B169" s="31">
        <v>0.12049768518518518</v>
      </c>
      <c r="C169" s="10" t="s">
        <v>84</v>
      </c>
      <c r="D169" s="10" t="s">
        <v>67</v>
      </c>
      <c r="E169" s="13">
        <v>13.0</v>
      </c>
      <c r="F169" s="16">
        <f>E169-3</f>
        <v>10</v>
      </c>
    </row>
    <row r="170">
      <c r="A170" s="10" t="s">
        <v>3361</v>
      </c>
      <c r="B170" s="31">
        <v>0.12053240740740741</v>
      </c>
      <c r="C170" s="10" t="s">
        <v>70</v>
      </c>
      <c r="D170" s="10" t="s">
        <v>67</v>
      </c>
      <c r="E170" s="13" t="s">
        <v>75</v>
      </c>
      <c r="F170" s="13" t="s">
        <v>75</v>
      </c>
      <c r="J170" s="10" t="s">
        <v>160</v>
      </c>
    </row>
    <row r="171">
      <c r="A171" s="10" t="s">
        <v>3361</v>
      </c>
      <c r="B171" s="31">
        <v>0.12053240740740741</v>
      </c>
      <c r="C171" s="10" t="s">
        <v>70</v>
      </c>
      <c r="D171" s="10" t="s">
        <v>67</v>
      </c>
      <c r="E171" s="13">
        <v>11.0</v>
      </c>
      <c r="F171" s="16">
        <f>E171-4</f>
        <v>7</v>
      </c>
      <c r="J171" s="10" t="s">
        <v>161</v>
      </c>
    </row>
    <row r="172">
      <c r="A172" s="10" t="s">
        <v>3361</v>
      </c>
      <c r="B172" s="31">
        <v>0.12054398148148149</v>
      </c>
      <c r="C172" s="10" t="s">
        <v>3121</v>
      </c>
      <c r="D172" s="10" t="s">
        <v>67</v>
      </c>
      <c r="E172" s="13" t="s">
        <v>75</v>
      </c>
      <c r="F172" s="13" t="s">
        <v>75</v>
      </c>
      <c r="J172" s="10" t="s">
        <v>160</v>
      </c>
    </row>
    <row r="173">
      <c r="A173" s="10" t="s">
        <v>3361</v>
      </c>
      <c r="B173" s="31">
        <v>0.12054398148148149</v>
      </c>
      <c r="C173" s="10" t="s">
        <v>3121</v>
      </c>
      <c r="D173" s="10" t="s">
        <v>67</v>
      </c>
      <c r="E173" s="13">
        <v>9.0</v>
      </c>
      <c r="F173" s="16">
        <f>E173-1</f>
        <v>8</v>
      </c>
      <c r="J173" s="10" t="s">
        <v>161</v>
      </c>
    </row>
    <row r="174">
      <c r="A174" s="10" t="s">
        <v>3361</v>
      </c>
      <c r="B174" s="31">
        <v>0.12054398148148149</v>
      </c>
      <c r="C174" s="10" t="s">
        <v>968</v>
      </c>
      <c r="D174" s="10" t="s">
        <v>67</v>
      </c>
      <c r="E174" s="13" t="s">
        <v>75</v>
      </c>
      <c r="F174" s="13" t="s">
        <v>75</v>
      </c>
      <c r="J174" s="10" t="s">
        <v>160</v>
      </c>
    </row>
    <row r="175">
      <c r="A175" s="10" t="s">
        <v>3361</v>
      </c>
      <c r="B175" s="31">
        <v>0.12054398148148149</v>
      </c>
      <c r="C175" s="10" t="s">
        <v>968</v>
      </c>
      <c r="D175" s="10" t="s">
        <v>67</v>
      </c>
      <c r="E175" s="13">
        <v>25.0</v>
      </c>
      <c r="F175" s="16">
        <f>E175-10</f>
        <v>15</v>
      </c>
      <c r="J175" s="10" t="s">
        <v>161</v>
      </c>
    </row>
    <row r="176">
      <c r="A176" s="10" t="s">
        <v>3361</v>
      </c>
      <c r="B176" s="31">
        <v>0.12109953703703703</v>
      </c>
      <c r="C176" s="10" t="s">
        <v>69</v>
      </c>
      <c r="D176" s="10" t="s">
        <v>89</v>
      </c>
      <c r="E176" s="13" t="s">
        <v>75</v>
      </c>
      <c r="F176" s="13" t="s">
        <v>75</v>
      </c>
      <c r="J176" s="10" t="s">
        <v>160</v>
      </c>
    </row>
    <row r="177">
      <c r="A177" s="10" t="s">
        <v>3361</v>
      </c>
      <c r="B177" s="31">
        <v>0.12109953703703703</v>
      </c>
      <c r="C177" s="10" t="s">
        <v>69</v>
      </c>
      <c r="D177" s="10" t="s">
        <v>89</v>
      </c>
      <c r="E177" s="13">
        <v>12.0</v>
      </c>
      <c r="F177" s="16">
        <f>E177-10</f>
        <v>2</v>
      </c>
      <c r="J177" s="10" t="s">
        <v>3409</v>
      </c>
    </row>
    <row r="178">
      <c r="A178" s="10" t="s">
        <v>3361</v>
      </c>
      <c r="B178" s="31">
        <v>0.1226388888888889</v>
      </c>
      <c r="C178" s="10" t="s">
        <v>66</v>
      </c>
      <c r="D178" s="10" t="s">
        <v>93</v>
      </c>
      <c r="E178" s="13">
        <v>21.0</v>
      </c>
      <c r="F178" s="16">
        <f t="shared" ref="F178:F179" si="14">E178-12</f>
        <v>9</v>
      </c>
      <c r="J178" s="10" t="s">
        <v>2667</v>
      </c>
    </row>
    <row r="179">
      <c r="A179" s="10" t="s">
        <v>3361</v>
      </c>
      <c r="B179" s="31">
        <v>0.12278935185185186</v>
      </c>
      <c r="C179" s="10" t="s">
        <v>66</v>
      </c>
      <c r="D179" s="10" t="s">
        <v>93</v>
      </c>
      <c r="E179" s="13">
        <v>29.0</v>
      </c>
      <c r="F179" s="16">
        <f t="shared" si="14"/>
        <v>17</v>
      </c>
      <c r="J179" s="10" t="s">
        <v>2667</v>
      </c>
    </row>
    <row r="180">
      <c r="A180" s="10" t="s">
        <v>3361</v>
      </c>
      <c r="B180" s="31">
        <v>0.12292824074074074</v>
      </c>
      <c r="C180" s="10" t="s">
        <v>66</v>
      </c>
      <c r="D180" s="10" t="s">
        <v>91</v>
      </c>
      <c r="E180" s="13">
        <v>24.0</v>
      </c>
      <c r="F180" s="16"/>
      <c r="H180" s="10" t="s">
        <v>3410</v>
      </c>
    </row>
    <row r="181">
      <c r="A181" s="10" t="s">
        <v>3361</v>
      </c>
      <c r="B181" s="31">
        <v>0.1233912037037037</v>
      </c>
      <c r="C181" s="10" t="s">
        <v>66</v>
      </c>
      <c r="D181" s="10" t="s">
        <v>76</v>
      </c>
      <c r="E181" s="13">
        <v>4.0</v>
      </c>
      <c r="F181" s="16"/>
      <c r="J181" s="10" t="s">
        <v>3363</v>
      </c>
    </row>
    <row r="182">
      <c r="A182" s="10" t="s">
        <v>3361</v>
      </c>
      <c r="B182" s="31">
        <v>0.12403935185185185</v>
      </c>
      <c r="C182" s="10" t="s">
        <v>70</v>
      </c>
      <c r="D182" s="10" t="s">
        <v>87</v>
      </c>
      <c r="E182" s="13" t="s">
        <v>68</v>
      </c>
      <c r="F182" s="13">
        <v>20.0</v>
      </c>
    </row>
    <row r="183">
      <c r="A183" s="10" t="s">
        <v>3361</v>
      </c>
      <c r="B183" s="31">
        <v>0.12413194444444445</v>
      </c>
      <c r="C183" s="10" t="s">
        <v>69</v>
      </c>
      <c r="D183" s="10" t="s">
        <v>87</v>
      </c>
      <c r="E183" s="13" t="s">
        <v>88</v>
      </c>
      <c r="F183" s="13">
        <v>1.0</v>
      </c>
    </row>
    <row r="184">
      <c r="A184" s="10" t="s">
        <v>3361</v>
      </c>
      <c r="B184" s="31">
        <v>0.1243287037037037</v>
      </c>
      <c r="C184" s="10" t="s">
        <v>82</v>
      </c>
      <c r="D184" s="10" t="s">
        <v>87</v>
      </c>
      <c r="E184" s="13">
        <v>17.0</v>
      </c>
      <c r="F184" s="16">
        <f>E184-0</f>
        <v>17</v>
      </c>
    </row>
    <row r="185">
      <c r="A185" s="10" t="s">
        <v>3361</v>
      </c>
      <c r="B185" s="31">
        <v>0.1243287037037037</v>
      </c>
      <c r="C185" s="10" t="s">
        <v>968</v>
      </c>
      <c r="D185" s="10" t="s">
        <v>87</v>
      </c>
      <c r="E185" s="13">
        <v>17.0</v>
      </c>
      <c r="F185" s="16">
        <f t="shared" ref="F185:F186" si="15">E185-2</f>
        <v>15</v>
      </c>
    </row>
    <row r="186">
      <c r="A186" s="10" t="s">
        <v>3361</v>
      </c>
      <c r="B186" s="31">
        <v>0.12435185185185185</v>
      </c>
      <c r="C186" s="10" t="s">
        <v>84</v>
      </c>
      <c r="D186" s="10" t="s">
        <v>87</v>
      </c>
      <c r="E186" s="13">
        <v>18.0</v>
      </c>
      <c r="F186" s="16">
        <f t="shared" si="15"/>
        <v>16</v>
      </c>
    </row>
    <row r="187">
      <c r="A187" s="10" t="s">
        <v>3361</v>
      </c>
      <c r="B187" s="31">
        <v>0.12450231481481482</v>
      </c>
      <c r="C187" s="10" t="s">
        <v>3121</v>
      </c>
      <c r="D187" s="10" t="s">
        <v>87</v>
      </c>
      <c r="E187" s="13">
        <v>14.0</v>
      </c>
      <c r="F187" s="16">
        <f>E187-5</f>
        <v>9</v>
      </c>
    </row>
    <row r="188">
      <c r="A188" s="10" t="s">
        <v>3361</v>
      </c>
      <c r="B188" s="31">
        <v>0.12456018518518519</v>
      </c>
      <c r="C188" s="10" t="s">
        <v>66</v>
      </c>
      <c r="D188" s="10" t="s">
        <v>87</v>
      </c>
      <c r="E188" s="13">
        <v>2.0</v>
      </c>
      <c r="F188" s="16">
        <f>E188-0</f>
        <v>2</v>
      </c>
    </row>
    <row r="189">
      <c r="A189" s="10" t="s">
        <v>3361</v>
      </c>
      <c r="B189" s="31">
        <v>0.125625</v>
      </c>
      <c r="C189" s="10" t="s">
        <v>70</v>
      </c>
      <c r="D189" s="10" t="s">
        <v>93</v>
      </c>
      <c r="E189" s="13" t="s">
        <v>75</v>
      </c>
      <c r="F189" s="13" t="s">
        <v>75</v>
      </c>
      <c r="J189" s="10" t="s">
        <v>160</v>
      </c>
    </row>
    <row r="190">
      <c r="A190" s="10" t="s">
        <v>3361</v>
      </c>
      <c r="B190" s="31">
        <v>0.125625</v>
      </c>
      <c r="C190" s="10" t="s">
        <v>70</v>
      </c>
      <c r="D190" s="10" t="s">
        <v>93</v>
      </c>
      <c r="E190" s="13">
        <v>22.0</v>
      </c>
      <c r="F190" s="16">
        <f>E190-11</f>
        <v>11</v>
      </c>
      <c r="J190" s="10" t="s">
        <v>422</v>
      </c>
    </row>
    <row r="191">
      <c r="A191" s="10" t="s">
        <v>3361</v>
      </c>
      <c r="B191" s="31">
        <v>0.12569444444444444</v>
      </c>
      <c r="C191" s="10" t="s">
        <v>70</v>
      </c>
      <c r="D191" s="10" t="s">
        <v>93</v>
      </c>
      <c r="E191" s="13" t="s">
        <v>75</v>
      </c>
      <c r="F191" s="13" t="s">
        <v>75</v>
      </c>
      <c r="J191" s="10" t="s">
        <v>160</v>
      </c>
    </row>
    <row r="192">
      <c r="A192" s="10" t="s">
        <v>3361</v>
      </c>
      <c r="B192" s="31">
        <v>0.12569444444444444</v>
      </c>
      <c r="C192" s="10" t="s">
        <v>70</v>
      </c>
      <c r="D192" s="10" t="s">
        <v>93</v>
      </c>
      <c r="E192" s="13" t="s">
        <v>75</v>
      </c>
      <c r="F192" s="13" t="s">
        <v>75</v>
      </c>
      <c r="J192" s="10" t="s">
        <v>422</v>
      </c>
    </row>
    <row r="193">
      <c r="A193" s="10" t="s">
        <v>3361</v>
      </c>
      <c r="B193" s="31">
        <v>0.12614583333333335</v>
      </c>
      <c r="C193" s="10" t="s">
        <v>70</v>
      </c>
      <c r="D193" s="10" t="s">
        <v>93</v>
      </c>
      <c r="E193" s="13" t="s">
        <v>75</v>
      </c>
      <c r="F193" s="13" t="s">
        <v>75</v>
      </c>
      <c r="J193" s="10" t="s">
        <v>160</v>
      </c>
    </row>
    <row r="194">
      <c r="A194" s="10" t="s">
        <v>3361</v>
      </c>
      <c r="B194" s="31">
        <v>0.12614583333333335</v>
      </c>
      <c r="C194" s="10" t="s">
        <v>70</v>
      </c>
      <c r="D194" s="10" t="s">
        <v>93</v>
      </c>
      <c r="E194" s="13">
        <v>27.0</v>
      </c>
      <c r="F194" s="16">
        <f>E194-11</f>
        <v>16</v>
      </c>
      <c r="J194" s="10" t="s">
        <v>422</v>
      </c>
    </row>
    <row r="195">
      <c r="A195" s="10" t="s">
        <v>3361</v>
      </c>
      <c r="B195" s="31">
        <v>0.12626157407407407</v>
      </c>
      <c r="C195" s="10" t="s">
        <v>70</v>
      </c>
      <c r="D195" s="10" t="s">
        <v>91</v>
      </c>
      <c r="E195" s="13">
        <v>15.0</v>
      </c>
      <c r="F195" s="16"/>
      <c r="H195" s="10" t="s">
        <v>3411</v>
      </c>
    </row>
    <row r="196">
      <c r="A196" s="10" t="s">
        <v>3361</v>
      </c>
      <c r="B196" s="31">
        <v>0.12638888888888888</v>
      </c>
      <c r="C196" s="10" t="s">
        <v>70</v>
      </c>
      <c r="D196" s="10" t="s">
        <v>93</v>
      </c>
      <c r="E196" s="13">
        <f>F196+11</f>
        <v>17</v>
      </c>
      <c r="F196" s="13">
        <v>6.0</v>
      </c>
      <c r="J196" s="10" t="s">
        <v>160</v>
      </c>
    </row>
    <row r="197">
      <c r="A197" s="10" t="s">
        <v>3361</v>
      </c>
      <c r="B197" s="31">
        <v>0.12638888888888888</v>
      </c>
      <c r="C197" s="10" t="s">
        <v>70</v>
      </c>
      <c r="D197" s="10" t="s">
        <v>93</v>
      </c>
      <c r="E197" s="13" t="s">
        <v>88</v>
      </c>
      <c r="F197" s="13">
        <v>1.0</v>
      </c>
      <c r="J197" s="10" t="s">
        <v>422</v>
      </c>
    </row>
    <row r="198">
      <c r="A198" s="10" t="s">
        <v>3361</v>
      </c>
      <c r="B198" s="31">
        <v>0.1295949074074074</v>
      </c>
      <c r="C198" s="10" t="s">
        <v>84</v>
      </c>
      <c r="D198" s="10" t="s">
        <v>93</v>
      </c>
      <c r="E198" s="13">
        <v>20.0</v>
      </c>
      <c r="F198" s="16">
        <f t="shared" ref="F198:F199" si="16">E198-6</f>
        <v>14</v>
      </c>
      <c r="J198" s="10" t="s">
        <v>3412</v>
      </c>
    </row>
    <row r="199">
      <c r="A199" s="10" t="s">
        <v>3361</v>
      </c>
      <c r="B199" s="31">
        <v>0.1299537037037037</v>
      </c>
      <c r="C199" s="10" t="s">
        <v>82</v>
      </c>
      <c r="D199" s="10" t="s">
        <v>93</v>
      </c>
      <c r="E199" s="13">
        <v>23.0</v>
      </c>
      <c r="F199" s="16">
        <f t="shared" si="16"/>
        <v>17</v>
      </c>
      <c r="J199" s="10" t="s">
        <v>3412</v>
      </c>
    </row>
    <row r="200">
      <c r="A200" s="10" t="s">
        <v>3361</v>
      </c>
      <c r="B200" s="31">
        <v>0.13005787037037037</v>
      </c>
      <c r="C200" s="10" t="s">
        <v>82</v>
      </c>
      <c r="D200" s="10" t="s">
        <v>91</v>
      </c>
      <c r="E200" s="13">
        <v>24.0</v>
      </c>
      <c r="F200" s="16"/>
      <c r="H200" s="10" t="s">
        <v>3410</v>
      </c>
    </row>
    <row r="201">
      <c r="A201" s="10" t="s">
        <v>3361</v>
      </c>
      <c r="B201" s="31">
        <v>0.13395833333333335</v>
      </c>
      <c r="C201" s="10" t="s">
        <v>69</v>
      </c>
      <c r="D201" s="10" t="s">
        <v>89</v>
      </c>
      <c r="E201" s="13">
        <v>28.0</v>
      </c>
      <c r="F201" s="16">
        <f>E201-10</f>
        <v>18</v>
      </c>
      <c r="J201" s="10" t="s">
        <v>842</v>
      </c>
    </row>
    <row r="202">
      <c r="A202" s="10" t="s">
        <v>3361</v>
      </c>
      <c r="B202" s="31">
        <v>0.1342361111111111</v>
      </c>
      <c r="C202" s="10" t="s">
        <v>69</v>
      </c>
      <c r="D202" s="10" t="s">
        <v>91</v>
      </c>
      <c r="E202" s="13">
        <v>19.0</v>
      </c>
      <c r="F202" s="16"/>
      <c r="H202" s="10" t="s">
        <v>3413</v>
      </c>
    </row>
    <row r="203">
      <c r="A203" s="10" t="s">
        <v>3361</v>
      </c>
      <c r="B203" s="31">
        <v>0.13490740740740742</v>
      </c>
      <c r="C203" s="10" t="s">
        <v>66</v>
      </c>
      <c r="D203" s="10" t="s">
        <v>93</v>
      </c>
      <c r="E203" s="13">
        <v>29.0</v>
      </c>
      <c r="F203" s="16">
        <f>E203-12</f>
        <v>17</v>
      </c>
      <c r="J203" s="10" t="s">
        <v>2667</v>
      </c>
    </row>
    <row r="204">
      <c r="A204" s="10" t="s">
        <v>3361</v>
      </c>
      <c r="B204" s="31">
        <v>0.1350347222222222</v>
      </c>
      <c r="C204" s="10" t="s">
        <v>66</v>
      </c>
      <c r="D204" s="10" t="s">
        <v>91</v>
      </c>
      <c r="E204" s="13">
        <v>13.0</v>
      </c>
      <c r="F204" s="16"/>
      <c r="H204" s="10" t="s">
        <v>3414</v>
      </c>
    </row>
    <row r="205">
      <c r="A205" s="10" t="s">
        <v>3361</v>
      </c>
      <c r="B205" s="31">
        <v>0.13519675925925925</v>
      </c>
      <c r="C205" s="10" t="s">
        <v>66</v>
      </c>
      <c r="D205" s="10" t="s">
        <v>93</v>
      </c>
      <c r="E205" s="13">
        <v>28.0</v>
      </c>
      <c r="F205" s="16">
        <f>E205-12</f>
        <v>16</v>
      </c>
      <c r="J205" s="10" t="s">
        <v>3415</v>
      </c>
    </row>
    <row r="206">
      <c r="A206" s="10" t="s">
        <v>3361</v>
      </c>
      <c r="B206" s="31">
        <v>0.13559027777777777</v>
      </c>
      <c r="C206" s="10" t="s">
        <v>66</v>
      </c>
      <c r="D206" s="10" t="s">
        <v>91</v>
      </c>
      <c r="E206" s="13">
        <v>34.0</v>
      </c>
      <c r="F206" s="16"/>
      <c r="H206" s="10" t="s">
        <v>3416</v>
      </c>
      <c r="I206" s="10">
        <v>1.0</v>
      </c>
      <c r="J206" s="10" t="s">
        <v>3417</v>
      </c>
    </row>
    <row r="207">
      <c r="A207" s="10" t="s">
        <v>3361</v>
      </c>
      <c r="B207" s="31">
        <v>0.1371527777777778</v>
      </c>
      <c r="C207" s="10" t="s">
        <v>66</v>
      </c>
      <c r="D207" s="10" t="s">
        <v>83</v>
      </c>
      <c r="E207" s="13">
        <v>24.0</v>
      </c>
      <c r="F207" s="16">
        <f>E207-7</f>
        <v>17</v>
      </c>
    </row>
    <row r="208">
      <c r="A208" s="10" t="s">
        <v>3361</v>
      </c>
      <c r="B208" s="31">
        <v>0.13784722222222223</v>
      </c>
      <c r="C208" s="10" t="s">
        <v>66</v>
      </c>
      <c r="D208" s="10" t="s">
        <v>67</v>
      </c>
      <c r="E208" s="13">
        <f>F208+3</f>
        <v>5</v>
      </c>
      <c r="F208" s="13">
        <v>2.0</v>
      </c>
    </row>
    <row r="209">
      <c r="A209" s="10" t="s">
        <v>3361</v>
      </c>
      <c r="B209" s="31">
        <v>0.13802083333333334</v>
      </c>
      <c r="C209" s="10" t="s">
        <v>968</v>
      </c>
      <c r="D209" s="10" t="s">
        <v>120</v>
      </c>
      <c r="E209" s="13">
        <v>16.0</v>
      </c>
      <c r="F209" s="16"/>
      <c r="J209" s="10" t="s">
        <v>3418</v>
      </c>
    </row>
    <row r="210">
      <c r="A210" s="10" t="s">
        <v>3361</v>
      </c>
      <c r="B210" s="31">
        <v>0.13914351851851853</v>
      </c>
      <c r="C210" s="10" t="s">
        <v>66</v>
      </c>
      <c r="D210" s="10" t="s">
        <v>67</v>
      </c>
      <c r="E210" s="13">
        <v>18.0</v>
      </c>
      <c r="F210" s="16">
        <f t="shared" ref="F210:F211" si="17">E210-3</f>
        <v>15</v>
      </c>
    </row>
    <row r="211">
      <c r="A211" s="10" t="s">
        <v>3361</v>
      </c>
      <c r="B211" s="31">
        <v>0.1392824074074074</v>
      </c>
      <c r="C211" s="10" t="s">
        <v>66</v>
      </c>
      <c r="D211" s="10" t="s">
        <v>67</v>
      </c>
      <c r="E211" s="13">
        <v>19.0</v>
      </c>
      <c r="F211" s="16">
        <f t="shared" si="17"/>
        <v>16</v>
      </c>
    </row>
    <row r="212">
      <c r="A212" s="10" t="s">
        <v>3361</v>
      </c>
      <c r="B212" s="31">
        <v>0.14184027777777777</v>
      </c>
      <c r="C212" s="10" t="s">
        <v>66</v>
      </c>
      <c r="D212" s="10" t="s">
        <v>83</v>
      </c>
      <c r="E212" s="13" t="s">
        <v>75</v>
      </c>
      <c r="F212" s="13" t="s">
        <v>75</v>
      </c>
      <c r="J212" s="10" t="s">
        <v>85</v>
      </c>
    </row>
    <row r="213">
      <c r="A213" s="10" t="s">
        <v>3361</v>
      </c>
      <c r="B213" s="31">
        <v>0.14184027777777777</v>
      </c>
      <c r="C213" s="10" t="s">
        <v>66</v>
      </c>
      <c r="D213" s="10" t="s">
        <v>83</v>
      </c>
      <c r="E213" s="13">
        <v>21.0</v>
      </c>
      <c r="F213" s="16">
        <f>E213-7</f>
        <v>14</v>
      </c>
      <c r="J213" s="10" t="s">
        <v>86</v>
      </c>
    </row>
    <row r="214">
      <c r="A214" s="10" t="s">
        <v>3361</v>
      </c>
      <c r="B214" s="31">
        <v>0.14591435185185186</v>
      </c>
      <c r="C214" s="10" t="s">
        <v>84</v>
      </c>
      <c r="D214" s="10" t="s">
        <v>93</v>
      </c>
      <c r="E214" s="13">
        <v>23.0</v>
      </c>
      <c r="F214" s="16">
        <f>E214-10</f>
        <v>13</v>
      </c>
      <c r="J214" s="10" t="s">
        <v>2224</v>
      </c>
    </row>
    <row r="215">
      <c r="A215" s="10" t="s">
        <v>3361</v>
      </c>
      <c r="B215" s="31">
        <v>0.15181712962962962</v>
      </c>
      <c r="C215" s="10" t="s">
        <v>66</v>
      </c>
      <c r="D215" s="10" t="s">
        <v>76</v>
      </c>
      <c r="E215" s="13">
        <v>7.0</v>
      </c>
      <c r="F215" s="16"/>
      <c r="J215" s="10" t="s">
        <v>3419</v>
      </c>
    </row>
    <row r="216">
      <c r="A216" s="10" t="s">
        <v>3361</v>
      </c>
      <c r="B216" s="31">
        <v>0.15209490740740741</v>
      </c>
      <c r="C216" s="10" t="s">
        <v>66</v>
      </c>
      <c r="D216" s="10" t="s">
        <v>76</v>
      </c>
      <c r="E216" s="13">
        <v>3.0</v>
      </c>
      <c r="F216" s="16"/>
      <c r="J216" s="10" t="s">
        <v>3419</v>
      </c>
    </row>
    <row r="217">
      <c r="A217" s="10" t="s">
        <v>3361</v>
      </c>
      <c r="B217" s="31">
        <v>0.15431712962962962</v>
      </c>
      <c r="C217" s="10" t="s">
        <v>66</v>
      </c>
      <c r="D217" s="10" t="s">
        <v>76</v>
      </c>
      <c r="E217" s="13">
        <v>6.0</v>
      </c>
      <c r="F217" s="16"/>
      <c r="J217" s="10" t="s">
        <v>3419</v>
      </c>
    </row>
    <row r="218">
      <c r="A218" s="10" t="s">
        <v>3361</v>
      </c>
      <c r="B218" s="31">
        <v>0.15525462962962963</v>
      </c>
      <c r="C218" s="10" t="s">
        <v>968</v>
      </c>
      <c r="D218" s="10" t="s">
        <v>67</v>
      </c>
      <c r="E218" s="13" t="s">
        <v>75</v>
      </c>
      <c r="F218" s="13" t="s">
        <v>75</v>
      </c>
      <c r="J218" s="10" t="s">
        <v>85</v>
      </c>
    </row>
    <row r="219">
      <c r="A219" s="10" t="s">
        <v>3361</v>
      </c>
      <c r="B219" s="31">
        <v>0.15525462962962963</v>
      </c>
      <c r="C219" s="10" t="s">
        <v>968</v>
      </c>
      <c r="D219" s="10" t="s">
        <v>67</v>
      </c>
      <c r="E219" s="13">
        <v>18.0</v>
      </c>
      <c r="F219" s="16">
        <f>E219-10</f>
        <v>8</v>
      </c>
      <c r="J219" s="10" t="s">
        <v>86</v>
      </c>
    </row>
    <row r="220">
      <c r="A220" s="10" t="s">
        <v>3361</v>
      </c>
      <c r="B220" s="31">
        <v>0.15547453703703704</v>
      </c>
      <c r="C220" s="10" t="s">
        <v>968</v>
      </c>
      <c r="D220" s="10" t="s">
        <v>130</v>
      </c>
      <c r="E220" s="13">
        <v>14.0</v>
      </c>
      <c r="F220" s="16">
        <f>E220--1</f>
        <v>15</v>
      </c>
    </row>
    <row r="221">
      <c r="A221" s="10" t="s">
        <v>3361</v>
      </c>
      <c r="B221" s="31">
        <v>0.1563425925925926</v>
      </c>
      <c r="C221" s="10" t="s">
        <v>968</v>
      </c>
      <c r="D221" s="10" t="s">
        <v>127</v>
      </c>
      <c r="E221" s="13">
        <v>13.0</v>
      </c>
      <c r="F221" s="16">
        <f>E221-3</f>
        <v>10</v>
      </c>
    </row>
    <row r="222">
      <c r="A222" s="10" t="s">
        <v>3361</v>
      </c>
      <c r="B222" s="31">
        <v>0.15686342592592592</v>
      </c>
      <c r="C222" s="10" t="s">
        <v>69</v>
      </c>
      <c r="D222" s="10" t="s">
        <v>130</v>
      </c>
      <c r="E222" s="13">
        <v>19.0</v>
      </c>
      <c r="F222" s="16">
        <f>E222-1</f>
        <v>18</v>
      </c>
    </row>
    <row r="223">
      <c r="A223" s="10" t="s">
        <v>3361</v>
      </c>
      <c r="B223" s="31">
        <v>0.15872685185185184</v>
      </c>
      <c r="C223" s="10" t="s">
        <v>82</v>
      </c>
      <c r="D223" s="10" t="s">
        <v>127</v>
      </c>
      <c r="E223" s="13">
        <v>11.0</v>
      </c>
      <c r="F223" s="13">
        <v>10.0</v>
      </c>
      <c r="J223" s="10" t="s">
        <v>3420</v>
      </c>
    </row>
    <row r="224">
      <c r="A224" s="10" t="s">
        <v>3361</v>
      </c>
      <c r="B224" s="31">
        <v>0.15900462962962963</v>
      </c>
      <c r="C224" s="10" t="s">
        <v>82</v>
      </c>
      <c r="D224" s="10" t="s">
        <v>67</v>
      </c>
      <c r="E224" s="13">
        <v>20.0</v>
      </c>
      <c r="F224" s="13">
        <v>18.0</v>
      </c>
      <c r="J224" s="10" t="s">
        <v>3420</v>
      </c>
    </row>
    <row r="225">
      <c r="A225" s="10" t="s">
        <v>3361</v>
      </c>
      <c r="B225" s="31">
        <v>0.1634722222222222</v>
      </c>
      <c r="C225" s="10" t="s">
        <v>69</v>
      </c>
      <c r="D225" s="10" t="s">
        <v>126</v>
      </c>
      <c r="E225" s="13">
        <v>21.0</v>
      </c>
      <c r="F225" s="16">
        <f>E225-5</f>
        <v>16</v>
      </c>
    </row>
    <row r="226">
      <c r="A226" s="10" t="s">
        <v>3361</v>
      </c>
      <c r="B226" s="31">
        <v>0.1655787037037037</v>
      </c>
      <c r="C226" s="10" t="s">
        <v>66</v>
      </c>
      <c r="D226" s="10" t="s">
        <v>76</v>
      </c>
      <c r="E226" s="13">
        <v>8.0</v>
      </c>
      <c r="F226" s="16"/>
      <c r="J226" s="10" t="s">
        <v>3419</v>
      </c>
    </row>
    <row r="227">
      <c r="A227" s="10" t="s">
        <v>3361</v>
      </c>
      <c r="B227" s="31">
        <v>0.1658564814814815</v>
      </c>
      <c r="C227" s="10" t="s">
        <v>66</v>
      </c>
      <c r="D227" s="10" t="s">
        <v>76</v>
      </c>
      <c r="E227" s="13">
        <v>10.0</v>
      </c>
      <c r="F227" s="16"/>
      <c r="J227" s="10" t="s">
        <v>3419</v>
      </c>
    </row>
    <row r="228">
      <c r="A228" s="10" t="s">
        <v>3361</v>
      </c>
      <c r="B228" s="31">
        <v>0.16846064814814815</v>
      </c>
      <c r="C228" s="10" t="s">
        <v>82</v>
      </c>
      <c r="D228" s="10" t="s">
        <v>83</v>
      </c>
      <c r="E228" s="13">
        <v>27.0</v>
      </c>
      <c r="F228" s="16">
        <f>E228-11</f>
        <v>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407</v>
      </c>
      <c r="B2" s="31">
        <v>0.02025462962962963</v>
      </c>
      <c r="C2" s="10" t="s">
        <v>70</v>
      </c>
      <c r="D2" s="10" t="s">
        <v>83</v>
      </c>
      <c r="E2" s="28">
        <v>7.0</v>
      </c>
      <c r="F2" s="25">
        <f t="shared" ref="F2:F3" si="1">E2-4</f>
        <v>3</v>
      </c>
    </row>
    <row r="3">
      <c r="A3" s="45" t="s">
        <v>407</v>
      </c>
      <c r="B3" s="31">
        <v>0.030729166666666665</v>
      </c>
      <c r="C3" s="10" t="s">
        <v>66</v>
      </c>
      <c r="D3" s="10" t="s">
        <v>127</v>
      </c>
      <c r="E3" s="28">
        <v>12.0</v>
      </c>
      <c r="F3" s="25">
        <f t="shared" si="1"/>
        <v>8</v>
      </c>
    </row>
    <row r="4">
      <c r="A4" s="45" t="s">
        <v>407</v>
      </c>
      <c r="B4" s="31">
        <v>0.03179398148148148</v>
      </c>
      <c r="C4" s="10" t="s">
        <v>72</v>
      </c>
      <c r="D4" s="10" t="s">
        <v>83</v>
      </c>
      <c r="E4" s="28">
        <v>13.0</v>
      </c>
      <c r="F4" s="25">
        <f>E4-0</f>
        <v>13</v>
      </c>
    </row>
    <row r="5">
      <c r="A5" s="41" t="s">
        <v>407</v>
      </c>
      <c r="B5" s="31">
        <v>0.03920138888888889</v>
      </c>
      <c r="C5" s="10" t="s">
        <v>69</v>
      </c>
      <c r="D5" s="10" t="s">
        <v>127</v>
      </c>
      <c r="E5" s="28">
        <v>17.0</v>
      </c>
      <c r="F5" s="25">
        <f>E5-3</f>
        <v>14</v>
      </c>
    </row>
    <row r="6">
      <c r="A6" s="45" t="s">
        <v>407</v>
      </c>
      <c r="B6" s="31">
        <v>0.041805555555555554</v>
      </c>
      <c r="C6" s="10" t="s">
        <v>70</v>
      </c>
      <c r="D6" s="10" t="s">
        <v>366</v>
      </c>
      <c r="E6" s="28">
        <v>6.0</v>
      </c>
      <c r="F6" s="25">
        <f>E6-2</f>
        <v>4</v>
      </c>
    </row>
    <row r="7">
      <c r="A7" s="45" t="s">
        <v>407</v>
      </c>
      <c r="B7" s="31">
        <v>0.04918981481481482</v>
      </c>
      <c r="C7" s="10" t="s">
        <v>82</v>
      </c>
      <c r="D7" s="10" t="s">
        <v>127</v>
      </c>
      <c r="E7" s="28">
        <v>20.0</v>
      </c>
      <c r="F7" s="25">
        <f t="shared" ref="F7:F9" si="2">E7-3</f>
        <v>17</v>
      </c>
    </row>
    <row r="8">
      <c r="A8" s="41" t="s">
        <v>407</v>
      </c>
      <c r="B8" s="31">
        <v>0.0519212962962963</v>
      </c>
      <c r="C8" s="10" t="s">
        <v>69</v>
      </c>
      <c r="D8" s="10" t="s">
        <v>67</v>
      </c>
      <c r="E8" s="28">
        <v>18.0</v>
      </c>
      <c r="F8" s="25">
        <f t="shared" si="2"/>
        <v>15</v>
      </c>
    </row>
    <row r="9">
      <c r="A9" s="45" t="s">
        <v>407</v>
      </c>
      <c r="B9" s="31">
        <v>0.05677083333333333</v>
      </c>
      <c r="C9" s="10" t="s">
        <v>70</v>
      </c>
      <c r="D9" s="10" t="s">
        <v>80</v>
      </c>
      <c r="E9" s="28">
        <v>18.0</v>
      </c>
      <c r="F9" s="25">
        <f t="shared" si="2"/>
        <v>15</v>
      </c>
    </row>
    <row r="10">
      <c r="A10" s="45" t="s">
        <v>407</v>
      </c>
      <c r="B10" s="31">
        <v>0.05800925925925926</v>
      </c>
      <c r="C10" s="10" t="s">
        <v>69</v>
      </c>
      <c r="D10" s="10" t="s">
        <v>73</v>
      </c>
      <c r="E10" s="28">
        <v>23.0</v>
      </c>
      <c r="F10" s="25">
        <f>E10-5</f>
        <v>18</v>
      </c>
    </row>
    <row r="11">
      <c r="A11" s="41" t="s">
        <v>407</v>
      </c>
      <c r="B11" s="31">
        <v>0.05887731481481481</v>
      </c>
      <c r="C11" s="10" t="s">
        <v>82</v>
      </c>
      <c r="D11" s="10" t="s">
        <v>73</v>
      </c>
      <c r="E11" s="28">
        <v>11.0</v>
      </c>
      <c r="F11" s="26"/>
    </row>
    <row r="12">
      <c r="A12" s="45" t="s">
        <v>407</v>
      </c>
      <c r="B12" s="31">
        <v>0.06304398148148148</v>
      </c>
      <c r="C12" s="10" t="s">
        <v>70</v>
      </c>
      <c r="D12" s="10" t="s">
        <v>127</v>
      </c>
      <c r="E12" s="28">
        <v>22.0</v>
      </c>
      <c r="F12" s="28">
        <v>19.0</v>
      </c>
    </row>
    <row r="13">
      <c r="A13" s="45" t="s">
        <v>407</v>
      </c>
      <c r="B13" s="31">
        <v>0.06484953703703704</v>
      </c>
      <c r="C13" s="10" t="s">
        <v>82</v>
      </c>
      <c r="D13" s="10" t="s">
        <v>71</v>
      </c>
      <c r="E13" s="28" t="s">
        <v>88</v>
      </c>
      <c r="F13" s="28">
        <v>1.0</v>
      </c>
    </row>
    <row r="14">
      <c r="A14" s="41" t="s">
        <v>407</v>
      </c>
      <c r="B14" s="31">
        <v>0.06746527777777778</v>
      </c>
      <c r="C14" s="10" t="s">
        <v>69</v>
      </c>
      <c r="D14" s="10" t="s">
        <v>83</v>
      </c>
      <c r="E14" s="28">
        <v>6.0</v>
      </c>
      <c r="F14" s="25">
        <f>E14-1</f>
        <v>5</v>
      </c>
    </row>
    <row r="15">
      <c r="A15" s="45" t="s">
        <v>407</v>
      </c>
      <c r="B15" s="31">
        <v>0.07091435185185185</v>
      </c>
      <c r="C15" s="10" t="s">
        <v>70</v>
      </c>
      <c r="D15" s="10" t="s">
        <v>83</v>
      </c>
      <c r="E15" s="28">
        <v>7.0</v>
      </c>
      <c r="F15" s="28">
        <v>3.0</v>
      </c>
      <c r="J15" s="10" t="s">
        <v>85</v>
      </c>
    </row>
    <row r="16">
      <c r="A16" s="45" t="s">
        <v>407</v>
      </c>
      <c r="B16" s="31">
        <v>0.07091435185185185</v>
      </c>
      <c r="C16" s="10" t="s">
        <v>70</v>
      </c>
      <c r="D16" s="10" t="s">
        <v>83</v>
      </c>
      <c r="E16" s="28">
        <v>7.0</v>
      </c>
      <c r="F16" s="28">
        <v>3.0</v>
      </c>
      <c r="J16" s="10" t="s">
        <v>86</v>
      </c>
    </row>
    <row r="17">
      <c r="A17" s="41" t="s">
        <v>407</v>
      </c>
      <c r="B17" s="31">
        <v>0.07228009259259259</v>
      </c>
      <c r="C17" s="10" t="s">
        <v>66</v>
      </c>
      <c r="D17" s="10" t="s">
        <v>67</v>
      </c>
      <c r="E17" s="28">
        <v>16.0</v>
      </c>
      <c r="F17" s="25">
        <f>E17-0</f>
        <v>16</v>
      </c>
    </row>
    <row r="18">
      <c r="A18" s="45" t="s">
        <v>407</v>
      </c>
      <c r="B18" s="31">
        <v>0.07229166666666667</v>
      </c>
      <c r="C18" s="10" t="s">
        <v>70</v>
      </c>
      <c r="D18" s="10" t="s">
        <v>67</v>
      </c>
      <c r="E18" s="28">
        <v>7.0</v>
      </c>
      <c r="F18" s="25">
        <f>E18-3</f>
        <v>4</v>
      </c>
    </row>
    <row r="19">
      <c r="A19" s="45" t="s">
        <v>407</v>
      </c>
      <c r="B19" s="31">
        <v>0.07230324074074074</v>
      </c>
      <c r="C19" s="10" t="s">
        <v>74</v>
      </c>
      <c r="D19" s="10" t="s">
        <v>217</v>
      </c>
      <c r="E19" s="28" t="s">
        <v>88</v>
      </c>
      <c r="F19" s="28">
        <v>1.0</v>
      </c>
    </row>
    <row r="20">
      <c r="A20" s="41" t="s">
        <v>407</v>
      </c>
      <c r="B20" s="31">
        <v>0.07300925925925926</v>
      </c>
      <c r="C20" s="10" t="s">
        <v>74</v>
      </c>
      <c r="D20" s="10" t="s">
        <v>217</v>
      </c>
      <c r="E20" s="28">
        <v>21.0</v>
      </c>
      <c r="F20" s="25">
        <f>E20-6</f>
        <v>15</v>
      </c>
    </row>
    <row r="21">
      <c r="A21" s="45" t="s">
        <v>407</v>
      </c>
      <c r="B21" s="31">
        <v>0.07381944444444444</v>
      </c>
      <c r="C21" s="10" t="s">
        <v>70</v>
      </c>
      <c r="D21" s="10" t="s">
        <v>83</v>
      </c>
      <c r="E21" s="28" t="s">
        <v>75</v>
      </c>
      <c r="F21" s="28" t="s">
        <v>75</v>
      </c>
      <c r="J21" s="10" t="s">
        <v>160</v>
      </c>
    </row>
    <row r="22">
      <c r="A22" s="45" t="s">
        <v>407</v>
      </c>
      <c r="B22" s="31">
        <v>0.07381944444444444</v>
      </c>
      <c r="C22" s="10" t="s">
        <v>70</v>
      </c>
      <c r="D22" s="10" t="s">
        <v>83</v>
      </c>
      <c r="E22" s="28">
        <v>11.0</v>
      </c>
      <c r="F22" s="25">
        <f>E22-4</f>
        <v>7</v>
      </c>
      <c r="J22" s="10" t="s">
        <v>161</v>
      </c>
    </row>
    <row r="23">
      <c r="A23" s="41" t="s">
        <v>407</v>
      </c>
      <c r="B23" s="31">
        <v>0.07416666666666667</v>
      </c>
      <c r="C23" s="10" t="s">
        <v>74</v>
      </c>
      <c r="D23" s="10" t="s">
        <v>83</v>
      </c>
      <c r="E23" s="28">
        <v>23.0</v>
      </c>
      <c r="F23" s="25">
        <f>E23-5</f>
        <v>18</v>
      </c>
    </row>
    <row r="24">
      <c r="A24" s="45" t="s">
        <v>407</v>
      </c>
      <c r="B24" s="31">
        <v>0.07524305555555555</v>
      </c>
      <c r="C24" s="10" t="s">
        <v>74</v>
      </c>
      <c r="D24" s="10" t="s">
        <v>128</v>
      </c>
      <c r="E24" s="28">
        <v>5.0</v>
      </c>
      <c r="F24" s="25">
        <f>E24-0</f>
        <v>5</v>
      </c>
    </row>
    <row r="25">
      <c r="A25" s="45" t="s">
        <v>407</v>
      </c>
      <c r="B25" s="31">
        <v>0.09114583333333333</v>
      </c>
      <c r="C25" s="10" t="s">
        <v>70</v>
      </c>
      <c r="D25" s="10" t="s">
        <v>366</v>
      </c>
      <c r="E25" s="28">
        <v>17.0</v>
      </c>
      <c r="F25" s="25">
        <f>E25-2</f>
        <v>15</v>
      </c>
    </row>
    <row r="26">
      <c r="A26" s="41" t="s">
        <v>407</v>
      </c>
      <c r="B26" s="31">
        <v>0.0954861111111111</v>
      </c>
      <c r="C26" s="10" t="s">
        <v>66</v>
      </c>
      <c r="D26" s="10" t="s">
        <v>67</v>
      </c>
      <c r="E26" s="28">
        <v>13.0</v>
      </c>
      <c r="F26" s="25">
        <f>E26-0</f>
        <v>13</v>
      </c>
    </row>
    <row r="27">
      <c r="A27" s="45" t="s">
        <v>407</v>
      </c>
      <c r="B27" s="31">
        <v>0.09585648148148149</v>
      </c>
      <c r="C27" s="10" t="s">
        <v>69</v>
      </c>
      <c r="D27" s="10" t="s">
        <v>71</v>
      </c>
      <c r="E27" s="28">
        <v>20.0</v>
      </c>
      <c r="F27" s="25">
        <f>E27-3</f>
        <v>17</v>
      </c>
    </row>
    <row r="28">
      <c r="A28" s="45" t="s">
        <v>407</v>
      </c>
      <c r="B28" s="31">
        <v>0.09664351851851852</v>
      </c>
      <c r="C28" s="10" t="s">
        <v>74</v>
      </c>
      <c r="D28" s="10" t="s">
        <v>75</v>
      </c>
      <c r="E28" s="28" t="s">
        <v>68</v>
      </c>
      <c r="F28" s="28">
        <v>20.0</v>
      </c>
    </row>
    <row r="29">
      <c r="A29" s="41" t="s">
        <v>407</v>
      </c>
      <c r="B29" s="31">
        <v>0.09667824074074075</v>
      </c>
      <c r="C29" s="10" t="s">
        <v>72</v>
      </c>
      <c r="D29" s="10" t="s">
        <v>71</v>
      </c>
      <c r="E29" s="28">
        <v>16.0</v>
      </c>
      <c r="F29" s="25">
        <f>E29-5</f>
        <v>11</v>
      </c>
    </row>
    <row r="30">
      <c r="A30" s="45" t="s">
        <v>407</v>
      </c>
      <c r="B30" s="31">
        <v>0.11231481481481481</v>
      </c>
      <c r="C30" s="10" t="s">
        <v>74</v>
      </c>
      <c r="D30" s="10" t="s">
        <v>67</v>
      </c>
      <c r="E30" s="28">
        <v>17.0</v>
      </c>
      <c r="F30" s="25">
        <f>E30-0</f>
        <v>17</v>
      </c>
    </row>
    <row r="31">
      <c r="A31" s="45" t="s">
        <v>407</v>
      </c>
      <c r="B31" s="31">
        <v>0.11497685185185186</v>
      </c>
      <c r="C31" s="10" t="s">
        <v>74</v>
      </c>
      <c r="D31" s="10" t="s">
        <v>125</v>
      </c>
      <c r="E31" s="28">
        <v>18.0</v>
      </c>
      <c r="F31" s="25">
        <f>E31-8</f>
        <v>10</v>
      </c>
      <c r="J31" s="10" t="s">
        <v>86</v>
      </c>
    </row>
    <row r="32">
      <c r="A32" s="41" t="s">
        <v>407</v>
      </c>
      <c r="B32" s="31">
        <v>0.11497685185185186</v>
      </c>
      <c r="C32" s="10" t="s">
        <v>74</v>
      </c>
      <c r="D32" s="10" t="s">
        <v>125</v>
      </c>
      <c r="E32" s="28" t="s">
        <v>75</v>
      </c>
      <c r="F32" s="28" t="s">
        <v>75</v>
      </c>
      <c r="J32" s="10" t="s">
        <v>85</v>
      </c>
    </row>
    <row r="33">
      <c r="A33" s="45" t="s">
        <v>407</v>
      </c>
      <c r="B33" s="31">
        <v>0.11555555555555555</v>
      </c>
      <c r="C33" s="10" t="s">
        <v>74</v>
      </c>
      <c r="D33" s="10" t="s">
        <v>67</v>
      </c>
      <c r="E33" s="28">
        <v>9.0</v>
      </c>
      <c r="F33" s="25">
        <f>E33-0</f>
        <v>9</v>
      </c>
    </row>
    <row r="34">
      <c r="A34" s="45" t="s">
        <v>407</v>
      </c>
      <c r="B34" s="31">
        <v>0.11670138888888888</v>
      </c>
      <c r="C34" s="10" t="s">
        <v>157</v>
      </c>
      <c r="D34" s="10" t="s">
        <v>67</v>
      </c>
      <c r="E34" s="28">
        <v>8.0</v>
      </c>
      <c r="F34" s="25">
        <f>E34-3</f>
        <v>5</v>
      </c>
    </row>
    <row r="35">
      <c r="A35" s="41" t="s">
        <v>407</v>
      </c>
      <c r="B35" s="31">
        <v>0.12240740740740741</v>
      </c>
      <c r="C35" s="10" t="s">
        <v>66</v>
      </c>
      <c r="D35" s="10" t="s">
        <v>125</v>
      </c>
      <c r="E35" s="28">
        <v>16.0</v>
      </c>
      <c r="F35" s="25">
        <f>E35-0</f>
        <v>16</v>
      </c>
    </row>
    <row r="36">
      <c r="A36" s="45" t="s">
        <v>407</v>
      </c>
      <c r="B36" s="10" t="s">
        <v>408</v>
      </c>
      <c r="C36" s="10" t="s">
        <v>72</v>
      </c>
      <c r="D36" s="10" t="s">
        <v>125</v>
      </c>
      <c r="E36" s="28">
        <v>11.0</v>
      </c>
      <c r="F36" s="25">
        <f>E36-3</f>
        <v>8</v>
      </c>
    </row>
    <row r="37">
      <c r="A37" s="45" t="s">
        <v>407</v>
      </c>
      <c r="B37" s="31">
        <v>0.12391203703703704</v>
      </c>
      <c r="C37" s="10" t="s">
        <v>74</v>
      </c>
      <c r="D37" s="10" t="s">
        <v>83</v>
      </c>
      <c r="E37" s="28">
        <v>7.0</v>
      </c>
      <c r="F37" s="25">
        <f>E37-5</f>
        <v>2</v>
      </c>
    </row>
    <row r="38">
      <c r="A38" s="41" t="s">
        <v>407</v>
      </c>
      <c r="B38" s="31">
        <v>0.12489583333333333</v>
      </c>
      <c r="C38" s="10" t="s">
        <v>66</v>
      </c>
      <c r="D38" s="10" t="s">
        <v>71</v>
      </c>
      <c r="E38" s="28" t="s">
        <v>68</v>
      </c>
      <c r="F38" s="28">
        <v>20.0</v>
      </c>
    </row>
    <row r="39">
      <c r="A39" s="45" t="s">
        <v>407</v>
      </c>
      <c r="B39" s="31">
        <v>0.1251736111111111</v>
      </c>
      <c r="C39" s="10" t="s">
        <v>74</v>
      </c>
      <c r="D39" s="10" t="s">
        <v>166</v>
      </c>
      <c r="E39" s="28">
        <v>10.0</v>
      </c>
      <c r="F39" s="25">
        <f>E39-0</f>
        <v>10</v>
      </c>
      <c r="J39" s="10" t="s">
        <v>409</v>
      </c>
    </row>
    <row r="40">
      <c r="A40" s="45" t="s">
        <v>407</v>
      </c>
      <c r="B40" s="31">
        <v>0.13</v>
      </c>
      <c r="C40" s="10" t="s">
        <v>74</v>
      </c>
      <c r="D40" s="10" t="s">
        <v>78</v>
      </c>
      <c r="E40" s="28">
        <v>12.0</v>
      </c>
      <c r="F40" s="25">
        <f>E40-6</f>
        <v>6</v>
      </c>
      <c r="J40" s="10"/>
    </row>
    <row r="41">
      <c r="A41" s="41" t="s">
        <v>407</v>
      </c>
      <c r="B41" s="31">
        <v>0.13809027777777777</v>
      </c>
      <c r="C41" s="10" t="s">
        <v>66</v>
      </c>
      <c r="D41" s="10" t="s">
        <v>125</v>
      </c>
      <c r="E41" s="28">
        <v>14.0</v>
      </c>
      <c r="F41" s="25">
        <f>E41-0</f>
        <v>14</v>
      </c>
      <c r="J41" s="10" t="s">
        <v>86</v>
      </c>
    </row>
    <row r="42">
      <c r="A42" s="45" t="s">
        <v>407</v>
      </c>
      <c r="B42" s="31">
        <v>0.13809027777777777</v>
      </c>
      <c r="C42" s="10" t="s">
        <v>66</v>
      </c>
      <c r="D42" s="10" t="s">
        <v>125</v>
      </c>
      <c r="E42" s="28" t="s">
        <v>75</v>
      </c>
      <c r="F42" s="28" t="s">
        <v>75</v>
      </c>
      <c r="J42" s="10" t="s">
        <v>85</v>
      </c>
    </row>
    <row r="43">
      <c r="A43" s="45" t="s">
        <v>407</v>
      </c>
      <c r="B43" s="31">
        <v>0.13922453703703705</v>
      </c>
      <c r="C43" s="10" t="s">
        <v>74</v>
      </c>
      <c r="D43" s="10" t="s">
        <v>217</v>
      </c>
      <c r="E43" s="28">
        <v>9.0</v>
      </c>
      <c r="F43" s="25">
        <f>E43-6</f>
        <v>3</v>
      </c>
    </row>
    <row r="44">
      <c r="A44" s="41" t="s">
        <v>407</v>
      </c>
      <c r="B44" s="31">
        <v>0.13940972222222223</v>
      </c>
      <c r="C44" s="10" t="s">
        <v>69</v>
      </c>
      <c r="D44" s="10" t="s">
        <v>209</v>
      </c>
      <c r="E44" s="28">
        <v>17.0</v>
      </c>
      <c r="F44" s="25">
        <f>E44-3</f>
        <v>14</v>
      </c>
    </row>
    <row r="45">
      <c r="A45" s="45" t="s">
        <v>407</v>
      </c>
      <c r="B45" s="31">
        <v>0.14043981481481482</v>
      </c>
      <c r="C45" s="10" t="s">
        <v>66</v>
      </c>
      <c r="D45" s="10" t="s">
        <v>125</v>
      </c>
      <c r="E45" s="28" t="s">
        <v>75</v>
      </c>
      <c r="F45" s="28" t="s">
        <v>75</v>
      </c>
      <c r="J45" s="10" t="s">
        <v>85</v>
      </c>
    </row>
    <row r="46">
      <c r="A46" s="45" t="s">
        <v>407</v>
      </c>
      <c r="B46" s="31">
        <v>0.14043981481481482</v>
      </c>
      <c r="C46" s="10" t="s">
        <v>66</v>
      </c>
      <c r="D46" s="10" t="s">
        <v>125</v>
      </c>
      <c r="E46" s="28">
        <v>10.0</v>
      </c>
      <c r="F46" s="25">
        <f>E46-0</f>
        <v>10</v>
      </c>
      <c r="J46" s="10" t="s">
        <v>86</v>
      </c>
    </row>
    <row r="47">
      <c r="A47" s="41" t="s">
        <v>407</v>
      </c>
      <c r="B47" s="31">
        <v>0.14043981481481482</v>
      </c>
      <c r="C47" s="10" t="s">
        <v>72</v>
      </c>
      <c r="D47" s="10" t="s">
        <v>125</v>
      </c>
      <c r="E47" s="28">
        <v>10.0</v>
      </c>
      <c r="F47" s="25">
        <f>E47-3</f>
        <v>7</v>
      </c>
    </row>
    <row r="48">
      <c r="A48" s="45" t="s">
        <v>407</v>
      </c>
      <c r="B48" s="31">
        <v>0.14043981481481482</v>
      </c>
      <c r="C48" s="10" t="s">
        <v>82</v>
      </c>
      <c r="D48" s="10" t="s">
        <v>125</v>
      </c>
      <c r="E48" s="28">
        <v>20.0</v>
      </c>
      <c r="F48" s="25">
        <f>E48-1</f>
        <v>19</v>
      </c>
    </row>
    <row r="49">
      <c r="A49" s="45" t="s">
        <v>407</v>
      </c>
      <c r="B49" s="31">
        <v>0.14043981481481482</v>
      </c>
      <c r="C49" s="10" t="s">
        <v>74</v>
      </c>
      <c r="D49" s="10" t="s">
        <v>125</v>
      </c>
      <c r="E49" s="28">
        <v>22.0</v>
      </c>
      <c r="F49" s="25">
        <f>E49-8</f>
        <v>14</v>
      </c>
    </row>
    <row r="50">
      <c r="A50" s="41" t="s">
        <v>407</v>
      </c>
      <c r="B50" s="31">
        <v>0.14043981481481482</v>
      </c>
      <c r="C50" s="10" t="s">
        <v>70</v>
      </c>
      <c r="D50" s="10" t="s">
        <v>125</v>
      </c>
      <c r="E50" s="28">
        <v>22.0</v>
      </c>
      <c r="F50" s="25">
        <f>E50-6</f>
        <v>16</v>
      </c>
    </row>
    <row r="51">
      <c r="A51" s="45" t="s">
        <v>407</v>
      </c>
      <c r="B51" s="31">
        <v>0.14043981481481482</v>
      </c>
      <c r="C51" s="10" t="s">
        <v>69</v>
      </c>
      <c r="D51" s="10" t="s">
        <v>125</v>
      </c>
      <c r="E51" s="28">
        <v>17.0</v>
      </c>
      <c r="F51" s="25">
        <f>E51-3</f>
        <v>14</v>
      </c>
    </row>
    <row r="52">
      <c r="A52" s="45" t="s">
        <v>407</v>
      </c>
      <c r="B52" s="31">
        <v>0.14710648148148148</v>
      </c>
      <c r="C52" s="10" t="s">
        <v>66</v>
      </c>
      <c r="D52" s="10" t="s">
        <v>80</v>
      </c>
      <c r="E52" s="28" t="s">
        <v>68</v>
      </c>
      <c r="F52" s="28">
        <v>20.0</v>
      </c>
    </row>
    <row r="53">
      <c r="A53" s="41" t="s">
        <v>407</v>
      </c>
      <c r="B53" s="31">
        <v>0.14813657407407407</v>
      </c>
      <c r="C53" s="10" t="s">
        <v>66</v>
      </c>
      <c r="D53" s="10" t="s">
        <v>80</v>
      </c>
      <c r="E53" s="28">
        <v>18.0</v>
      </c>
      <c r="F53" s="28">
        <v>14.0</v>
      </c>
    </row>
    <row r="54">
      <c r="A54" s="45" t="s">
        <v>407</v>
      </c>
      <c r="B54" s="31">
        <v>0.1489814814814815</v>
      </c>
      <c r="C54" s="10" t="s">
        <v>70</v>
      </c>
      <c r="D54" s="10" t="s">
        <v>80</v>
      </c>
      <c r="E54" s="28">
        <v>15.0</v>
      </c>
      <c r="F54" s="25">
        <f t="shared" ref="F54:F55" si="3">E54-3</f>
        <v>12</v>
      </c>
    </row>
    <row r="55">
      <c r="A55" s="45" t="s">
        <v>407</v>
      </c>
      <c r="B55" s="31">
        <v>0.1489814814814815</v>
      </c>
      <c r="C55" s="10" t="s">
        <v>69</v>
      </c>
      <c r="D55" s="10" t="s">
        <v>80</v>
      </c>
      <c r="E55" s="28">
        <v>6.0</v>
      </c>
      <c r="F55" s="25">
        <f t="shared" si="3"/>
        <v>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35.0"/>
    <col customWidth="1" min="9" max="9" width="6.29"/>
    <col customWidth="1" min="10" max="10" width="52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410</v>
      </c>
      <c r="B2" s="31">
        <v>0.024895833333333332</v>
      </c>
      <c r="C2" s="10" t="s">
        <v>70</v>
      </c>
      <c r="D2" s="43" t="s">
        <v>67</v>
      </c>
      <c r="E2" s="28">
        <v>11.0</v>
      </c>
      <c r="F2" s="25">
        <f>E2-3</f>
        <v>8</v>
      </c>
    </row>
    <row r="3">
      <c r="A3" s="46" t="s">
        <v>410</v>
      </c>
      <c r="B3" s="31">
        <v>0.031180555555555555</v>
      </c>
      <c r="C3" s="10" t="s">
        <v>66</v>
      </c>
      <c r="D3" s="43" t="s">
        <v>83</v>
      </c>
      <c r="E3" s="28">
        <v>13.0</v>
      </c>
      <c r="F3" s="25">
        <f>E3-4</f>
        <v>9</v>
      </c>
    </row>
    <row r="4">
      <c r="A4" s="46" t="s">
        <v>410</v>
      </c>
      <c r="B4" s="31">
        <v>0.03554398148148148</v>
      </c>
      <c r="C4" s="10" t="s">
        <v>74</v>
      </c>
      <c r="D4" s="43" t="s">
        <v>127</v>
      </c>
      <c r="E4" s="28">
        <v>14.0</v>
      </c>
      <c r="F4" s="25">
        <f>E4--1</f>
        <v>15</v>
      </c>
    </row>
    <row r="5">
      <c r="A5" s="46" t="s">
        <v>410</v>
      </c>
      <c r="B5" s="31">
        <v>0.03927083333333333</v>
      </c>
      <c r="C5" s="10" t="s">
        <v>72</v>
      </c>
      <c r="D5" s="43" t="s">
        <v>411</v>
      </c>
      <c r="E5" s="28">
        <v>11.0</v>
      </c>
      <c r="F5" s="25">
        <f>E5-2</f>
        <v>9</v>
      </c>
      <c r="J5" s="10" t="s">
        <v>412</v>
      </c>
    </row>
    <row r="6">
      <c r="A6" s="46" t="s">
        <v>410</v>
      </c>
      <c r="B6" s="31">
        <v>0.04097222222222222</v>
      </c>
      <c r="C6" s="10" t="s">
        <v>72</v>
      </c>
      <c r="D6" s="43" t="s">
        <v>80</v>
      </c>
      <c r="E6" s="28" t="s">
        <v>75</v>
      </c>
      <c r="F6" s="25" t="s">
        <v>75</v>
      </c>
      <c r="J6" s="10" t="s">
        <v>85</v>
      </c>
    </row>
    <row r="7">
      <c r="A7" s="46" t="s">
        <v>410</v>
      </c>
      <c r="B7" s="31">
        <v>0.04097222222222222</v>
      </c>
      <c r="C7" s="10" t="s">
        <v>72</v>
      </c>
      <c r="D7" s="43" t="s">
        <v>80</v>
      </c>
      <c r="E7" s="28">
        <v>21.0</v>
      </c>
      <c r="F7" s="25">
        <f>E7-2</f>
        <v>19</v>
      </c>
      <c r="J7" s="10" t="s">
        <v>86</v>
      </c>
    </row>
    <row r="8">
      <c r="A8" s="46" t="s">
        <v>410</v>
      </c>
      <c r="B8" s="31">
        <v>0.04237268518518519</v>
      </c>
      <c r="C8" s="10" t="s">
        <v>74</v>
      </c>
      <c r="D8" s="43" t="s">
        <v>80</v>
      </c>
      <c r="E8" s="28">
        <v>-1.0</v>
      </c>
      <c r="F8" s="25">
        <f>E8--3</f>
        <v>2</v>
      </c>
    </row>
    <row r="9">
      <c r="A9" s="46" t="s">
        <v>410</v>
      </c>
      <c r="B9" s="31">
        <v>0.04287037037037037</v>
      </c>
      <c r="C9" s="10" t="s">
        <v>157</v>
      </c>
      <c r="D9" s="43" t="s">
        <v>93</v>
      </c>
      <c r="E9" s="28" t="s">
        <v>413</v>
      </c>
      <c r="F9" s="28">
        <v>13.0</v>
      </c>
      <c r="H9" s="10" t="s">
        <v>414</v>
      </c>
      <c r="J9" s="10" t="s">
        <v>415</v>
      </c>
    </row>
    <row r="10">
      <c r="A10" s="46" t="s">
        <v>410</v>
      </c>
      <c r="B10" s="31">
        <v>0.04459490740740741</v>
      </c>
      <c r="C10" s="10" t="s">
        <v>72</v>
      </c>
      <c r="D10" s="43" t="s">
        <v>78</v>
      </c>
      <c r="E10" s="28">
        <v>9.0</v>
      </c>
      <c r="F10" s="25">
        <f>E10-5</f>
        <v>4</v>
      </c>
    </row>
    <row r="11">
      <c r="A11" s="46" t="s">
        <v>410</v>
      </c>
      <c r="B11" s="31">
        <v>0.045891203703703705</v>
      </c>
      <c r="C11" s="10" t="s">
        <v>82</v>
      </c>
      <c r="D11" s="43" t="s">
        <v>125</v>
      </c>
      <c r="E11" s="28" t="s">
        <v>88</v>
      </c>
      <c r="F11" s="28">
        <v>1.0</v>
      </c>
    </row>
    <row r="12">
      <c r="A12" s="46" t="s">
        <v>410</v>
      </c>
      <c r="B12" s="31">
        <v>0.04591435185185185</v>
      </c>
      <c r="C12" s="10" t="s">
        <v>74</v>
      </c>
      <c r="D12" s="43" t="s">
        <v>125</v>
      </c>
      <c r="E12" s="28">
        <v>21.0</v>
      </c>
      <c r="F12" s="28">
        <f>E12-8</f>
        <v>13</v>
      </c>
    </row>
    <row r="13">
      <c r="A13" s="46" t="s">
        <v>410</v>
      </c>
      <c r="B13" s="31">
        <v>0.04829861111111111</v>
      </c>
      <c r="C13" s="10" t="s">
        <v>66</v>
      </c>
      <c r="D13" s="43" t="s">
        <v>80</v>
      </c>
      <c r="E13" s="28">
        <v>16.0</v>
      </c>
      <c r="F13" s="28">
        <f>E13-6</f>
        <v>10</v>
      </c>
    </row>
    <row r="14">
      <c r="A14" s="46" t="s">
        <v>410</v>
      </c>
      <c r="B14" s="31">
        <v>0.04909722222222222</v>
      </c>
      <c r="C14" s="10" t="s">
        <v>74</v>
      </c>
      <c r="D14" s="43" t="s">
        <v>210</v>
      </c>
      <c r="E14" s="28">
        <v>13.0</v>
      </c>
      <c r="F14" s="25">
        <f>E14--3</f>
        <v>16</v>
      </c>
      <c r="J14" s="10"/>
    </row>
    <row r="15">
      <c r="A15" s="46" t="s">
        <v>410</v>
      </c>
      <c r="B15" s="31">
        <v>0.049375</v>
      </c>
      <c r="C15" s="10" t="s">
        <v>74</v>
      </c>
      <c r="D15" s="43" t="s">
        <v>78</v>
      </c>
      <c r="E15" s="28">
        <v>9.0</v>
      </c>
      <c r="F15" s="28">
        <f>E15-6</f>
        <v>3</v>
      </c>
      <c r="J15" s="10"/>
    </row>
    <row r="16">
      <c r="A16" s="46" t="s">
        <v>410</v>
      </c>
      <c r="B16" s="31">
        <v>0.050729166666666665</v>
      </c>
      <c r="C16" s="10" t="s">
        <v>74</v>
      </c>
      <c r="D16" s="43" t="s">
        <v>125</v>
      </c>
      <c r="E16" s="28">
        <v>15.0</v>
      </c>
      <c r="F16" s="28">
        <f>E16-8</f>
        <v>7</v>
      </c>
      <c r="J16" s="10"/>
    </row>
    <row r="17">
      <c r="A17" s="46" t="s">
        <v>410</v>
      </c>
      <c r="B17" s="31">
        <v>0.05075231481481481</v>
      </c>
      <c r="C17" s="10" t="s">
        <v>82</v>
      </c>
      <c r="D17" s="43" t="s">
        <v>125</v>
      </c>
      <c r="E17" s="28">
        <v>10.0</v>
      </c>
      <c r="F17" s="25">
        <f>E17-1</f>
        <v>9</v>
      </c>
    </row>
    <row r="18">
      <c r="A18" s="46" t="s">
        <v>410</v>
      </c>
      <c r="B18" s="31">
        <v>0.05243055555555556</v>
      </c>
      <c r="C18" s="10" t="s">
        <v>72</v>
      </c>
      <c r="D18" s="43" t="s">
        <v>83</v>
      </c>
      <c r="E18" s="28">
        <v>10.0</v>
      </c>
      <c r="F18" s="25">
        <f>E18-0</f>
        <v>10</v>
      </c>
    </row>
    <row r="19">
      <c r="A19" s="46" t="s">
        <v>410</v>
      </c>
      <c r="B19" s="31">
        <v>0.052708333333333336</v>
      </c>
      <c r="C19" s="10" t="s">
        <v>72</v>
      </c>
      <c r="D19" s="43" t="s">
        <v>129</v>
      </c>
      <c r="E19" s="28" t="s">
        <v>88</v>
      </c>
      <c r="F19" s="28">
        <v>1.0</v>
      </c>
    </row>
    <row r="20">
      <c r="A20" s="46" t="s">
        <v>410</v>
      </c>
      <c r="B20" s="31">
        <v>0.05347222222222222</v>
      </c>
      <c r="C20" s="10" t="s">
        <v>66</v>
      </c>
      <c r="D20" s="43" t="s">
        <v>80</v>
      </c>
      <c r="E20" s="28">
        <v>15.0</v>
      </c>
      <c r="F20" s="25">
        <f>E20-6</f>
        <v>9</v>
      </c>
    </row>
    <row r="21">
      <c r="A21" s="46" t="s">
        <v>410</v>
      </c>
      <c r="B21" s="31">
        <v>0.05621527777777778</v>
      </c>
      <c r="C21" s="10" t="s">
        <v>69</v>
      </c>
      <c r="D21" s="43" t="s">
        <v>120</v>
      </c>
      <c r="E21" s="28" t="s">
        <v>75</v>
      </c>
      <c r="F21" s="28" t="s">
        <v>75</v>
      </c>
      <c r="J21" s="10" t="s">
        <v>416</v>
      </c>
    </row>
    <row r="22">
      <c r="A22" s="46" t="s">
        <v>410</v>
      </c>
      <c r="B22" s="31">
        <v>0.07960648148148149</v>
      </c>
      <c r="C22" s="10" t="s">
        <v>72</v>
      </c>
      <c r="D22" s="43" t="s">
        <v>83</v>
      </c>
      <c r="E22" s="28" t="s">
        <v>75</v>
      </c>
      <c r="F22" s="25" t="s">
        <v>75</v>
      </c>
      <c r="J22" s="10" t="s">
        <v>85</v>
      </c>
    </row>
    <row r="23">
      <c r="A23" s="46" t="s">
        <v>410</v>
      </c>
      <c r="B23" s="31">
        <v>0.07960648148148149</v>
      </c>
      <c r="C23" s="10" t="s">
        <v>72</v>
      </c>
      <c r="D23" s="43" t="s">
        <v>83</v>
      </c>
      <c r="E23" s="28">
        <v>11.0</v>
      </c>
      <c r="F23" s="25">
        <f>E23-0</f>
        <v>11</v>
      </c>
      <c r="J23" s="10" t="s">
        <v>86</v>
      </c>
    </row>
    <row r="24">
      <c r="A24" s="46" t="s">
        <v>410</v>
      </c>
      <c r="B24" s="31">
        <v>0.08263888888888889</v>
      </c>
      <c r="C24" s="10" t="s">
        <v>69</v>
      </c>
      <c r="D24" s="43" t="s">
        <v>67</v>
      </c>
      <c r="E24" s="28" t="s">
        <v>75</v>
      </c>
      <c r="F24" s="25" t="s">
        <v>75</v>
      </c>
    </row>
    <row r="25">
      <c r="A25" s="46" t="s">
        <v>410</v>
      </c>
      <c r="B25" s="31">
        <v>0.08609953703703704</v>
      </c>
      <c r="C25" s="10" t="s">
        <v>69</v>
      </c>
      <c r="D25" s="43" t="s">
        <v>127</v>
      </c>
      <c r="E25" s="28">
        <v>19.0</v>
      </c>
      <c r="F25" s="25">
        <f>E25-3</f>
        <v>16</v>
      </c>
    </row>
    <row r="26">
      <c r="A26" s="46" t="s">
        <v>410</v>
      </c>
      <c r="B26" s="31">
        <v>0.08626157407407407</v>
      </c>
      <c r="C26" s="10" t="s">
        <v>66</v>
      </c>
      <c r="D26" s="43" t="s">
        <v>125</v>
      </c>
      <c r="E26" s="28">
        <v>12.0</v>
      </c>
      <c r="F26" s="25">
        <f>E26-0</f>
        <v>12</v>
      </c>
    </row>
    <row r="27">
      <c r="A27" s="46" t="s">
        <v>410</v>
      </c>
      <c r="B27" s="31">
        <v>0.08626157407407407</v>
      </c>
      <c r="C27" s="10" t="s">
        <v>70</v>
      </c>
      <c r="D27" s="43" t="s">
        <v>125</v>
      </c>
      <c r="E27" s="28">
        <v>15.0</v>
      </c>
      <c r="F27" s="25">
        <f>E27-6</f>
        <v>9</v>
      </c>
    </row>
    <row r="28">
      <c r="A28" s="46" t="s">
        <v>410</v>
      </c>
      <c r="B28" s="31">
        <v>0.08627314814814815</v>
      </c>
      <c r="C28" s="10" t="s">
        <v>82</v>
      </c>
      <c r="D28" s="43" t="s">
        <v>125</v>
      </c>
      <c r="E28" s="28">
        <v>8.0</v>
      </c>
      <c r="F28" s="28">
        <f>E28-1</f>
        <v>7</v>
      </c>
    </row>
    <row r="29">
      <c r="A29" s="46" t="s">
        <v>410</v>
      </c>
      <c r="B29" s="31">
        <v>0.08628472222222222</v>
      </c>
      <c r="C29" s="10" t="s">
        <v>74</v>
      </c>
      <c r="D29" s="43" t="s">
        <v>125</v>
      </c>
      <c r="E29" s="28" t="s">
        <v>88</v>
      </c>
      <c r="F29" s="28">
        <v>1.0</v>
      </c>
    </row>
    <row r="30">
      <c r="A30" s="46" t="s">
        <v>410</v>
      </c>
      <c r="B30" s="31">
        <v>0.08633101851851852</v>
      </c>
      <c r="C30" s="10" t="s">
        <v>72</v>
      </c>
      <c r="D30" s="43" t="s">
        <v>125</v>
      </c>
      <c r="E30" s="28">
        <v>19.0</v>
      </c>
      <c r="F30" s="25">
        <f t="shared" ref="F30:F33" si="1">E30-3</f>
        <v>16</v>
      </c>
    </row>
    <row r="31">
      <c r="A31" s="46" t="s">
        <v>410</v>
      </c>
      <c r="B31" s="31">
        <v>0.08689814814814815</v>
      </c>
      <c r="C31" s="10" t="s">
        <v>69</v>
      </c>
      <c r="D31" s="43" t="s">
        <v>80</v>
      </c>
      <c r="E31" s="28">
        <v>7.0</v>
      </c>
      <c r="F31" s="25">
        <f t="shared" si="1"/>
        <v>4</v>
      </c>
    </row>
    <row r="32">
      <c r="A32" s="46" t="s">
        <v>410</v>
      </c>
      <c r="B32" s="31">
        <v>0.08888888888888889</v>
      </c>
      <c r="C32" s="10" t="s">
        <v>69</v>
      </c>
      <c r="D32" s="43" t="s">
        <v>80</v>
      </c>
      <c r="E32" s="28">
        <v>11.0</v>
      </c>
      <c r="F32" s="25">
        <f t="shared" si="1"/>
        <v>8</v>
      </c>
      <c r="J32" s="10"/>
    </row>
    <row r="33">
      <c r="A33" s="46" t="s">
        <v>410</v>
      </c>
      <c r="B33" s="31">
        <v>0.08989583333333333</v>
      </c>
      <c r="C33" s="10" t="s">
        <v>69</v>
      </c>
      <c r="D33" s="43" t="s">
        <v>80</v>
      </c>
      <c r="E33" s="28">
        <v>7.0</v>
      </c>
      <c r="F33" s="28">
        <f t="shared" si="1"/>
        <v>4</v>
      </c>
      <c r="J33" s="10"/>
    </row>
    <row r="34">
      <c r="A34" s="46" t="s">
        <v>410</v>
      </c>
      <c r="B34" s="31">
        <v>0.09184027777777778</v>
      </c>
      <c r="C34" s="10" t="s">
        <v>82</v>
      </c>
      <c r="D34" s="43" t="s">
        <v>71</v>
      </c>
      <c r="E34" s="28">
        <v>17.0</v>
      </c>
      <c r="F34" s="25">
        <f>E34-5</f>
        <v>12</v>
      </c>
    </row>
    <row r="35">
      <c r="A35" s="46" t="s">
        <v>410</v>
      </c>
      <c r="B35" s="31">
        <v>0.09349537037037037</v>
      </c>
      <c r="C35" s="10" t="s">
        <v>70</v>
      </c>
      <c r="D35" s="43" t="s">
        <v>67</v>
      </c>
      <c r="E35" s="28">
        <v>10.0</v>
      </c>
      <c r="F35" s="25">
        <f t="shared" ref="F35:F36" si="2">E35-3</f>
        <v>7</v>
      </c>
    </row>
    <row r="36">
      <c r="A36" s="46" t="s">
        <v>410</v>
      </c>
      <c r="B36" s="31">
        <v>0.09354166666666666</v>
      </c>
      <c r="C36" s="10" t="s">
        <v>82</v>
      </c>
      <c r="D36" s="43" t="s">
        <v>67</v>
      </c>
      <c r="E36" s="28">
        <v>8.0</v>
      </c>
      <c r="F36" s="25">
        <f t="shared" si="2"/>
        <v>5</v>
      </c>
    </row>
    <row r="37">
      <c r="A37" s="46" t="s">
        <v>410</v>
      </c>
      <c r="B37" s="31">
        <v>0.09416666666666666</v>
      </c>
      <c r="C37" s="10" t="s">
        <v>66</v>
      </c>
      <c r="D37" s="43" t="s">
        <v>125</v>
      </c>
      <c r="E37" s="28">
        <v>14.0</v>
      </c>
      <c r="F37" s="25">
        <f>E37-0</f>
        <v>14</v>
      </c>
    </row>
    <row r="38">
      <c r="A38" s="46" t="s">
        <v>410</v>
      </c>
      <c r="B38" s="31">
        <v>0.09418981481481481</v>
      </c>
      <c r="C38" s="10" t="s">
        <v>70</v>
      </c>
      <c r="D38" s="43" t="s">
        <v>125</v>
      </c>
      <c r="E38" s="28">
        <v>13.0</v>
      </c>
      <c r="F38" s="25">
        <f>E38-6</f>
        <v>7</v>
      </c>
    </row>
    <row r="39">
      <c r="A39" s="46" t="s">
        <v>410</v>
      </c>
      <c r="B39" s="31">
        <v>0.09421296296296296</v>
      </c>
      <c r="C39" s="10" t="s">
        <v>82</v>
      </c>
      <c r="D39" s="43" t="s">
        <v>125</v>
      </c>
      <c r="E39" s="28">
        <v>17.0</v>
      </c>
      <c r="F39" s="28">
        <f>E39-1</f>
        <v>16</v>
      </c>
    </row>
    <row r="40">
      <c r="A40" s="46" t="s">
        <v>410</v>
      </c>
      <c r="B40" s="31">
        <v>0.09421296296296296</v>
      </c>
      <c r="C40" s="10" t="s">
        <v>74</v>
      </c>
      <c r="D40" s="43" t="s">
        <v>125</v>
      </c>
      <c r="E40" s="28">
        <v>13.0</v>
      </c>
      <c r="F40" s="25">
        <f>E40-8</f>
        <v>5</v>
      </c>
      <c r="J40" s="10"/>
    </row>
    <row r="41">
      <c r="A41" s="46" t="s">
        <v>410</v>
      </c>
      <c r="B41" s="31">
        <v>0.09422453703703704</v>
      </c>
      <c r="C41" s="10" t="s">
        <v>69</v>
      </c>
      <c r="D41" s="43" t="s">
        <v>125</v>
      </c>
      <c r="E41" s="28">
        <v>20.0</v>
      </c>
      <c r="F41" s="25">
        <f>E41-3</f>
        <v>17</v>
      </c>
      <c r="J41" s="10"/>
    </row>
    <row r="42">
      <c r="A42" s="46" t="s">
        <v>410</v>
      </c>
      <c r="B42" s="31">
        <v>0.09424768518518518</v>
      </c>
      <c r="C42" s="10" t="s">
        <v>72</v>
      </c>
      <c r="D42" s="43" t="s">
        <v>125</v>
      </c>
      <c r="E42" s="28" t="s">
        <v>75</v>
      </c>
      <c r="F42" s="25" t="s">
        <v>75</v>
      </c>
      <c r="J42" s="10" t="s">
        <v>85</v>
      </c>
    </row>
    <row r="43">
      <c r="A43" s="46" t="s">
        <v>410</v>
      </c>
      <c r="B43" s="31">
        <v>0.09424768518518518</v>
      </c>
      <c r="C43" s="10" t="s">
        <v>72</v>
      </c>
      <c r="D43" s="43" t="s">
        <v>125</v>
      </c>
      <c r="E43" s="28">
        <v>19.0</v>
      </c>
      <c r="F43" s="28">
        <f>E43-3</f>
        <v>16</v>
      </c>
      <c r="J43" s="10" t="s">
        <v>86</v>
      </c>
    </row>
    <row r="44">
      <c r="A44" s="46" t="s">
        <v>410</v>
      </c>
      <c r="B44" s="31">
        <v>0.09819444444444445</v>
      </c>
      <c r="C44" s="10" t="s">
        <v>70</v>
      </c>
      <c r="D44" s="43" t="s">
        <v>79</v>
      </c>
      <c r="E44" s="28">
        <v>8.0</v>
      </c>
      <c r="F44" s="25">
        <f>E44-4</f>
        <v>4</v>
      </c>
    </row>
    <row r="45">
      <c r="A45" s="46" t="s">
        <v>410</v>
      </c>
      <c r="B45" s="31">
        <v>0.09835648148148148</v>
      </c>
      <c r="C45" s="10" t="s">
        <v>74</v>
      </c>
      <c r="D45" s="43" t="s">
        <v>79</v>
      </c>
      <c r="E45" s="28">
        <v>18.0</v>
      </c>
      <c r="F45" s="25">
        <f>E45-0</f>
        <v>18</v>
      </c>
    </row>
    <row r="46">
      <c r="A46" s="46" t="s">
        <v>410</v>
      </c>
      <c r="B46" s="31">
        <v>0.0984375</v>
      </c>
      <c r="C46" s="10" t="s">
        <v>69</v>
      </c>
      <c r="D46" s="43" t="s">
        <v>79</v>
      </c>
      <c r="E46" s="28">
        <v>11.0</v>
      </c>
      <c r="F46" s="28">
        <f>E46-3</f>
        <v>8</v>
      </c>
      <c r="J46" s="10"/>
    </row>
    <row r="47">
      <c r="A47" s="46" t="s">
        <v>410</v>
      </c>
      <c r="B47" s="31">
        <v>0.09848379629629629</v>
      </c>
      <c r="C47" s="10" t="s">
        <v>82</v>
      </c>
      <c r="D47" s="43" t="s">
        <v>79</v>
      </c>
      <c r="E47" s="28">
        <v>17.0</v>
      </c>
      <c r="F47" s="25"/>
      <c r="J47" s="10"/>
    </row>
    <row r="48">
      <c r="A48" s="46" t="s">
        <v>410</v>
      </c>
      <c r="B48" s="31">
        <v>0.09974537037037037</v>
      </c>
      <c r="C48" s="10" t="s">
        <v>69</v>
      </c>
      <c r="D48" s="43" t="s">
        <v>209</v>
      </c>
      <c r="E48" s="28">
        <v>12.0</v>
      </c>
      <c r="F48" s="25">
        <f>E48-3</f>
        <v>9</v>
      </c>
    </row>
    <row r="49">
      <c r="A49" s="46" t="s">
        <v>410</v>
      </c>
      <c r="B49" s="31">
        <v>0.10023148148148148</v>
      </c>
      <c r="C49" s="10" t="s">
        <v>74</v>
      </c>
      <c r="D49" s="43" t="s">
        <v>209</v>
      </c>
      <c r="E49" s="28" t="s">
        <v>88</v>
      </c>
      <c r="F49" s="28">
        <v>1.0</v>
      </c>
    </row>
    <row r="50">
      <c r="A50" s="46" t="s">
        <v>410</v>
      </c>
      <c r="B50" s="31">
        <v>0.10076388888888889</v>
      </c>
      <c r="C50" s="10" t="s">
        <v>69</v>
      </c>
      <c r="D50" s="43" t="s">
        <v>75</v>
      </c>
      <c r="E50" s="28">
        <v>19.0</v>
      </c>
      <c r="F50" s="28">
        <v>19.0</v>
      </c>
    </row>
    <row r="51">
      <c r="A51" s="46" t="s">
        <v>410</v>
      </c>
      <c r="B51" s="31">
        <v>0.101875</v>
      </c>
      <c r="C51" s="10" t="s">
        <v>70</v>
      </c>
      <c r="D51" s="43" t="s">
        <v>79</v>
      </c>
      <c r="E51" s="28">
        <f>F51+4</f>
        <v>22</v>
      </c>
      <c r="F51" s="28">
        <v>18.0</v>
      </c>
    </row>
    <row r="52">
      <c r="A52" s="46" t="s">
        <v>410</v>
      </c>
      <c r="B52" s="31">
        <v>0.10291666666666667</v>
      </c>
      <c r="C52" s="10" t="s">
        <v>70</v>
      </c>
      <c r="D52" s="43" t="s">
        <v>83</v>
      </c>
      <c r="E52" s="28">
        <v>18.0</v>
      </c>
      <c r="F52" s="25">
        <f>E52-4</f>
        <v>14</v>
      </c>
    </row>
    <row r="53">
      <c r="A53" s="46" t="s">
        <v>410</v>
      </c>
      <c r="B53" s="31">
        <v>0.10434027777777778</v>
      </c>
      <c r="C53" s="10" t="s">
        <v>66</v>
      </c>
      <c r="D53" s="43" t="s">
        <v>67</v>
      </c>
      <c r="E53" s="28">
        <v>16.0</v>
      </c>
      <c r="F53" s="28">
        <f>E53-0</f>
        <v>16</v>
      </c>
    </row>
    <row r="54">
      <c r="A54" s="46" t="s">
        <v>410</v>
      </c>
      <c r="B54" s="31">
        <v>0.10436342592592593</v>
      </c>
      <c r="C54" s="10" t="s">
        <v>72</v>
      </c>
      <c r="D54" s="43" t="s">
        <v>67</v>
      </c>
      <c r="E54" s="28">
        <v>21.0</v>
      </c>
      <c r="F54" s="28">
        <f>E54-3</f>
        <v>18</v>
      </c>
    </row>
    <row r="55">
      <c r="A55" s="46" t="s">
        <v>410</v>
      </c>
      <c r="B55" s="31">
        <v>0.10758101851851852</v>
      </c>
      <c r="C55" s="10" t="s">
        <v>74</v>
      </c>
      <c r="D55" s="43" t="s">
        <v>83</v>
      </c>
      <c r="E55" s="28" t="s">
        <v>68</v>
      </c>
      <c r="F55" s="28">
        <v>20.0</v>
      </c>
    </row>
    <row r="56">
      <c r="A56" s="46" t="s">
        <v>410</v>
      </c>
      <c r="B56" s="31">
        <v>0.1095949074074074</v>
      </c>
      <c r="C56" s="10" t="s">
        <v>74</v>
      </c>
      <c r="D56" s="43" t="s">
        <v>83</v>
      </c>
      <c r="E56" s="28" t="s">
        <v>75</v>
      </c>
      <c r="F56" s="25" t="s">
        <v>75</v>
      </c>
      <c r="J56" s="10" t="s">
        <v>85</v>
      </c>
    </row>
    <row r="57">
      <c r="A57" s="46" t="s">
        <v>410</v>
      </c>
      <c r="B57" s="31">
        <v>0.1095949074074074</v>
      </c>
      <c r="C57" s="10" t="s">
        <v>74</v>
      </c>
      <c r="D57" s="43" t="s">
        <v>83</v>
      </c>
      <c r="E57" s="28">
        <v>20.0</v>
      </c>
      <c r="F57" s="25">
        <f>E57-5</f>
        <v>15</v>
      </c>
      <c r="J57" s="10" t="s">
        <v>86</v>
      </c>
    </row>
    <row r="58">
      <c r="A58" s="46" t="s">
        <v>410</v>
      </c>
      <c r="B58" s="31">
        <v>0.1122800925925926</v>
      </c>
      <c r="C58" s="10" t="s">
        <v>74</v>
      </c>
      <c r="D58" s="43" t="s">
        <v>83</v>
      </c>
      <c r="E58" s="28">
        <v>13.0</v>
      </c>
      <c r="F58" s="28">
        <v>8.0</v>
      </c>
    </row>
    <row r="59">
      <c r="A59" s="46" t="s">
        <v>410</v>
      </c>
      <c r="B59" s="31">
        <v>0.1125</v>
      </c>
      <c r="C59" s="10" t="s">
        <v>70</v>
      </c>
      <c r="D59" s="43" t="s">
        <v>67</v>
      </c>
      <c r="E59" s="28">
        <v>15.0</v>
      </c>
      <c r="F59" s="25">
        <f>E59-3</f>
        <v>12</v>
      </c>
    </row>
    <row r="60">
      <c r="A60" s="46" t="s">
        <v>410</v>
      </c>
      <c r="B60" s="31">
        <v>0.11273148148148149</v>
      </c>
      <c r="C60" s="10" t="s">
        <v>66</v>
      </c>
      <c r="D60" s="43" t="s">
        <v>67</v>
      </c>
      <c r="E60" s="28">
        <v>11.0</v>
      </c>
      <c r="F60" s="25">
        <f>E60-0</f>
        <v>11</v>
      </c>
    </row>
    <row r="61">
      <c r="A61" s="46" t="s">
        <v>410</v>
      </c>
      <c r="B61" s="31">
        <v>0.11275462962962964</v>
      </c>
      <c r="C61" s="10" t="s">
        <v>72</v>
      </c>
      <c r="D61" s="43" t="s">
        <v>67</v>
      </c>
      <c r="E61" s="28">
        <v>11.0</v>
      </c>
      <c r="F61" s="25">
        <f>E61-3</f>
        <v>8</v>
      </c>
    </row>
    <row r="62">
      <c r="A62" s="46" t="s">
        <v>410</v>
      </c>
      <c r="B62" s="31">
        <v>0.11300925925925925</v>
      </c>
      <c r="C62" s="10" t="s">
        <v>74</v>
      </c>
      <c r="D62" s="43" t="s">
        <v>217</v>
      </c>
      <c r="E62" s="28">
        <v>16.0</v>
      </c>
      <c r="F62" s="25">
        <f>E62-6</f>
        <v>10</v>
      </c>
    </row>
    <row r="63">
      <c r="A63" s="46" t="s">
        <v>410</v>
      </c>
      <c r="B63" s="31">
        <v>0.11451388888888889</v>
      </c>
      <c r="C63" s="10" t="s">
        <v>74</v>
      </c>
      <c r="D63" s="43" t="s">
        <v>83</v>
      </c>
      <c r="E63" s="28">
        <v>19.0</v>
      </c>
      <c r="F63" s="25">
        <f>E63-5</f>
        <v>14</v>
      </c>
    </row>
    <row r="64">
      <c r="A64" s="46" t="s">
        <v>410</v>
      </c>
      <c r="B64" s="31">
        <v>0.11594907407407408</v>
      </c>
      <c r="C64" s="10" t="s">
        <v>70</v>
      </c>
      <c r="D64" s="43" t="s">
        <v>83</v>
      </c>
      <c r="E64" s="28" t="s">
        <v>68</v>
      </c>
      <c r="F64" s="28">
        <v>20.0</v>
      </c>
    </row>
    <row r="65">
      <c r="A65" s="46" t="s">
        <v>410</v>
      </c>
      <c r="B65" s="31">
        <v>0.11881944444444445</v>
      </c>
      <c r="C65" s="10" t="s">
        <v>74</v>
      </c>
      <c r="D65" s="43" t="s">
        <v>87</v>
      </c>
      <c r="E65" s="28" t="s">
        <v>68</v>
      </c>
      <c r="F65" s="25">
        <v>20.0</v>
      </c>
    </row>
    <row r="66">
      <c r="A66" s="46" t="s">
        <v>410</v>
      </c>
      <c r="B66" s="31">
        <v>0.11887731481481481</v>
      </c>
      <c r="C66" s="10" t="s">
        <v>69</v>
      </c>
      <c r="D66" s="43" t="s">
        <v>87</v>
      </c>
      <c r="E66" s="28">
        <v>17.0</v>
      </c>
      <c r="F66" s="25">
        <f>E66-3</f>
        <v>14</v>
      </c>
    </row>
    <row r="67">
      <c r="A67" s="46" t="s">
        <v>410</v>
      </c>
      <c r="B67" s="31">
        <v>0.11890046296296296</v>
      </c>
      <c r="C67" s="10" t="s">
        <v>70</v>
      </c>
      <c r="D67" s="43" t="s">
        <v>87</v>
      </c>
      <c r="E67" s="28">
        <v>15.0</v>
      </c>
      <c r="F67" s="25">
        <f>E67-4</f>
        <v>11</v>
      </c>
    </row>
    <row r="68">
      <c r="A68" s="46" t="s">
        <v>410</v>
      </c>
      <c r="B68" s="31">
        <v>0.11899305555555556</v>
      </c>
      <c r="C68" s="10" t="s">
        <v>72</v>
      </c>
      <c r="D68" s="43" t="s">
        <v>87</v>
      </c>
      <c r="E68" s="28">
        <v>15.0</v>
      </c>
      <c r="F68" s="25">
        <f>E68-3</f>
        <v>12</v>
      </c>
    </row>
    <row r="69">
      <c r="A69" s="46" t="s">
        <v>410</v>
      </c>
      <c r="B69" s="31">
        <v>0.11903935185185185</v>
      </c>
      <c r="C69" s="10" t="s">
        <v>82</v>
      </c>
      <c r="D69" s="43" t="s">
        <v>87</v>
      </c>
      <c r="E69" s="28">
        <v>9.0</v>
      </c>
      <c r="F69" s="25">
        <f>E69-1</f>
        <v>8</v>
      </c>
    </row>
    <row r="70">
      <c r="A70" s="46" t="s">
        <v>410</v>
      </c>
      <c r="B70" s="31">
        <v>0.11998842592592593</v>
      </c>
      <c r="C70" s="10" t="s">
        <v>74</v>
      </c>
      <c r="D70" s="43" t="s">
        <v>89</v>
      </c>
      <c r="E70" s="28">
        <v>18.0</v>
      </c>
      <c r="F70" s="28">
        <f>E70-5</f>
        <v>13</v>
      </c>
      <c r="J70" s="10" t="s">
        <v>271</v>
      </c>
    </row>
    <row r="71">
      <c r="A71" s="46" t="s">
        <v>410</v>
      </c>
      <c r="B71" s="31">
        <v>0.12005787037037037</v>
      </c>
      <c r="C71" s="10" t="s">
        <v>74</v>
      </c>
      <c r="D71" s="43" t="s">
        <v>91</v>
      </c>
      <c r="E71" s="28">
        <v>1.0</v>
      </c>
      <c r="F71" s="25"/>
      <c r="H71" s="10" t="s">
        <v>417</v>
      </c>
    </row>
    <row r="72">
      <c r="A72" s="46" t="s">
        <v>410</v>
      </c>
      <c r="B72" s="31">
        <v>0.12054398148148149</v>
      </c>
      <c r="C72" s="10" t="s">
        <v>69</v>
      </c>
      <c r="D72" s="43" t="s">
        <v>89</v>
      </c>
      <c r="E72" s="28">
        <f>F72+5</f>
        <v>24</v>
      </c>
      <c r="F72" s="28">
        <v>19.0</v>
      </c>
      <c r="J72" s="10" t="s">
        <v>90</v>
      </c>
    </row>
    <row r="73">
      <c r="A73" s="46" t="s">
        <v>410</v>
      </c>
      <c r="B73" s="31">
        <v>0.12067129629629629</v>
      </c>
      <c r="C73" s="10" t="s">
        <v>69</v>
      </c>
      <c r="D73" s="43" t="s">
        <v>91</v>
      </c>
      <c r="E73" s="28">
        <v>15.0</v>
      </c>
      <c r="F73" s="25"/>
      <c r="H73" s="10" t="s">
        <v>418</v>
      </c>
    </row>
    <row r="74">
      <c r="A74" s="46" t="s">
        <v>410</v>
      </c>
      <c r="B74" s="31">
        <v>0.12157407407407407</v>
      </c>
      <c r="C74" s="10" t="s">
        <v>70</v>
      </c>
      <c r="D74" s="43" t="s">
        <v>93</v>
      </c>
      <c r="E74" s="28">
        <v>16.0</v>
      </c>
      <c r="F74" s="25">
        <f>E74-6</f>
        <v>10</v>
      </c>
      <c r="J74" s="10" t="s">
        <v>148</v>
      </c>
    </row>
    <row r="75">
      <c r="A75" s="46" t="s">
        <v>410</v>
      </c>
      <c r="B75" s="31">
        <v>0.12166666666666667</v>
      </c>
      <c r="C75" s="10" t="s">
        <v>70</v>
      </c>
      <c r="D75" s="43" t="s">
        <v>91</v>
      </c>
      <c r="E75" s="28">
        <v>6.0</v>
      </c>
      <c r="F75" s="25"/>
      <c r="H75" s="10" t="s">
        <v>419</v>
      </c>
    </row>
    <row r="76">
      <c r="A76" s="46" t="s">
        <v>410</v>
      </c>
      <c r="B76" s="31">
        <v>0.08018518518518518</v>
      </c>
      <c r="C76" s="10" t="s">
        <v>70</v>
      </c>
      <c r="D76" s="43" t="s">
        <v>93</v>
      </c>
      <c r="E76" s="28">
        <f>F76+6</f>
        <v>22</v>
      </c>
      <c r="F76" s="28">
        <v>16.0</v>
      </c>
      <c r="J76" s="10" t="s">
        <v>99</v>
      </c>
    </row>
    <row r="77">
      <c r="A77" s="46" t="s">
        <v>410</v>
      </c>
      <c r="B77" s="31">
        <v>0.08023148148148149</v>
      </c>
      <c r="C77" s="10" t="s">
        <v>70</v>
      </c>
      <c r="D77" s="43" t="s">
        <v>91</v>
      </c>
      <c r="E77" s="28">
        <v>7.0</v>
      </c>
      <c r="F77" s="25"/>
      <c r="H77" s="10" t="s">
        <v>420</v>
      </c>
    </row>
    <row r="78">
      <c r="A78" s="46" t="s">
        <v>410</v>
      </c>
      <c r="B78" s="31">
        <v>0.12409722222222222</v>
      </c>
      <c r="C78" s="10" t="s">
        <v>82</v>
      </c>
      <c r="D78" s="43" t="s">
        <v>120</v>
      </c>
      <c r="E78" s="28">
        <v>14.0</v>
      </c>
      <c r="F78" s="25"/>
      <c r="J78" s="10" t="s">
        <v>421</v>
      </c>
    </row>
    <row r="79">
      <c r="A79" s="46" t="s">
        <v>410</v>
      </c>
      <c r="B79" s="31">
        <v>0.12445601851851852</v>
      </c>
      <c r="C79" s="10" t="s">
        <v>74</v>
      </c>
      <c r="D79" s="43" t="s">
        <v>79</v>
      </c>
      <c r="E79" s="28">
        <f>F79+0</f>
        <v>2</v>
      </c>
      <c r="F79" s="28">
        <v>2.0</v>
      </c>
    </row>
    <row r="80">
      <c r="A80" s="46" t="s">
        <v>410</v>
      </c>
      <c r="B80" s="31">
        <v>0.12480324074074074</v>
      </c>
      <c r="C80" s="10" t="s">
        <v>69</v>
      </c>
      <c r="D80" s="43" t="s">
        <v>79</v>
      </c>
      <c r="E80" s="28">
        <v>12.0</v>
      </c>
      <c r="F80" s="25">
        <f>E80-3</f>
        <v>9</v>
      </c>
    </row>
    <row r="81">
      <c r="A81" s="46" t="s">
        <v>410</v>
      </c>
      <c r="B81" s="31">
        <v>0.12547453703703704</v>
      </c>
      <c r="C81" s="10" t="s">
        <v>70</v>
      </c>
      <c r="D81" s="43" t="s">
        <v>93</v>
      </c>
      <c r="E81" s="28" t="s">
        <v>75</v>
      </c>
      <c r="F81" s="25" t="s">
        <v>75</v>
      </c>
      <c r="J81" s="10" t="s">
        <v>160</v>
      </c>
    </row>
    <row r="82">
      <c r="A82" s="46" t="s">
        <v>410</v>
      </c>
      <c r="B82" s="31">
        <v>0.12547453703703704</v>
      </c>
      <c r="C82" s="10" t="s">
        <v>70</v>
      </c>
      <c r="D82" s="43" t="s">
        <v>93</v>
      </c>
      <c r="E82" s="28">
        <v>11.0</v>
      </c>
      <c r="F82" s="25">
        <f>E82-6</f>
        <v>5</v>
      </c>
      <c r="J82" s="10" t="s">
        <v>422</v>
      </c>
    </row>
    <row r="83">
      <c r="A83" s="46" t="s">
        <v>410</v>
      </c>
      <c r="B83" s="31">
        <v>0.125625</v>
      </c>
      <c r="C83" s="10" t="s">
        <v>70</v>
      </c>
      <c r="D83" s="43" t="s">
        <v>93</v>
      </c>
      <c r="E83" s="28" t="s">
        <v>75</v>
      </c>
      <c r="F83" s="25" t="s">
        <v>75</v>
      </c>
      <c r="J83" s="10" t="s">
        <v>160</v>
      </c>
    </row>
    <row r="84">
      <c r="A84" s="46" t="s">
        <v>410</v>
      </c>
      <c r="B84" s="31">
        <v>0.125625</v>
      </c>
      <c r="C84" s="10" t="s">
        <v>70</v>
      </c>
      <c r="D84" s="43" t="s">
        <v>93</v>
      </c>
      <c r="E84" s="28" t="s">
        <v>75</v>
      </c>
      <c r="F84" s="25" t="s">
        <v>75</v>
      </c>
      <c r="J84" s="10" t="s">
        <v>422</v>
      </c>
    </row>
    <row r="85">
      <c r="A85" s="46" t="s">
        <v>410</v>
      </c>
      <c r="B85" s="31">
        <v>0.12663194444444445</v>
      </c>
      <c r="C85" s="10" t="s">
        <v>74</v>
      </c>
      <c r="D85" s="43" t="s">
        <v>93</v>
      </c>
      <c r="E85" s="28">
        <v>21.0</v>
      </c>
      <c r="F85" s="25">
        <f>E85-6</f>
        <v>15</v>
      </c>
      <c r="J85" s="10" t="s">
        <v>423</v>
      </c>
    </row>
    <row r="86">
      <c r="A86" s="46" t="s">
        <v>410</v>
      </c>
      <c r="B86" s="31">
        <v>0.1267939814814815</v>
      </c>
      <c r="C86" s="10" t="s">
        <v>74</v>
      </c>
      <c r="D86" s="43" t="s">
        <v>91</v>
      </c>
      <c r="E86" s="28">
        <v>15.0</v>
      </c>
      <c r="F86" s="25"/>
      <c r="H86" s="10" t="s">
        <v>424</v>
      </c>
    </row>
    <row r="87">
      <c r="A87" s="46" t="s">
        <v>410</v>
      </c>
      <c r="B87" s="31">
        <v>0.12733796296296296</v>
      </c>
      <c r="C87" s="10" t="s">
        <v>82</v>
      </c>
      <c r="D87" s="43" t="s">
        <v>79</v>
      </c>
      <c r="E87" s="28">
        <v>9.0</v>
      </c>
      <c r="F87" s="25"/>
    </row>
    <row r="88">
      <c r="A88" s="46" t="s">
        <v>410</v>
      </c>
      <c r="B88" s="31">
        <v>0.1276736111111111</v>
      </c>
      <c r="C88" s="10" t="s">
        <v>74</v>
      </c>
      <c r="D88" s="43" t="s">
        <v>93</v>
      </c>
      <c r="E88" s="28">
        <v>15.0</v>
      </c>
      <c r="F88" s="25">
        <f>E88-6</f>
        <v>9</v>
      </c>
      <c r="J88" s="10" t="s">
        <v>170</v>
      </c>
    </row>
    <row r="89">
      <c r="A89" s="46" t="s">
        <v>410</v>
      </c>
      <c r="B89" s="31">
        <v>0.1278125</v>
      </c>
      <c r="C89" s="10" t="s">
        <v>74</v>
      </c>
      <c r="D89" s="43" t="s">
        <v>91</v>
      </c>
      <c r="E89" s="28">
        <v>10.0</v>
      </c>
      <c r="F89" s="25"/>
      <c r="H89" s="10" t="s">
        <v>425</v>
      </c>
    </row>
    <row r="90">
      <c r="A90" s="46" t="s">
        <v>410</v>
      </c>
      <c r="B90" s="31">
        <v>0.1282638888888889</v>
      </c>
      <c r="C90" s="10" t="s">
        <v>70</v>
      </c>
      <c r="D90" s="43" t="s">
        <v>120</v>
      </c>
      <c r="E90" s="28">
        <v>8.0</v>
      </c>
      <c r="F90" s="25"/>
      <c r="H90" s="10"/>
      <c r="J90" s="10" t="s">
        <v>426</v>
      </c>
    </row>
    <row r="91">
      <c r="A91" s="46" t="s">
        <v>410</v>
      </c>
      <c r="B91" s="31">
        <v>0.1291087962962963</v>
      </c>
      <c r="C91" s="10" t="s">
        <v>74</v>
      </c>
      <c r="D91" s="43" t="s">
        <v>83</v>
      </c>
      <c r="E91" s="28">
        <v>14.0</v>
      </c>
      <c r="F91" s="25">
        <f>E91-5</f>
        <v>9</v>
      </c>
    </row>
    <row r="92">
      <c r="A92" s="46" t="s">
        <v>410</v>
      </c>
      <c r="B92" s="31">
        <v>0.12920138888888888</v>
      </c>
      <c r="C92" s="10" t="s">
        <v>74</v>
      </c>
      <c r="D92" s="43" t="s">
        <v>217</v>
      </c>
      <c r="E92" s="28">
        <f>F92+6</f>
        <v>21</v>
      </c>
      <c r="F92" s="28">
        <v>15.0</v>
      </c>
    </row>
    <row r="93">
      <c r="A93" s="46" t="s">
        <v>410</v>
      </c>
      <c r="B93" s="31">
        <v>0.12936342592592592</v>
      </c>
      <c r="C93" s="10" t="s">
        <v>74</v>
      </c>
      <c r="D93" s="43" t="s">
        <v>81</v>
      </c>
      <c r="E93" s="28">
        <v>10.0</v>
      </c>
      <c r="F93" s="25">
        <f t="shared" ref="F93:F94" si="3">E93-2</f>
        <v>8</v>
      </c>
    </row>
    <row r="94">
      <c r="A94" s="46" t="s">
        <v>410</v>
      </c>
      <c r="B94" s="31">
        <v>0.1303587962962963</v>
      </c>
      <c r="C94" s="10" t="s">
        <v>70</v>
      </c>
      <c r="D94" s="43" t="s">
        <v>366</v>
      </c>
      <c r="E94" s="28">
        <v>10.0</v>
      </c>
      <c r="F94" s="25">
        <f t="shared" si="3"/>
        <v>8</v>
      </c>
    </row>
    <row r="95">
      <c r="A95" s="46" t="s">
        <v>410</v>
      </c>
      <c r="B95" s="31">
        <v>0.13164351851851852</v>
      </c>
      <c r="C95" s="10" t="s">
        <v>70</v>
      </c>
      <c r="D95" s="43" t="s">
        <v>67</v>
      </c>
      <c r="E95" s="28">
        <v>18.0</v>
      </c>
      <c r="F95" s="25">
        <f>E95-3</f>
        <v>15</v>
      </c>
    </row>
    <row r="96">
      <c r="A96" s="46" t="s">
        <v>410</v>
      </c>
      <c r="B96" s="31">
        <v>0.1317361111111111</v>
      </c>
      <c r="C96" s="10" t="s">
        <v>66</v>
      </c>
      <c r="D96" s="43" t="s">
        <v>67</v>
      </c>
      <c r="E96" s="28">
        <v>17.0</v>
      </c>
      <c r="F96" s="25">
        <f>E96-0</f>
        <v>17</v>
      </c>
    </row>
    <row r="97">
      <c r="A97" s="46" t="s">
        <v>410</v>
      </c>
      <c r="B97" s="31">
        <v>0.13273148148148148</v>
      </c>
      <c r="C97" s="10" t="s">
        <v>69</v>
      </c>
      <c r="D97" s="43" t="s">
        <v>427</v>
      </c>
      <c r="E97" s="28">
        <v>9.0</v>
      </c>
      <c r="F97" s="25">
        <f t="shared" ref="F97:F98" si="4">E97-3</f>
        <v>6</v>
      </c>
      <c r="J97" s="10" t="s">
        <v>428</v>
      </c>
    </row>
    <row r="98">
      <c r="A98" s="46" t="s">
        <v>410</v>
      </c>
      <c r="B98" s="31">
        <v>0.13273148148148148</v>
      </c>
      <c r="C98" s="10" t="s">
        <v>69</v>
      </c>
      <c r="D98" s="43" t="s">
        <v>427</v>
      </c>
      <c r="E98" s="28">
        <v>22.0</v>
      </c>
      <c r="F98" s="25">
        <f t="shared" si="4"/>
        <v>19</v>
      </c>
      <c r="J98" s="10" t="s">
        <v>86</v>
      </c>
    </row>
    <row r="99">
      <c r="A99" s="46" t="s">
        <v>410</v>
      </c>
      <c r="B99" s="31">
        <v>0.13413194444444446</v>
      </c>
      <c r="C99" s="10" t="s">
        <v>70</v>
      </c>
      <c r="D99" s="43" t="s">
        <v>129</v>
      </c>
      <c r="E99" s="28" t="s">
        <v>75</v>
      </c>
      <c r="F99" s="25" t="s">
        <v>75</v>
      </c>
      <c r="J99" s="10" t="s">
        <v>85</v>
      </c>
    </row>
    <row r="100">
      <c r="A100" s="46" t="s">
        <v>410</v>
      </c>
      <c r="B100" s="31">
        <v>0.13413194444444446</v>
      </c>
      <c r="C100" s="10" t="s">
        <v>70</v>
      </c>
      <c r="D100" s="43" t="s">
        <v>129</v>
      </c>
      <c r="E100" s="28">
        <v>15.0</v>
      </c>
      <c r="F100" s="25">
        <f>E100-4</f>
        <v>11</v>
      </c>
      <c r="J100" s="10" t="s">
        <v>86</v>
      </c>
    </row>
    <row r="101">
      <c r="A101" s="46" t="s">
        <v>410</v>
      </c>
      <c r="B101" s="31">
        <v>0.13495370370370371</v>
      </c>
      <c r="C101" s="10" t="s">
        <v>66</v>
      </c>
      <c r="D101" s="43" t="s">
        <v>80</v>
      </c>
      <c r="E101" s="28">
        <v>13.0</v>
      </c>
      <c r="F101" s="25">
        <f>E101-6</f>
        <v>7</v>
      </c>
    </row>
    <row r="102">
      <c r="A102" s="46" t="s">
        <v>410</v>
      </c>
      <c r="B102" s="31">
        <v>0.13582175925925927</v>
      </c>
      <c r="C102" s="10" t="s">
        <v>69</v>
      </c>
      <c r="D102" s="43" t="s">
        <v>79</v>
      </c>
      <c r="E102" s="28">
        <v>5.0</v>
      </c>
      <c r="F102" s="25">
        <f>E102-3</f>
        <v>2</v>
      </c>
    </row>
    <row r="103">
      <c r="A103" s="46" t="s">
        <v>410</v>
      </c>
      <c r="B103" s="31">
        <v>0.13582175925925927</v>
      </c>
      <c r="C103" s="10" t="s">
        <v>82</v>
      </c>
      <c r="D103" s="43" t="s">
        <v>79</v>
      </c>
      <c r="E103" s="28" t="s">
        <v>75</v>
      </c>
      <c r="F103" s="25" t="s">
        <v>75</v>
      </c>
    </row>
    <row r="104">
      <c r="A104" s="46" t="s">
        <v>410</v>
      </c>
      <c r="B104" s="31">
        <v>0.1368287037037037</v>
      </c>
      <c r="C104" s="10" t="s">
        <v>72</v>
      </c>
      <c r="D104" s="43" t="s">
        <v>80</v>
      </c>
      <c r="E104" s="28">
        <v>4.0</v>
      </c>
      <c r="F104" s="25">
        <f>E104-2</f>
        <v>2</v>
      </c>
    </row>
    <row r="105">
      <c r="A105" s="46" t="s">
        <v>410</v>
      </c>
      <c r="B105" s="31">
        <v>0.13769675925925925</v>
      </c>
      <c r="C105" s="10" t="s">
        <v>70</v>
      </c>
      <c r="D105" s="43" t="s">
        <v>129</v>
      </c>
      <c r="E105" s="28">
        <v>6.0</v>
      </c>
      <c r="F105" s="25">
        <f>E105-4</f>
        <v>2</v>
      </c>
    </row>
    <row r="106">
      <c r="A106" s="46" t="s">
        <v>410</v>
      </c>
      <c r="B106" s="31">
        <v>0.139375</v>
      </c>
      <c r="C106" s="10" t="s">
        <v>69</v>
      </c>
      <c r="D106" s="43" t="s">
        <v>80</v>
      </c>
      <c r="E106" s="28">
        <v>18.0</v>
      </c>
      <c r="F106" s="25">
        <f>E106-3</f>
        <v>15</v>
      </c>
    </row>
    <row r="107">
      <c r="A107" s="46" t="s">
        <v>410</v>
      </c>
      <c r="B107" s="31">
        <v>0.13976851851851851</v>
      </c>
      <c r="C107" s="10" t="s">
        <v>69</v>
      </c>
      <c r="D107" s="43" t="s">
        <v>120</v>
      </c>
      <c r="E107" s="28">
        <v>8.0</v>
      </c>
      <c r="F107" s="25"/>
      <c r="J107" s="10" t="s">
        <v>429</v>
      </c>
    </row>
    <row r="108">
      <c r="A108" s="46" t="s">
        <v>410</v>
      </c>
      <c r="B108" s="31">
        <v>0.1425</v>
      </c>
      <c r="C108" s="10" t="s">
        <v>74</v>
      </c>
      <c r="D108" s="43" t="s">
        <v>67</v>
      </c>
      <c r="E108" s="28" t="s">
        <v>75</v>
      </c>
      <c r="F108" s="25" t="s">
        <v>75</v>
      </c>
      <c r="J108" s="10" t="s">
        <v>85</v>
      </c>
    </row>
    <row r="109">
      <c r="A109" s="46" t="s">
        <v>410</v>
      </c>
      <c r="B109" s="31">
        <v>0.1425</v>
      </c>
      <c r="C109" s="10" t="s">
        <v>74</v>
      </c>
      <c r="D109" s="43" t="s">
        <v>67</v>
      </c>
      <c r="E109" s="28">
        <v>7.0</v>
      </c>
      <c r="F109" s="25">
        <f>E109-0</f>
        <v>7</v>
      </c>
      <c r="J109" s="10" t="s">
        <v>86</v>
      </c>
    </row>
    <row r="110">
      <c r="A110" s="46" t="s">
        <v>410</v>
      </c>
      <c r="B110" s="31">
        <v>0.14344907407407406</v>
      </c>
      <c r="C110" s="10" t="s">
        <v>74</v>
      </c>
      <c r="D110" s="43" t="s">
        <v>78</v>
      </c>
      <c r="E110" s="28">
        <v>17.0</v>
      </c>
      <c r="F110" s="25">
        <f t="shared" ref="F110:F111" si="5">E110-6</f>
        <v>11</v>
      </c>
    </row>
    <row r="111">
      <c r="A111" s="46" t="s">
        <v>410</v>
      </c>
      <c r="B111" s="31">
        <v>0.14385416666666667</v>
      </c>
      <c r="C111" s="10" t="s">
        <v>66</v>
      </c>
      <c r="D111" s="43" t="s">
        <v>80</v>
      </c>
      <c r="E111" s="28">
        <v>22.0</v>
      </c>
      <c r="F111" s="25">
        <f t="shared" si="5"/>
        <v>16</v>
      </c>
    </row>
    <row r="112">
      <c r="A112" s="46" t="s">
        <v>410</v>
      </c>
      <c r="B112" s="31">
        <v>0.14401620370370372</v>
      </c>
      <c r="C112" s="10" t="s">
        <v>69</v>
      </c>
      <c r="D112" s="43" t="s">
        <v>80</v>
      </c>
      <c r="E112" s="28" t="s">
        <v>75</v>
      </c>
      <c r="F112" s="25" t="s">
        <v>75</v>
      </c>
      <c r="J112" s="10" t="s">
        <v>85</v>
      </c>
    </row>
    <row r="113">
      <c r="A113" s="46" t="s">
        <v>410</v>
      </c>
      <c r="B113" s="31">
        <v>0.14401620370370372</v>
      </c>
      <c r="C113" s="10" t="s">
        <v>69</v>
      </c>
      <c r="D113" s="43" t="s">
        <v>80</v>
      </c>
      <c r="E113" s="28">
        <v>18.0</v>
      </c>
      <c r="F113" s="25">
        <f>E113-3</f>
        <v>15</v>
      </c>
      <c r="J113" s="10" t="s">
        <v>86</v>
      </c>
    </row>
    <row r="114">
      <c r="A114" s="46" t="s">
        <v>410</v>
      </c>
      <c r="B114" s="31">
        <v>0.14552083333333332</v>
      </c>
      <c r="C114" s="10" t="s">
        <v>82</v>
      </c>
      <c r="D114" s="43" t="s">
        <v>79</v>
      </c>
      <c r="E114" s="28">
        <v>17.0</v>
      </c>
      <c r="F114" s="25"/>
    </row>
    <row r="115">
      <c r="A115" s="46" t="s">
        <v>410</v>
      </c>
      <c r="B115" s="31">
        <v>0.14601851851851852</v>
      </c>
      <c r="C115" s="10" t="s">
        <v>70</v>
      </c>
      <c r="D115" s="43" t="s">
        <v>127</v>
      </c>
      <c r="E115" s="28">
        <v>4.0</v>
      </c>
      <c r="F115" s="25">
        <f>E115-1</f>
        <v>3</v>
      </c>
    </row>
    <row r="116">
      <c r="A116" s="46" t="s">
        <v>410</v>
      </c>
      <c r="B116" s="31">
        <v>0.1466435185185185</v>
      </c>
      <c r="C116" s="10" t="s">
        <v>66</v>
      </c>
      <c r="D116" s="43" t="s">
        <v>83</v>
      </c>
      <c r="E116" s="28" t="s">
        <v>68</v>
      </c>
      <c r="F116" s="28">
        <v>20.0</v>
      </c>
    </row>
    <row r="117">
      <c r="A117" s="46" t="s">
        <v>410</v>
      </c>
      <c r="B117" s="31">
        <v>0.14814814814814814</v>
      </c>
      <c r="C117" s="10" t="s">
        <v>74</v>
      </c>
      <c r="D117" s="43" t="s">
        <v>83</v>
      </c>
      <c r="E117" s="28" t="s">
        <v>68</v>
      </c>
      <c r="F117" s="28">
        <v>20.0</v>
      </c>
    </row>
    <row r="118">
      <c r="A118" s="46" t="s">
        <v>410</v>
      </c>
      <c r="B118" s="31">
        <v>0.14825231481481482</v>
      </c>
      <c r="C118" s="10" t="s">
        <v>74</v>
      </c>
      <c r="D118" s="43" t="s">
        <v>217</v>
      </c>
      <c r="E118" s="28">
        <v>9.0</v>
      </c>
      <c r="F118" s="25">
        <f>E118-6</f>
        <v>3</v>
      </c>
    </row>
    <row r="119">
      <c r="A119" s="46" t="s">
        <v>410</v>
      </c>
      <c r="B119" s="31">
        <v>0.14895833333333333</v>
      </c>
      <c r="C119" s="10" t="s">
        <v>82</v>
      </c>
      <c r="D119" s="43" t="s">
        <v>67</v>
      </c>
      <c r="E119" s="28" t="s">
        <v>88</v>
      </c>
      <c r="F119" s="28">
        <v>1.0</v>
      </c>
    </row>
    <row r="120">
      <c r="A120" s="46" t="s">
        <v>410</v>
      </c>
      <c r="B120" s="31">
        <v>0.14971064814814813</v>
      </c>
      <c r="C120" s="10" t="s">
        <v>70</v>
      </c>
      <c r="D120" s="43" t="s">
        <v>125</v>
      </c>
      <c r="E120" s="28">
        <v>10.0</v>
      </c>
      <c r="F120" s="25">
        <f>E120-6</f>
        <v>4</v>
      </c>
    </row>
    <row r="121">
      <c r="A121" s="46" t="s">
        <v>410</v>
      </c>
      <c r="B121" s="31">
        <v>0.1504861111111111</v>
      </c>
      <c r="C121" s="10" t="s">
        <v>70</v>
      </c>
      <c r="D121" s="43" t="s">
        <v>67</v>
      </c>
      <c r="E121" s="28">
        <v>10.0</v>
      </c>
      <c r="F121" s="25">
        <f>E121-3</f>
        <v>7</v>
      </c>
    </row>
    <row r="122">
      <c r="A122" s="46" t="s">
        <v>410</v>
      </c>
      <c r="B122" s="31">
        <v>0.15081018518518519</v>
      </c>
      <c r="C122" s="10" t="s">
        <v>66</v>
      </c>
      <c r="D122" s="43" t="s">
        <v>83</v>
      </c>
      <c r="E122" s="28">
        <v>19.0</v>
      </c>
      <c r="F122" s="25">
        <f>E122-4</f>
        <v>15</v>
      </c>
    </row>
    <row r="123">
      <c r="A123" s="46" t="s">
        <v>410</v>
      </c>
      <c r="B123" s="31">
        <v>0.15082175925925925</v>
      </c>
      <c r="C123" s="10" t="s">
        <v>69</v>
      </c>
      <c r="D123" s="43" t="s">
        <v>83</v>
      </c>
      <c r="E123" s="28">
        <v>15.0</v>
      </c>
      <c r="F123" s="25">
        <f>E123-1</f>
        <v>14</v>
      </c>
    </row>
    <row r="124">
      <c r="A124" s="46" t="s">
        <v>410</v>
      </c>
      <c r="B124" s="31">
        <v>0.15270833333333333</v>
      </c>
      <c r="C124" s="10" t="s">
        <v>66</v>
      </c>
      <c r="D124" s="43" t="s">
        <v>83</v>
      </c>
      <c r="E124" s="28">
        <v>23.0</v>
      </c>
      <c r="F124" s="25">
        <f>E124-4</f>
        <v>19</v>
      </c>
    </row>
    <row r="125">
      <c r="A125" s="46" t="s">
        <v>410</v>
      </c>
      <c r="B125" s="31">
        <v>0.15273148148148147</v>
      </c>
      <c r="C125" s="10" t="s">
        <v>69</v>
      </c>
      <c r="D125" s="43" t="s">
        <v>83</v>
      </c>
      <c r="E125" s="28">
        <v>12.0</v>
      </c>
      <c r="F125" s="25">
        <f>E125-1</f>
        <v>11</v>
      </c>
    </row>
    <row r="126">
      <c r="A126" s="46" t="s">
        <v>410</v>
      </c>
      <c r="B126" s="31">
        <v>0.1529976851851852</v>
      </c>
      <c r="C126" s="10" t="s">
        <v>72</v>
      </c>
      <c r="D126" s="43" t="s">
        <v>67</v>
      </c>
      <c r="E126" s="28">
        <v>7.0</v>
      </c>
      <c r="F126" s="25">
        <f t="shared" ref="F126:F127" si="6">E126-3</f>
        <v>4</v>
      </c>
    </row>
    <row r="127">
      <c r="A127" s="46" t="s">
        <v>410</v>
      </c>
      <c r="B127" s="31">
        <v>0.153125</v>
      </c>
      <c r="C127" s="10" t="s">
        <v>70</v>
      </c>
      <c r="D127" s="43" t="s">
        <v>67</v>
      </c>
      <c r="E127" s="28">
        <v>5.0</v>
      </c>
      <c r="F127" s="25">
        <f t="shared" si="6"/>
        <v>2</v>
      </c>
    </row>
    <row r="128">
      <c r="A128" s="46" t="s">
        <v>410</v>
      </c>
      <c r="B128" s="31">
        <v>0.15362268518518518</v>
      </c>
      <c r="C128" s="10" t="s">
        <v>66</v>
      </c>
      <c r="D128" s="43" t="s">
        <v>83</v>
      </c>
      <c r="E128" s="28">
        <v>17.0</v>
      </c>
      <c r="F128" s="25">
        <f>E128-4</f>
        <v>13</v>
      </c>
    </row>
    <row r="129">
      <c r="A129" s="46" t="s">
        <v>410</v>
      </c>
      <c r="B129" s="31">
        <v>0.15380787037037036</v>
      </c>
      <c r="C129" s="10" t="s">
        <v>69</v>
      </c>
      <c r="D129" s="43" t="s">
        <v>83</v>
      </c>
      <c r="E129" s="28" t="s">
        <v>68</v>
      </c>
      <c r="F129" s="28">
        <v>20.0</v>
      </c>
    </row>
    <row r="130">
      <c r="A130" s="46" t="s">
        <v>410</v>
      </c>
      <c r="B130" s="31">
        <v>0.1554976851851852</v>
      </c>
      <c r="C130" s="10" t="s">
        <v>82</v>
      </c>
      <c r="D130" s="43" t="s">
        <v>131</v>
      </c>
      <c r="E130" s="28">
        <v>18.0</v>
      </c>
      <c r="F130" s="25">
        <f>E130-4</f>
        <v>14</v>
      </c>
    </row>
    <row r="131">
      <c r="A131" s="46" t="s">
        <v>410</v>
      </c>
      <c r="B131" s="31">
        <v>0.1569675925925926</v>
      </c>
      <c r="C131" s="10" t="s">
        <v>69</v>
      </c>
      <c r="D131" s="43" t="s">
        <v>67</v>
      </c>
      <c r="E131" s="28">
        <v>21.0</v>
      </c>
      <c r="F131" s="25">
        <f>E131-3</f>
        <v>18</v>
      </c>
    </row>
    <row r="132">
      <c r="A132" s="46" t="s">
        <v>410</v>
      </c>
      <c r="B132" s="31">
        <v>0.15833333333333333</v>
      </c>
      <c r="C132" s="10" t="s">
        <v>66</v>
      </c>
      <c r="D132" s="43" t="s">
        <v>67</v>
      </c>
      <c r="E132" s="28">
        <v>13.0</v>
      </c>
      <c r="F132" s="25">
        <f>E132-0</f>
        <v>13</v>
      </c>
    </row>
    <row r="133">
      <c r="A133" s="46" t="s">
        <v>410</v>
      </c>
      <c r="B133" s="31">
        <v>0.15833333333333333</v>
      </c>
      <c r="C133" s="10" t="s">
        <v>82</v>
      </c>
      <c r="D133" s="43" t="s">
        <v>73</v>
      </c>
      <c r="E133" s="28">
        <v>8.0</v>
      </c>
      <c r="F133" s="25"/>
    </row>
    <row r="134">
      <c r="A134" s="46" t="s">
        <v>410</v>
      </c>
      <c r="B134" s="31">
        <v>0.1609837962962963</v>
      </c>
      <c r="C134" s="10" t="s">
        <v>82</v>
      </c>
      <c r="D134" s="43" t="s">
        <v>129</v>
      </c>
      <c r="E134" s="28">
        <v>7.0</v>
      </c>
      <c r="F134" s="25">
        <f>E134-1</f>
        <v>6</v>
      </c>
    </row>
    <row r="135">
      <c r="A135" s="46" t="s">
        <v>410</v>
      </c>
      <c r="B135" s="31">
        <v>0.16179398148148147</v>
      </c>
      <c r="C135" s="10" t="s">
        <v>72</v>
      </c>
      <c r="D135" s="43" t="s">
        <v>67</v>
      </c>
      <c r="E135" s="28" t="s">
        <v>68</v>
      </c>
      <c r="F135" s="28">
        <v>20.0</v>
      </c>
    </row>
    <row r="136">
      <c r="A136" s="46" t="s">
        <v>410</v>
      </c>
      <c r="B136" s="31">
        <v>0.16181712962962963</v>
      </c>
      <c r="C136" s="10" t="s">
        <v>70</v>
      </c>
      <c r="D136" s="43" t="s">
        <v>67</v>
      </c>
      <c r="E136" s="28">
        <v>19.0</v>
      </c>
      <c r="F136" s="25">
        <f>E136-3</f>
        <v>16</v>
      </c>
    </row>
    <row r="137">
      <c r="A137" s="46" t="s">
        <v>410</v>
      </c>
      <c r="B137" s="31">
        <v>0.1633101851851852</v>
      </c>
      <c r="C137" s="10" t="s">
        <v>82</v>
      </c>
      <c r="D137" s="43" t="s">
        <v>195</v>
      </c>
      <c r="E137" s="28" t="s">
        <v>75</v>
      </c>
      <c r="F137" s="25" t="s">
        <v>75</v>
      </c>
    </row>
    <row r="138">
      <c r="A138" s="46" t="s">
        <v>410</v>
      </c>
      <c r="B138" s="31">
        <v>0.16321759259259258</v>
      </c>
      <c r="C138" s="10" t="s">
        <v>66</v>
      </c>
      <c r="D138" s="43" t="s">
        <v>120</v>
      </c>
      <c r="E138" s="28" t="s">
        <v>75</v>
      </c>
      <c r="F138" s="25" t="s">
        <v>75</v>
      </c>
      <c r="J138" s="10" t="s">
        <v>430</v>
      </c>
    </row>
    <row r="139">
      <c r="A139" s="46" t="s">
        <v>410</v>
      </c>
      <c r="B139" s="31">
        <v>0.16365740740740742</v>
      </c>
      <c r="C139" s="10" t="s">
        <v>74</v>
      </c>
      <c r="D139" s="43" t="s">
        <v>78</v>
      </c>
      <c r="E139" s="28">
        <v>10.0</v>
      </c>
      <c r="F139" s="25">
        <f>E139-6</f>
        <v>4</v>
      </c>
    </row>
    <row r="140">
      <c r="A140" s="46" t="s">
        <v>410</v>
      </c>
      <c r="B140" s="31">
        <v>0.16368055555555555</v>
      </c>
      <c r="C140" s="10" t="s">
        <v>74</v>
      </c>
      <c r="D140" s="43" t="s">
        <v>125</v>
      </c>
      <c r="E140" s="28">
        <v>16.0</v>
      </c>
      <c r="F140" s="25">
        <f>E140-8</f>
        <v>8</v>
      </c>
    </row>
    <row r="141">
      <c r="A141" s="46" t="s">
        <v>410</v>
      </c>
      <c r="B141" s="31">
        <v>0.16427083333333334</v>
      </c>
      <c r="C141" s="10" t="s">
        <v>66</v>
      </c>
      <c r="D141" s="43" t="s">
        <v>125</v>
      </c>
      <c r="E141" s="28">
        <v>15.0</v>
      </c>
      <c r="F141" s="25">
        <f>E141-0</f>
        <v>15</v>
      </c>
    </row>
    <row r="142">
      <c r="A142" s="46" t="s">
        <v>410</v>
      </c>
      <c r="B142" s="31">
        <v>0.1642824074074074</v>
      </c>
      <c r="C142" s="10" t="s">
        <v>82</v>
      </c>
      <c r="D142" s="43" t="s">
        <v>125</v>
      </c>
      <c r="E142" s="28">
        <v>5.0</v>
      </c>
      <c r="F142" s="25">
        <f>E142-1</f>
        <v>4</v>
      </c>
    </row>
    <row r="143">
      <c r="A143" s="46" t="s">
        <v>410</v>
      </c>
      <c r="B143" s="31">
        <v>0.1642824074074074</v>
      </c>
      <c r="C143" s="10" t="s">
        <v>70</v>
      </c>
      <c r="D143" s="43" t="s">
        <v>125</v>
      </c>
      <c r="E143" s="28">
        <v>12.0</v>
      </c>
      <c r="F143" s="25">
        <f>E143-6</f>
        <v>6</v>
      </c>
    </row>
    <row r="144">
      <c r="A144" s="46" t="s">
        <v>410</v>
      </c>
      <c r="B144" s="31">
        <v>0.16429398148148147</v>
      </c>
      <c r="C144" s="10" t="s">
        <v>72</v>
      </c>
      <c r="D144" s="43" t="s">
        <v>125</v>
      </c>
      <c r="E144" s="28">
        <v>19.0</v>
      </c>
      <c r="F144" s="25">
        <f t="shared" ref="F144:F146" si="7">E144-3</f>
        <v>16</v>
      </c>
    </row>
    <row r="145">
      <c r="A145" s="46" t="s">
        <v>410</v>
      </c>
      <c r="B145" s="31">
        <v>0.1642824074074074</v>
      </c>
      <c r="C145" s="10" t="s">
        <v>69</v>
      </c>
      <c r="D145" s="43" t="s">
        <v>125</v>
      </c>
      <c r="E145" s="28">
        <v>5.0</v>
      </c>
      <c r="F145" s="25">
        <f t="shared" si="7"/>
        <v>2</v>
      </c>
    </row>
    <row r="146">
      <c r="A146" s="46" t="s">
        <v>410</v>
      </c>
      <c r="B146" s="31">
        <v>0.16560185185185186</v>
      </c>
      <c r="C146" s="10" t="s">
        <v>70</v>
      </c>
      <c r="D146" s="43" t="s">
        <v>67</v>
      </c>
      <c r="E146" s="28">
        <v>11.0</v>
      </c>
      <c r="F146" s="25">
        <f t="shared" si="7"/>
        <v>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7.71"/>
    <col customWidth="1" min="9" max="9" width="6.29"/>
    <col customWidth="1" min="10" max="10" width="41.0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431</v>
      </c>
      <c r="B2" s="31">
        <v>0.007048611111111111</v>
      </c>
      <c r="C2" s="10" t="s">
        <v>70</v>
      </c>
      <c r="D2" s="10" t="s">
        <v>87</v>
      </c>
      <c r="E2" s="28">
        <v>21.0</v>
      </c>
      <c r="F2" s="25">
        <f>E2-4</f>
        <v>17</v>
      </c>
    </row>
    <row r="3">
      <c r="A3" s="46" t="s">
        <v>431</v>
      </c>
      <c r="B3" s="31">
        <v>0.007222222222222222</v>
      </c>
      <c r="C3" s="10" t="s">
        <v>72</v>
      </c>
      <c r="D3" s="10" t="s">
        <v>87</v>
      </c>
      <c r="E3" s="28">
        <v>14.0</v>
      </c>
      <c r="F3" s="25">
        <f>E3-3</f>
        <v>11</v>
      </c>
    </row>
    <row r="4">
      <c r="A4" s="46" t="s">
        <v>431</v>
      </c>
      <c r="B4" s="31">
        <v>0.007245370370370371</v>
      </c>
      <c r="C4" s="10" t="s">
        <v>74</v>
      </c>
      <c r="D4" s="10" t="s">
        <v>87</v>
      </c>
      <c r="E4" s="28">
        <v>11.0</v>
      </c>
      <c r="F4" s="25">
        <f>E4-4</f>
        <v>7</v>
      </c>
    </row>
    <row r="5">
      <c r="A5" s="46" t="s">
        <v>431</v>
      </c>
      <c r="B5" s="31">
        <v>0.007256944444444444</v>
      </c>
      <c r="C5" s="10" t="s">
        <v>82</v>
      </c>
      <c r="D5" s="10" t="s">
        <v>87</v>
      </c>
      <c r="E5" s="28">
        <v>11.0</v>
      </c>
      <c r="F5" s="25">
        <f>E5-1</f>
        <v>10</v>
      </c>
    </row>
    <row r="6">
      <c r="A6" s="46" t="s">
        <v>431</v>
      </c>
      <c r="B6" s="31">
        <v>0.007430555555555556</v>
      </c>
      <c r="C6" s="10" t="s">
        <v>66</v>
      </c>
      <c r="D6" s="10" t="s">
        <v>87</v>
      </c>
      <c r="E6" s="28">
        <v>3.0</v>
      </c>
      <c r="F6" s="25">
        <f>E6-0</f>
        <v>3</v>
      </c>
    </row>
    <row r="7">
      <c r="A7" s="46" t="s">
        <v>431</v>
      </c>
      <c r="B7" s="31">
        <v>0.007453703703703704</v>
      </c>
      <c r="C7" s="10" t="s">
        <v>69</v>
      </c>
      <c r="D7" s="10" t="s">
        <v>87</v>
      </c>
      <c r="E7" s="28">
        <v>4.0</v>
      </c>
      <c r="F7" s="25">
        <f>E7-3</f>
        <v>1</v>
      </c>
    </row>
    <row r="8">
      <c r="A8" s="46" t="s">
        <v>431</v>
      </c>
      <c r="B8" s="31">
        <v>0.008402777777777778</v>
      </c>
      <c r="C8" s="10" t="s">
        <v>70</v>
      </c>
      <c r="D8" s="10" t="s">
        <v>79</v>
      </c>
      <c r="E8" s="28">
        <v>16.0</v>
      </c>
      <c r="F8" s="25">
        <f>E8-4</f>
        <v>12</v>
      </c>
    </row>
    <row r="9">
      <c r="A9" s="46" t="s">
        <v>431</v>
      </c>
      <c r="B9" s="31">
        <v>0.008854166666666666</v>
      </c>
      <c r="C9" s="10" t="s">
        <v>70</v>
      </c>
      <c r="D9" s="10" t="s">
        <v>93</v>
      </c>
      <c r="E9" s="28">
        <v>16.0</v>
      </c>
      <c r="F9" s="25">
        <f>E9-6</f>
        <v>10</v>
      </c>
      <c r="J9" s="10" t="s">
        <v>99</v>
      </c>
    </row>
    <row r="10">
      <c r="A10" s="46" t="s">
        <v>431</v>
      </c>
      <c r="B10" s="31">
        <v>0.011585648148148149</v>
      </c>
      <c r="C10" s="10" t="s">
        <v>74</v>
      </c>
      <c r="D10" s="10" t="s">
        <v>127</v>
      </c>
      <c r="E10" s="28">
        <v>1.0</v>
      </c>
      <c r="F10" s="28">
        <v>2.0</v>
      </c>
    </row>
    <row r="11">
      <c r="A11" s="46" t="s">
        <v>431</v>
      </c>
      <c r="B11" s="31">
        <v>0.013229166666666667</v>
      </c>
      <c r="C11" s="10" t="s">
        <v>66</v>
      </c>
      <c r="D11" s="10" t="s">
        <v>67</v>
      </c>
      <c r="E11" s="28">
        <v>13.0</v>
      </c>
      <c r="F11" s="25">
        <f>E11-0</f>
        <v>13</v>
      </c>
    </row>
    <row r="12">
      <c r="A12" s="46" t="s">
        <v>431</v>
      </c>
      <c r="B12" s="31">
        <v>0.01425925925925926</v>
      </c>
      <c r="C12" s="10" t="s">
        <v>70</v>
      </c>
      <c r="D12" s="10" t="s">
        <v>93</v>
      </c>
      <c r="E12" s="28" t="s">
        <v>88</v>
      </c>
      <c r="F12" s="28">
        <v>1.0</v>
      </c>
      <c r="J12" s="10" t="s">
        <v>99</v>
      </c>
    </row>
    <row r="13">
      <c r="A13" s="46" t="s">
        <v>431</v>
      </c>
      <c r="B13" s="31">
        <v>0.017743055555555557</v>
      </c>
      <c r="C13" s="10" t="s">
        <v>74</v>
      </c>
      <c r="D13" s="10" t="s">
        <v>93</v>
      </c>
      <c r="E13" s="28">
        <v>20.0</v>
      </c>
      <c r="F13" s="25">
        <f>E13-6</f>
        <v>14</v>
      </c>
      <c r="J13" s="10" t="s">
        <v>142</v>
      </c>
    </row>
    <row r="14">
      <c r="A14" s="46" t="s">
        <v>431</v>
      </c>
      <c r="B14" s="31">
        <v>0.017916666666666668</v>
      </c>
      <c r="C14" s="10" t="s">
        <v>74</v>
      </c>
      <c r="D14" s="10" t="s">
        <v>91</v>
      </c>
      <c r="E14" s="28">
        <v>16.0</v>
      </c>
      <c r="F14" s="25"/>
      <c r="H14" s="10" t="s">
        <v>432</v>
      </c>
      <c r="J14" s="10" t="s">
        <v>433</v>
      </c>
    </row>
    <row r="15">
      <c r="A15" s="46" t="s">
        <v>431</v>
      </c>
      <c r="B15" s="31">
        <v>0.019050925925925926</v>
      </c>
      <c r="C15" s="10" t="s">
        <v>69</v>
      </c>
      <c r="D15" s="10" t="s">
        <v>120</v>
      </c>
      <c r="E15" s="28">
        <v>6.0</v>
      </c>
      <c r="F15" s="25"/>
      <c r="J15" s="10" t="s">
        <v>434</v>
      </c>
    </row>
    <row r="16">
      <c r="A16" s="46" t="s">
        <v>431</v>
      </c>
      <c r="B16" s="31">
        <v>0.019699074074074074</v>
      </c>
      <c r="C16" s="10" t="s">
        <v>66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>
      <c r="A17" s="46" t="s">
        <v>431</v>
      </c>
      <c r="B17" s="31">
        <v>0.019699074074074074</v>
      </c>
      <c r="C17" s="10" t="s">
        <v>66</v>
      </c>
      <c r="D17" s="10" t="s">
        <v>93</v>
      </c>
      <c r="E17" s="28">
        <v>24.0</v>
      </c>
      <c r="F17" s="25">
        <f>E17-6</f>
        <v>18</v>
      </c>
      <c r="J17" s="10" t="s">
        <v>94</v>
      </c>
    </row>
    <row r="18">
      <c r="A18" s="46" t="s">
        <v>431</v>
      </c>
      <c r="B18" s="31">
        <v>0.019849537037037037</v>
      </c>
      <c r="C18" s="10" t="s">
        <v>66</v>
      </c>
      <c r="D18" s="10" t="s">
        <v>91</v>
      </c>
      <c r="E18" s="28">
        <v>12.0</v>
      </c>
      <c r="F18" s="25"/>
      <c r="H18" s="10" t="s">
        <v>435</v>
      </c>
    </row>
    <row r="19">
      <c r="A19" s="46" t="s">
        <v>431</v>
      </c>
      <c r="B19" s="31">
        <v>0.020625</v>
      </c>
      <c r="C19" s="10" t="s">
        <v>70</v>
      </c>
      <c r="D19" s="10" t="s">
        <v>93</v>
      </c>
      <c r="E19" s="25">
        <f>F19+6</f>
        <v>25</v>
      </c>
      <c r="F19" s="28">
        <v>19.0</v>
      </c>
      <c r="J19" s="10" t="s">
        <v>148</v>
      </c>
    </row>
    <row r="20">
      <c r="A20" s="46" t="s">
        <v>431</v>
      </c>
      <c r="B20" s="31">
        <v>0.02065972222222222</v>
      </c>
      <c r="C20" s="10" t="s">
        <v>70</v>
      </c>
      <c r="D20" s="10" t="s">
        <v>93</v>
      </c>
      <c r="E20" s="28" t="s">
        <v>88</v>
      </c>
      <c r="F20" s="28">
        <v>1.0</v>
      </c>
      <c r="J20" s="10" t="s">
        <v>99</v>
      </c>
    </row>
    <row r="21">
      <c r="A21" s="46" t="s">
        <v>431</v>
      </c>
      <c r="B21" s="31">
        <v>0.020868055555555556</v>
      </c>
      <c r="C21" s="10" t="s">
        <v>70</v>
      </c>
      <c r="D21" s="10" t="s">
        <v>91</v>
      </c>
      <c r="E21" s="28">
        <v>12.0</v>
      </c>
      <c r="F21" s="25"/>
      <c r="H21" s="10" t="s">
        <v>435</v>
      </c>
    </row>
    <row r="22">
      <c r="A22" s="46" t="s">
        <v>431</v>
      </c>
      <c r="B22" s="31">
        <v>0.021493055555555557</v>
      </c>
      <c r="C22" s="10" t="s">
        <v>72</v>
      </c>
      <c r="D22" s="10" t="s">
        <v>91</v>
      </c>
      <c r="E22" s="28" t="s">
        <v>75</v>
      </c>
      <c r="F22" s="28" t="s">
        <v>75</v>
      </c>
      <c r="H22" s="10" t="s">
        <v>436</v>
      </c>
      <c r="J22" s="10" t="s">
        <v>437</v>
      </c>
    </row>
    <row r="23">
      <c r="A23" s="46" t="s">
        <v>431</v>
      </c>
      <c r="B23" s="31">
        <v>0.022534722222222223</v>
      </c>
      <c r="C23" s="10" t="s">
        <v>66</v>
      </c>
      <c r="D23" s="10" t="s">
        <v>93</v>
      </c>
      <c r="E23" s="28">
        <v>15.0</v>
      </c>
      <c r="F23" s="25">
        <f>E23-6</f>
        <v>9</v>
      </c>
      <c r="J23" s="10" t="s">
        <v>105</v>
      </c>
    </row>
    <row r="24">
      <c r="A24" s="46" t="s">
        <v>431</v>
      </c>
      <c r="B24" s="31">
        <v>0.023310185185185184</v>
      </c>
      <c r="C24" s="10" t="s">
        <v>69</v>
      </c>
      <c r="D24" s="10" t="s">
        <v>91</v>
      </c>
      <c r="E24" s="28">
        <v>8.0</v>
      </c>
      <c r="F24" s="25"/>
      <c r="H24" s="10" t="s">
        <v>438</v>
      </c>
      <c r="J24" s="10" t="s">
        <v>239</v>
      </c>
    </row>
    <row r="25">
      <c r="A25" s="46" t="s">
        <v>431</v>
      </c>
      <c r="B25" s="31">
        <v>0.024039351851851853</v>
      </c>
      <c r="C25" s="10" t="s">
        <v>72</v>
      </c>
      <c r="D25" s="10" t="s">
        <v>93</v>
      </c>
      <c r="E25" s="28" t="s">
        <v>68</v>
      </c>
      <c r="F25" s="28">
        <v>20.0</v>
      </c>
      <c r="G25" s="10">
        <v>1.0</v>
      </c>
      <c r="J25" s="10" t="s">
        <v>136</v>
      </c>
    </row>
    <row r="26">
      <c r="A26" s="46" t="s">
        <v>431</v>
      </c>
      <c r="B26" s="31">
        <v>0.024270833333333332</v>
      </c>
      <c r="C26" s="10" t="s">
        <v>72</v>
      </c>
      <c r="D26" s="10" t="s">
        <v>91</v>
      </c>
      <c r="E26" s="28" t="s">
        <v>75</v>
      </c>
      <c r="F26" s="28" t="s">
        <v>75</v>
      </c>
      <c r="H26" s="10" t="s">
        <v>439</v>
      </c>
      <c r="J26" s="10" t="s">
        <v>433</v>
      </c>
    </row>
    <row r="27">
      <c r="A27" s="46" t="s">
        <v>431</v>
      </c>
      <c r="B27" s="31">
        <v>0.024826388888888887</v>
      </c>
      <c r="C27" s="10" t="s">
        <v>72</v>
      </c>
      <c r="D27" s="10" t="s">
        <v>93</v>
      </c>
      <c r="E27" s="28">
        <v>22.0</v>
      </c>
      <c r="F27" s="25">
        <f>E27-5</f>
        <v>17</v>
      </c>
      <c r="J27" s="10" t="s">
        <v>136</v>
      </c>
    </row>
    <row r="28">
      <c r="A28" s="46" t="s">
        <v>431</v>
      </c>
      <c r="B28" s="31">
        <v>0.024918981481481483</v>
      </c>
      <c r="C28" s="10" t="s">
        <v>72</v>
      </c>
      <c r="D28" s="10" t="s">
        <v>91</v>
      </c>
      <c r="E28" s="28">
        <v>5.0</v>
      </c>
      <c r="F28" s="25"/>
      <c r="H28" s="10" t="s">
        <v>440</v>
      </c>
      <c r="I28" s="10"/>
      <c r="J28" s="10" t="s">
        <v>441</v>
      </c>
    </row>
    <row r="29">
      <c r="A29" s="46" t="s">
        <v>431</v>
      </c>
      <c r="B29" s="31">
        <v>0.025486111111111112</v>
      </c>
      <c r="C29" s="10" t="s">
        <v>69</v>
      </c>
      <c r="D29" s="10" t="s">
        <v>120</v>
      </c>
      <c r="E29" s="28">
        <v>7.0</v>
      </c>
      <c r="F29" s="25"/>
      <c r="J29" s="10" t="s">
        <v>442</v>
      </c>
    </row>
    <row r="30">
      <c r="A30" s="46" t="s">
        <v>431</v>
      </c>
      <c r="B30" s="31">
        <v>0.03136574074074074</v>
      </c>
      <c r="C30" s="10" t="s">
        <v>74</v>
      </c>
      <c r="D30" s="10" t="s">
        <v>67</v>
      </c>
      <c r="E30" s="28">
        <v>7.0</v>
      </c>
      <c r="F30" s="25">
        <f>E30-0</f>
        <v>7</v>
      </c>
    </row>
    <row r="31">
      <c r="A31" s="46" t="s">
        <v>431</v>
      </c>
      <c r="B31" s="31">
        <v>0.03267361111111111</v>
      </c>
      <c r="C31" s="10" t="s">
        <v>69</v>
      </c>
      <c r="D31" s="10" t="s">
        <v>127</v>
      </c>
      <c r="E31" s="28">
        <v>9.0</v>
      </c>
      <c r="F31" s="25">
        <f>E31-3</f>
        <v>6</v>
      </c>
    </row>
    <row r="32">
      <c r="A32" s="46" t="s">
        <v>431</v>
      </c>
      <c r="B32" s="31">
        <v>0.038599537037037036</v>
      </c>
      <c r="C32" s="10" t="s">
        <v>66</v>
      </c>
      <c r="D32" s="10" t="s">
        <v>71</v>
      </c>
      <c r="E32" s="28">
        <v>15.0</v>
      </c>
      <c r="F32" s="25">
        <f>E32+2</f>
        <v>17</v>
      </c>
    </row>
    <row r="33">
      <c r="A33" s="46" t="s">
        <v>431</v>
      </c>
      <c r="B33" s="31">
        <v>0.03863425925925926</v>
      </c>
      <c r="C33" s="10" t="s">
        <v>70</v>
      </c>
      <c r="D33" s="10" t="s">
        <v>71</v>
      </c>
      <c r="E33" s="28">
        <v>13.0</v>
      </c>
      <c r="F33" s="25">
        <f>E33-5</f>
        <v>8</v>
      </c>
    </row>
    <row r="34">
      <c r="A34" s="46" t="s">
        <v>431</v>
      </c>
      <c r="B34" s="31">
        <v>0.03929398148148148</v>
      </c>
      <c r="C34" s="10" t="s">
        <v>69</v>
      </c>
      <c r="D34" s="10" t="s">
        <v>71</v>
      </c>
      <c r="E34" s="28">
        <v>14.0</v>
      </c>
      <c r="F34" s="25">
        <f>E34-3</f>
        <v>11</v>
      </c>
    </row>
    <row r="35">
      <c r="A35" s="46" t="s">
        <v>431</v>
      </c>
      <c r="B35" s="31">
        <v>0.039872685185185185</v>
      </c>
      <c r="C35" s="10" t="s">
        <v>72</v>
      </c>
      <c r="D35" s="10" t="s">
        <v>71</v>
      </c>
      <c r="E35" s="28" t="s">
        <v>75</v>
      </c>
      <c r="F35" s="28" t="s">
        <v>75</v>
      </c>
      <c r="J35" s="10" t="s">
        <v>160</v>
      </c>
    </row>
    <row r="36">
      <c r="A36" s="46" t="s">
        <v>431</v>
      </c>
      <c r="B36" s="31">
        <v>0.039872685185185185</v>
      </c>
      <c r="C36" s="10" t="s">
        <v>72</v>
      </c>
      <c r="D36" s="10" t="s">
        <v>71</v>
      </c>
      <c r="E36" s="28">
        <v>21.0</v>
      </c>
      <c r="F36" s="25">
        <f>E36-5</f>
        <v>16</v>
      </c>
      <c r="J36" s="10" t="s">
        <v>86</v>
      </c>
    </row>
    <row r="37">
      <c r="A37" s="46" t="s">
        <v>431</v>
      </c>
      <c r="B37" s="31">
        <v>0.0518287037037037</v>
      </c>
      <c r="C37" s="10" t="s">
        <v>82</v>
      </c>
      <c r="D37" s="10" t="s">
        <v>80</v>
      </c>
      <c r="E37" s="28">
        <v>15.0</v>
      </c>
      <c r="F37" s="25"/>
    </row>
    <row r="38">
      <c r="A38" s="46" t="s">
        <v>431</v>
      </c>
      <c r="B38" s="31">
        <v>0.05199074074074074</v>
      </c>
      <c r="C38" s="10" t="s">
        <v>69</v>
      </c>
      <c r="D38" s="10" t="s">
        <v>80</v>
      </c>
      <c r="E38" s="28">
        <v>12.0</v>
      </c>
      <c r="F38" s="25">
        <f>E38-3</f>
        <v>9</v>
      </c>
    </row>
    <row r="39">
      <c r="A39" s="46" t="s">
        <v>431</v>
      </c>
      <c r="B39" s="31">
        <v>0.05368055555555556</v>
      </c>
      <c r="C39" s="10" t="s">
        <v>66</v>
      </c>
      <c r="D39" s="10" t="s">
        <v>67</v>
      </c>
      <c r="E39" s="28">
        <v>13.0</v>
      </c>
      <c r="F39" s="25">
        <f>E39-0</f>
        <v>13</v>
      </c>
    </row>
    <row r="40">
      <c r="A40" s="46" t="s">
        <v>431</v>
      </c>
      <c r="B40" s="31">
        <v>0.053842592592592595</v>
      </c>
      <c r="C40" s="10" t="s">
        <v>69</v>
      </c>
      <c r="D40" s="10" t="s">
        <v>67</v>
      </c>
      <c r="E40" s="28">
        <v>14.0</v>
      </c>
      <c r="F40" s="25">
        <f>E40-3</f>
        <v>11</v>
      </c>
    </row>
    <row r="41">
      <c r="A41" s="46" t="s">
        <v>431</v>
      </c>
      <c r="B41" s="31">
        <v>0.055775462962962964</v>
      </c>
      <c r="C41" s="10" t="s">
        <v>70</v>
      </c>
      <c r="D41" s="10" t="s">
        <v>78</v>
      </c>
      <c r="E41" s="28">
        <v>16.0</v>
      </c>
      <c r="F41" s="25">
        <f>E41-6</f>
        <v>10</v>
      </c>
    </row>
    <row r="42">
      <c r="A42" s="46" t="s">
        <v>431</v>
      </c>
      <c r="B42" s="31">
        <v>0.05583333333333333</v>
      </c>
      <c r="C42" s="10" t="s">
        <v>70</v>
      </c>
      <c r="D42" s="10" t="s">
        <v>125</v>
      </c>
      <c r="E42" s="28" t="s">
        <v>68</v>
      </c>
      <c r="F42" s="28">
        <v>20.0</v>
      </c>
    </row>
    <row r="43">
      <c r="A43" s="46" t="s">
        <v>431</v>
      </c>
      <c r="B43" s="31">
        <v>0.05613425925925926</v>
      </c>
      <c r="C43" s="10" t="s">
        <v>69</v>
      </c>
      <c r="D43" s="10" t="s">
        <v>80</v>
      </c>
      <c r="E43" s="28">
        <v>5.0</v>
      </c>
      <c r="F43" s="25">
        <f t="shared" ref="F43:F44" si="1">E43-3</f>
        <v>2</v>
      </c>
    </row>
    <row r="44">
      <c r="A44" s="46" t="s">
        <v>431</v>
      </c>
      <c r="B44" s="31">
        <v>0.05663194444444444</v>
      </c>
      <c r="C44" s="10" t="s">
        <v>69</v>
      </c>
      <c r="D44" s="10" t="s">
        <v>129</v>
      </c>
      <c r="E44" s="28">
        <v>21.0</v>
      </c>
      <c r="F44" s="25">
        <f t="shared" si="1"/>
        <v>18</v>
      </c>
    </row>
    <row r="45">
      <c r="A45" s="46" t="s">
        <v>431</v>
      </c>
      <c r="B45" s="31">
        <v>0.05740740740740741</v>
      </c>
      <c r="C45" s="10" t="s">
        <v>82</v>
      </c>
      <c r="D45" s="10" t="s">
        <v>125</v>
      </c>
      <c r="E45" s="28">
        <v>14.0</v>
      </c>
      <c r="F45" s="25">
        <f>E45-1</f>
        <v>13</v>
      </c>
    </row>
    <row r="46">
      <c r="A46" s="46" t="s">
        <v>431</v>
      </c>
      <c r="B46" s="31">
        <v>0.0593287037037037</v>
      </c>
      <c r="C46" s="10" t="s">
        <v>82</v>
      </c>
      <c r="D46" s="10" t="s">
        <v>80</v>
      </c>
      <c r="E46" s="28" t="s">
        <v>88</v>
      </c>
      <c r="F46" s="28">
        <v>1.0</v>
      </c>
      <c r="J46" s="10" t="s">
        <v>85</v>
      </c>
    </row>
    <row r="47">
      <c r="A47" s="46" t="s">
        <v>431</v>
      </c>
      <c r="B47" s="31">
        <v>0.0593287037037037</v>
      </c>
      <c r="C47" s="10" t="s">
        <v>82</v>
      </c>
      <c r="D47" s="10" t="s">
        <v>80</v>
      </c>
      <c r="E47" s="28">
        <v>15.0</v>
      </c>
      <c r="F47" s="25"/>
      <c r="J47" s="10" t="s">
        <v>86</v>
      </c>
    </row>
    <row r="48">
      <c r="A48" s="46" t="s">
        <v>431</v>
      </c>
      <c r="B48" s="31">
        <v>0.060520833333333336</v>
      </c>
      <c r="C48" s="10" t="s">
        <v>82</v>
      </c>
      <c r="D48" s="10" t="s">
        <v>125</v>
      </c>
      <c r="E48" s="28">
        <v>9.0</v>
      </c>
      <c r="F48" s="25">
        <f>E48-1</f>
        <v>8</v>
      </c>
    </row>
    <row r="49">
      <c r="A49" s="46" t="s">
        <v>431</v>
      </c>
      <c r="B49" s="31">
        <v>0.06162037037037037</v>
      </c>
      <c r="C49" s="10" t="s">
        <v>70</v>
      </c>
      <c r="D49" s="10" t="s">
        <v>210</v>
      </c>
      <c r="E49" s="28" t="s">
        <v>88</v>
      </c>
      <c r="F49" s="28">
        <v>1.0</v>
      </c>
      <c r="J49" s="10" t="s">
        <v>85</v>
      </c>
    </row>
    <row r="50">
      <c r="A50" s="46" t="s">
        <v>431</v>
      </c>
      <c r="B50" s="31">
        <v>0.06162037037037037</v>
      </c>
      <c r="C50" s="10" t="s">
        <v>70</v>
      </c>
      <c r="D50" s="10" t="s">
        <v>210</v>
      </c>
      <c r="E50" s="28">
        <v>5.0</v>
      </c>
      <c r="F50" s="28">
        <v>4.0</v>
      </c>
      <c r="J50" s="10" t="s">
        <v>86</v>
      </c>
    </row>
    <row r="51">
      <c r="A51" s="46" t="s">
        <v>431</v>
      </c>
      <c r="B51" s="31">
        <v>0.0699074074074074</v>
      </c>
      <c r="C51" s="10" t="s">
        <v>70</v>
      </c>
      <c r="D51" s="10" t="s">
        <v>67</v>
      </c>
      <c r="E51" s="28" t="s">
        <v>68</v>
      </c>
      <c r="F51" s="28">
        <v>20.0</v>
      </c>
    </row>
    <row r="52">
      <c r="A52" s="46" t="s">
        <v>431</v>
      </c>
      <c r="B52" s="31">
        <v>0.06994212962962963</v>
      </c>
      <c r="C52" s="10" t="s">
        <v>66</v>
      </c>
      <c r="D52" s="10" t="s">
        <v>67</v>
      </c>
      <c r="E52" s="28">
        <v>16.0</v>
      </c>
      <c r="F52" s="25">
        <f>E52-0</f>
        <v>16</v>
      </c>
    </row>
    <row r="53">
      <c r="A53" s="46" t="s">
        <v>431</v>
      </c>
      <c r="B53" s="31">
        <v>0.07157407407407407</v>
      </c>
      <c r="C53" s="10" t="s">
        <v>66</v>
      </c>
      <c r="D53" s="10" t="s">
        <v>127</v>
      </c>
      <c r="E53" s="28">
        <v>15.0</v>
      </c>
      <c r="F53" s="25">
        <f t="shared" ref="F53:F54" si="2">E53-4</f>
        <v>11</v>
      </c>
    </row>
    <row r="54">
      <c r="A54" s="46" t="s">
        <v>431</v>
      </c>
      <c r="B54" s="31">
        <v>0.0739236111111111</v>
      </c>
      <c r="C54" s="10" t="s">
        <v>70</v>
      </c>
      <c r="D54" s="10" t="s">
        <v>83</v>
      </c>
      <c r="E54" s="28">
        <v>6.0</v>
      </c>
      <c r="F54" s="25">
        <f t="shared" si="2"/>
        <v>2</v>
      </c>
    </row>
    <row r="55">
      <c r="A55" s="46" t="s">
        <v>431</v>
      </c>
      <c r="B55" s="31">
        <v>0.0759375</v>
      </c>
      <c r="C55" s="10" t="s">
        <v>66</v>
      </c>
      <c r="D55" s="10" t="s">
        <v>71</v>
      </c>
      <c r="E55" s="28">
        <v>11.0</v>
      </c>
      <c r="F55" s="25">
        <f>E55--2</f>
        <v>13</v>
      </c>
    </row>
    <row r="56">
      <c r="A56" s="46" t="s">
        <v>431</v>
      </c>
      <c r="B56" s="31">
        <v>0.0778587962962963</v>
      </c>
      <c r="C56" s="10" t="s">
        <v>82</v>
      </c>
      <c r="D56" s="10" t="s">
        <v>128</v>
      </c>
      <c r="E56" s="28">
        <v>7.0</v>
      </c>
      <c r="F56" s="25"/>
    </row>
    <row r="57">
      <c r="A57" s="46" t="s">
        <v>431</v>
      </c>
      <c r="B57" s="31">
        <v>0.07814814814814815</v>
      </c>
      <c r="C57" s="10" t="s">
        <v>72</v>
      </c>
      <c r="D57" s="10" t="s">
        <v>128</v>
      </c>
      <c r="E57" s="28">
        <v>10.0</v>
      </c>
      <c r="F57" s="25">
        <f>E57-3</f>
        <v>7</v>
      </c>
    </row>
    <row r="58">
      <c r="A58" s="46" t="s">
        <v>431</v>
      </c>
      <c r="B58" s="31">
        <v>0.08020833333333334</v>
      </c>
      <c r="C58" s="10" t="s">
        <v>82</v>
      </c>
      <c r="D58" s="10" t="s">
        <v>154</v>
      </c>
      <c r="E58" s="28">
        <v>5.0</v>
      </c>
      <c r="F58" s="28">
        <v>2.0</v>
      </c>
    </row>
    <row r="59">
      <c r="A59" s="46" t="s">
        <v>431</v>
      </c>
      <c r="B59" s="31">
        <v>0.08034722222222222</v>
      </c>
      <c r="C59" s="10" t="s">
        <v>72</v>
      </c>
      <c r="D59" s="10" t="s">
        <v>154</v>
      </c>
      <c r="E59" s="28">
        <v>7.0</v>
      </c>
      <c r="F59" s="25">
        <f>E59-3</f>
        <v>4</v>
      </c>
    </row>
    <row r="60">
      <c r="A60" s="46" t="s">
        <v>431</v>
      </c>
      <c r="B60" s="31">
        <v>0.08444444444444445</v>
      </c>
      <c r="C60" s="10" t="s">
        <v>69</v>
      </c>
      <c r="D60" s="10" t="s">
        <v>67</v>
      </c>
      <c r="E60" s="28" t="s">
        <v>75</v>
      </c>
      <c r="F60" s="28" t="s">
        <v>75</v>
      </c>
      <c r="J60" s="10" t="s">
        <v>160</v>
      </c>
    </row>
    <row r="61">
      <c r="A61" s="46" t="s">
        <v>431</v>
      </c>
      <c r="B61" s="31">
        <v>0.08444444444444445</v>
      </c>
      <c r="C61" s="10" t="s">
        <v>69</v>
      </c>
      <c r="D61" s="10" t="s">
        <v>67</v>
      </c>
      <c r="E61" s="28">
        <v>9.0</v>
      </c>
      <c r="F61" s="25">
        <f t="shared" ref="F61:F63" si="3">E61-3</f>
        <v>6</v>
      </c>
      <c r="J61" s="10" t="s">
        <v>161</v>
      </c>
    </row>
    <row r="62">
      <c r="A62" s="46" t="s">
        <v>431</v>
      </c>
      <c r="B62" s="31">
        <v>0.08503472222222222</v>
      </c>
      <c r="C62" s="10" t="s">
        <v>69</v>
      </c>
      <c r="D62" s="10" t="s">
        <v>127</v>
      </c>
      <c r="E62" s="28">
        <v>15.0</v>
      </c>
      <c r="F62" s="25">
        <f t="shared" si="3"/>
        <v>12</v>
      </c>
    </row>
    <row r="63">
      <c r="A63" s="46" t="s">
        <v>431</v>
      </c>
      <c r="B63" s="31">
        <v>0.08578703703703704</v>
      </c>
      <c r="C63" s="10" t="s">
        <v>69</v>
      </c>
      <c r="D63" s="10" t="s">
        <v>80</v>
      </c>
      <c r="E63" s="28">
        <v>21.0</v>
      </c>
      <c r="F63" s="25">
        <f t="shared" si="3"/>
        <v>18</v>
      </c>
    </row>
    <row r="64">
      <c r="A64" s="46" t="s">
        <v>431</v>
      </c>
      <c r="B64" s="31">
        <v>0.08650462962962963</v>
      </c>
      <c r="C64" s="10" t="s">
        <v>69</v>
      </c>
      <c r="D64" s="10" t="s">
        <v>216</v>
      </c>
      <c r="E64" s="28">
        <v>10.0</v>
      </c>
      <c r="F64" s="25">
        <f>E64-1</f>
        <v>9</v>
      </c>
    </row>
    <row r="65">
      <c r="A65" s="46" t="s">
        <v>431</v>
      </c>
      <c r="B65" s="31">
        <v>0.09978009259259259</v>
      </c>
      <c r="C65" s="10" t="s">
        <v>74</v>
      </c>
      <c r="D65" s="10" t="s">
        <v>131</v>
      </c>
      <c r="E65" s="28" t="s">
        <v>75</v>
      </c>
      <c r="F65" s="28" t="s">
        <v>75</v>
      </c>
      <c r="J65" s="10" t="s">
        <v>85</v>
      </c>
    </row>
    <row r="66">
      <c r="A66" s="46" t="s">
        <v>431</v>
      </c>
      <c r="B66" s="31">
        <v>0.09978009259259259</v>
      </c>
      <c r="C66" s="10" t="s">
        <v>74</v>
      </c>
      <c r="D66" s="10" t="s">
        <v>131</v>
      </c>
      <c r="E66" s="28">
        <v>15.0</v>
      </c>
      <c r="F66" s="25">
        <f>E66-3</f>
        <v>12</v>
      </c>
      <c r="J66" s="10" t="s">
        <v>86</v>
      </c>
    </row>
    <row r="67">
      <c r="A67" s="46" t="s">
        <v>431</v>
      </c>
      <c r="B67" s="31">
        <v>0.10609953703703703</v>
      </c>
      <c r="C67" s="10" t="s">
        <v>70</v>
      </c>
      <c r="D67" s="10" t="s">
        <v>93</v>
      </c>
      <c r="E67" s="28">
        <v>20.0</v>
      </c>
      <c r="F67" s="25">
        <f t="shared" ref="F67:F68" si="4">E67-6</f>
        <v>14</v>
      </c>
      <c r="J67" s="10" t="s">
        <v>148</v>
      </c>
    </row>
    <row r="68">
      <c r="A68" s="46" t="s">
        <v>431</v>
      </c>
      <c r="B68" s="31">
        <v>0.10699074074074075</v>
      </c>
      <c r="C68" s="10" t="s">
        <v>70</v>
      </c>
      <c r="D68" s="10" t="s">
        <v>93</v>
      </c>
      <c r="E68" s="28">
        <v>22.0</v>
      </c>
      <c r="F68" s="25">
        <f t="shared" si="4"/>
        <v>16</v>
      </c>
      <c r="J68" s="10" t="s">
        <v>443</v>
      </c>
    </row>
    <row r="69">
      <c r="A69" s="46" t="s">
        <v>431</v>
      </c>
      <c r="B69" s="31">
        <v>0.11872685185185185</v>
      </c>
      <c r="C69" s="10" t="s">
        <v>72</v>
      </c>
      <c r="D69" s="10" t="s">
        <v>67</v>
      </c>
      <c r="E69" s="28" t="s">
        <v>68</v>
      </c>
      <c r="F69" s="28">
        <v>20.0</v>
      </c>
    </row>
    <row r="70">
      <c r="A70" s="46" t="s">
        <v>431</v>
      </c>
      <c r="B70" s="31">
        <v>0.11873842592592593</v>
      </c>
      <c r="C70" s="10" t="s">
        <v>66</v>
      </c>
      <c r="D70" s="10" t="s">
        <v>67</v>
      </c>
      <c r="E70" s="28" t="s">
        <v>88</v>
      </c>
      <c r="F70" s="28">
        <v>1.0</v>
      </c>
    </row>
    <row r="71">
      <c r="A71" s="46" t="s">
        <v>431</v>
      </c>
      <c r="B71" s="31">
        <v>0.11877314814814814</v>
      </c>
      <c r="C71" s="10" t="s">
        <v>69</v>
      </c>
      <c r="D71" s="10" t="s">
        <v>67</v>
      </c>
      <c r="E71" s="28">
        <v>10.0</v>
      </c>
      <c r="F71" s="25">
        <f t="shared" ref="F71:F72" si="5">E71-3</f>
        <v>7</v>
      </c>
    </row>
    <row r="72">
      <c r="A72" s="46" t="s">
        <v>431</v>
      </c>
      <c r="B72" s="31">
        <v>0.11880787037037037</v>
      </c>
      <c r="C72" s="10" t="s">
        <v>70</v>
      </c>
      <c r="D72" s="10" t="s">
        <v>67</v>
      </c>
      <c r="E72" s="28">
        <v>13.0</v>
      </c>
      <c r="F72" s="25">
        <f t="shared" si="5"/>
        <v>10</v>
      </c>
    </row>
    <row r="73">
      <c r="A73" s="46" t="s">
        <v>431</v>
      </c>
      <c r="B73" s="31">
        <v>0.1308564814814815</v>
      </c>
      <c r="C73" s="10" t="s">
        <v>66</v>
      </c>
      <c r="D73" s="10" t="s">
        <v>444</v>
      </c>
      <c r="E73" s="28">
        <v>11.0</v>
      </c>
      <c r="F73" s="28">
        <v>7.0</v>
      </c>
    </row>
    <row r="74">
      <c r="A74" s="46" t="s">
        <v>431</v>
      </c>
      <c r="B74" s="31">
        <v>0.13090277777777778</v>
      </c>
      <c r="C74" s="10" t="s">
        <v>70</v>
      </c>
      <c r="D74" s="10" t="s">
        <v>444</v>
      </c>
      <c r="E74" s="28">
        <v>7.0</v>
      </c>
      <c r="F74" s="28">
        <v>4.0</v>
      </c>
    </row>
    <row r="75">
      <c r="A75" s="46" t="s">
        <v>431</v>
      </c>
      <c r="B75" s="31">
        <v>0.13109953703703703</v>
      </c>
      <c r="C75" s="10" t="s">
        <v>82</v>
      </c>
      <c r="D75" s="10" t="s">
        <v>444</v>
      </c>
      <c r="E75" s="28">
        <v>6.0</v>
      </c>
      <c r="F75" s="28">
        <v>4.0</v>
      </c>
    </row>
    <row r="76">
      <c r="A76" s="46" t="s">
        <v>431</v>
      </c>
      <c r="B76" s="31">
        <v>0.13125</v>
      </c>
      <c r="C76" s="10" t="s">
        <v>74</v>
      </c>
      <c r="D76" s="10" t="s">
        <v>444</v>
      </c>
      <c r="E76" s="28">
        <v>10.0</v>
      </c>
      <c r="F76" s="28">
        <v>8.0</v>
      </c>
    </row>
    <row r="77">
      <c r="A77" s="46" t="s">
        <v>431</v>
      </c>
      <c r="B77" s="31">
        <v>0.13143518518518518</v>
      </c>
      <c r="C77" s="10" t="s">
        <v>69</v>
      </c>
      <c r="D77" s="10" t="s">
        <v>444</v>
      </c>
      <c r="E77" s="28">
        <v>5.0</v>
      </c>
      <c r="F77" s="28">
        <v>3.0</v>
      </c>
    </row>
    <row r="78">
      <c r="A78" s="46" t="s">
        <v>431</v>
      </c>
      <c r="B78" s="31">
        <v>0.13158564814814816</v>
      </c>
      <c r="C78" s="10" t="s">
        <v>72</v>
      </c>
      <c r="D78" s="10" t="s">
        <v>444</v>
      </c>
      <c r="E78" s="28">
        <v>6.0</v>
      </c>
      <c r="F78" s="28">
        <v>2.0</v>
      </c>
    </row>
    <row r="79">
      <c r="A79" s="46" t="s">
        <v>431</v>
      </c>
      <c r="B79" s="31">
        <v>0.14037037037037037</v>
      </c>
      <c r="C79" s="10" t="s">
        <v>82</v>
      </c>
      <c r="D79" s="10" t="s">
        <v>362</v>
      </c>
      <c r="E79" s="28" t="s">
        <v>88</v>
      </c>
      <c r="F79" s="28">
        <v>1.0</v>
      </c>
    </row>
    <row r="80">
      <c r="A80" s="46" t="s">
        <v>431</v>
      </c>
      <c r="B80" s="31">
        <v>0.1404050925925926</v>
      </c>
      <c r="C80" s="10" t="s">
        <v>66</v>
      </c>
      <c r="D80" s="10" t="s">
        <v>362</v>
      </c>
      <c r="E80" s="28" t="s">
        <v>68</v>
      </c>
      <c r="F80" s="28">
        <v>20.0</v>
      </c>
    </row>
    <row r="81">
      <c r="A81" s="46" t="s">
        <v>431</v>
      </c>
      <c r="B81" s="31">
        <v>0.15487268518518518</v>
      </c>
      <c r="C81" s="10" t="s">
        <v>72</v>
      </c>
      <c r="D81" s="10" t="s">
        <v>83</v>
      </c>
      <c r="E81" s="28">
        <v>12.0</v>
      </c>
      <c r="F81" s="25">
        <f>E81-0</f>
        <v>12</v>
      </c>
    </row>
    <row r="82">
      <c r="A82" s="46" t="s">
        <v>431</v>
      </c>
      <c r="B82" s="31">
        <v>0.1622337962962963</v>
      </c>
      <c r="C82" s="10" t="s">
        <v>66</v>
      </c>
      <c r="D82" s="10" t="s">
        <v>362</v>
      </c>
      <c r="E82" s="28">
        <v>22.0</v>
      </c>
      <c r="F82" s="25">
        <f>E82-4</f>
        <v>18</v>
      </c>
    </row>
    <row r="83">
      <c r="A83" s="46" t="s">
        <v>431</v>
      </c>
      <c r="B83" s="31">
        <v>0.16702546296296297</v>
      </c>
      <c r="C83" s="10" t="s">
        <v>70</v>
      </c>
      <c r="D83" s="10" t="s">
        <v>364</v>
      </c>
      <c r="E83" s="28" t="s">
        <v>75</v>
      </c>
      <c r="F83" s="28" t="s">
        <v>75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445</v>
      </c>
      <c r="B2" s="31">
        <v>0.014733796296296297</v>
      </c>
      <c r="C2" s="10" t="s">
        <v>74</v>
      </c>
      <c r="D2" s="10" t="s">
        <v>80</v>
      </c>
      <c r="E2" s="28">
        <v>13.0</v>
      </c>
      <c r="F2" s="25">
        <f>E2--3</f>
        <v>16</v>
      </c>
    </row>
    <row r="3">
      <c r="A3" s="46" t="s">
        <v>445</v>
      </c>
      <c r="B3" s="31">
        <v>0.014849537037037038</v>
      </c>
      <c r="C3" s="10" t="s">
        <v>84</v>
      </c>
      <c r="D3" s="10" t="s">
        <v>80</v>
      </c>
      <c r="E3" s="28">
        <v>10.0</v>
      </c>
      <c r="F3" s="25"/>
      <c r="J3" s="10" t="s">
        <v>85</v>
      </c>
    </row>
    <row r="4">
      <c r="A4" s="46" t="s">
        <v>445</v>
      </c>
      <c r="B4" s="31">
        <v>0.014849537037037038</v>
      </c>
      <c r="C4" s="10" t="s">
        <v>84</v>
      </c>
      <c r="D4" s="10" t="s">
        <v>80</v>
      </c>
      <c r="E4" s="28">
        <v>16.0</v>
      </c>
      <c r="F4" s="25"/>
      <c r="J4" s="10" t="s">
        <v>86</v>
      </c>
    </row>
    <row r="5">
      <c r="A5" s="46" t="s">
        <v>445</v>
      </c>
      <c r="B5" s="31">
        <v>0.025590277777777778</v>
      </c>
      <c r="C5" s="10" t="s">
        <v>72</v>
      </c>
      <c r="D5" s="10" t="s">
        <v>71</v>
      </c>
      <c r="E5" s="28">
        <v>12.0</v>
      </c>
      <c r="F5" s="25">
        <f>E5-5</f>
        <v>7</v>
      </c>
    </row>
    <row r="6">
      <c r="A6" s="46" t="s">
        <v>445</v>
      </c>
      <c r="B6" s="31">
        <v>0.02585648148148148</v>
      </c>
      <c r="C6" s="10" t="s">
        <v>66</v>
      </c>
      <c r="D6" s="10" t="s">
        <v>76</v>
      </c>
      <c r="E6" s="28">
        <v>7.0</v>
      </c>
      <c r="F6" s="25"/>
      <c r="J6" s="10" t="s">
        <v>446</v>
      </c>
    </row>
    <row r="7">
      <c r="A7" s="46" t="s">
        <v>445</v>
      </c>
      <c r="B7" s="31">
        <v>0.026180555555555554</v>
      </c>
      <c r="C7" s="10" t="s">
        <v>66</v>
      </c>
      <c r="D7" s="10" t="s">
        <v>76</v>
      </c>
      <c r="E7" s="28">
        <v>5.0</v>
      </c>
      <c r="F7" s="25"/>
      <c r="J7" s="10" t="s">
        <v>447</v>
      </c>
    </row>
    <row r="8">
      <c r="A8" s="46" t="s">
        <v>445</v>
      </c>
      <c r="B8" s="31">
        <v>0.02652777777777778</v>
      </c>
      <c r="C8" s="10" t="s">
        <v>66</v>
      </c>
      <c r="D8" s="10" t="s">
        <v>76</v>
      </c>
      <c r="E8" s="28">
        <v>3.0</v>
      </c>
      <c r="F8" s="25"/>
      <c r="J8" s="10" t="s">
        <v>448</v>
      </c>
    </row>
    <row r="9">
      <c r="A9" s="46" t="s">
        <v>445</v>
      </c>
      <c r="B9" s="31">
        <v>0.027175925925925926</v>
      </c>
      <c r="C9" s="10" t="s">
        <v>69</v>
      </c>
      <c r="D9" s="10" t="s">
        <v>71</v>
      </c>
      <c r="E9" s="28">
        <v>22.0</v>
      </c>
      <c r="F9" s="28">
        <v>18.0</v>
      </c>
    </row>
    <row r="10">
      <c r="A10" s="46" t="s">
        <v>445</v>
      </c>
      <c r="B10" s="31">
        <v>0.0271875</v>
      </c>
      <c r="C10" s="10" t="s">
        <v>70</v>
      </c>
      <c r="D10" s="10" t="s">
        <v>71</v>
      </c>
      <c r="E10" s="28" t="s">
        <v>75</v>
      </c>
      <c r="F10" s="25" t="s">
        <v>75</v>
      </c>
    </row>
    <row r="11">
      <c r="A11" s="46" t="s">
        <v>445</v>
      </c>
      <c r="B11" s="31">
        <v>0.03346064814814815</v>
      </c>
      <c r="C11" s="10" t="s">
        <v>82</v>
      </c>
      <c r="D11" s="10" t="s">
        <v>71</v>
      </c>
      <c r="E11" s="28">
        <v>12.0</v>
      </c>
      <c r="F11" s="25">
        <f>E11-5</f>
        <v>7</v>
      </c>
    </row>
    <row r="12">
      <c r="A12" s="46" t="s">
        <v>445</v>
      </c>
      <c r="B12" s="31">
        <v>0.035138888888888886</v>
      </c>
      <c r="C12" s="10" t="s">
        <v>74</v>
      </c>
      <c r="D12" s="10" t="s">
        <v>73</v>
      </c>
      <c r="E12" s="28">
        <v>15.0</v>
      </c>
      <c r="F12" s="25">
        <f>E12-8</f>
        <v>7</v>
      </c>
    </row>
    <row r="13">
      <c r="A13" s="46" t="s">
        <v>445</v>
      </c>
      <c r="B13" s="31">
        <v>0.03570601851851852</v>
      </c>
      <c r="C13" s="10" t="s">
        <v>74</v>
      </c>
      <c r="D13" s="10" t="s">
        <v>91</v>
      </c>
      <c r="E13" s="28">
        <v>11.0</v>
      </c>
      <c r="F13" s="25"/>
      <c r="H13" s="10" t="s">
        <v>449</v>
      </c>
    </row>
    <row r="14">
      <c r="A14" s="46" t="s">
        <v>445</v>
      </c>
      <c r="B14" s="31">
        <v>0.03810185185185185</v>
      </c>
      <c r="C14" s="10" t="s">
        <v>70</v>
      </c>
      <c r="D14" s="10" t="s">
        <v>71</v>
      </c>
      <c r="E14" s="28">
        <v>14.0</v>
      </c>
      <c r="F14" s="25">
        <f>E14-5</f>
        <v>9</v>
      </c>
    </row>
    <row r="15">
      <c r="A15" s="46" t="s">
        <v>445</v>
      </c>
      <c r="B15" s="31">
        <v>0.04048611111111111</v>
      </c>
      <c r="C15" s="10" t="s">
        <v>72</v>
      </c>
      <c r="D15" s="10" t="s">
        <v>67</v>
      </c>
      <c r="E15" s="28">
        <v>5.0</v>
      </c>
      <c r="F15" s="25">
        <f>E15-3</f>
        <v>2</v>
      </c>
    </row>
    <row r="16">
      <c r="A16" s="46" t="s">
        <v>445</v>
      </c>
      <c r="B16" s="31">
        <v>0.04341435185185185</v>
      </c>
      <c r="C16" s="10" t="s">
        <v>66</v>
      </c>
      <c r="D16" s="10" t="s">
        <v>210</v>
      </c>
      <c r="E16" s="28">
        <v>15.0</v>
      </c>
      <c r="F16" s="25">
        <f>E16-6</f>
        <v>9</v>
      </c>
    </row>
    <row r="17">
      <c r="A17" s="46" t="s">
        <v>445</v>
      </c>
      <c r="B17" s="31">
        <v>0.04684027777777778</v>
      </c>
      <c r="C17" s="10" t="s">
        <v>72</v>
      </c>
      <c r="D17" s="10" t="s">
        <v>80</v>
      </c>
      <c r="E17" s="28">
        <v>13.0</v>
      </c>
      <c r="F17" s="25">
        <f>E17-2</f>
        <v>11</v>
      </c>
    </row>
    <row r="18">
      <c r="A18" s="46" t="s">
        <v>445</v>
      </c>
      <c r="B18" s="31">
        <v>0.04694444444444444</v>
      </c>
      <c r="C18" s="10" t="s">
        <v>74</v>
      </c>
      <c r="D18" s="10" t="s">
        <v>67</v>
      </c>
      <c r="E18" s="28">
        <v>12.0</v>
      </c>
      <c r="F18" s="25">
        <f>E18-0</f>
        <v>12</v>
      </c>
    </row>
    <row r="19">
      <c r="A19" s="46" t="s">
        <v>445</v>
      </c>
      <c r="B19" s="31">
        <v>0.048414351851851854</v>
      </c>
      <c r="C19" s="10" t="s">
        <v>82</v>
      </c>
      <c r="D19" s="10" t="s">
        <v>71</v>
      </c>
      <c r="E19" s="28">
        <v>17.0</v>
      </c>
      <c r="F19" s="25">
        <f>E19-5</f>
        <v>12</v>
      </c>
    </row>
    <row r="20">
      <c r="A20" s="46" t="s">
        <v>445</v>
      </c>
      <c r="B20" s="31">
        <v>0.054872685185185184</v>
      </c>
      <c r="C20" s="10" t="s">
        <v>72</v>
      </c>
      <c r="D20" s="10" t="s">
        <v>67</v>
      </c>
      <c r="E20" s="28">
        <v>17.0</v>
      </c>
      <c r="F20" s="25">
        <f>E20-3</f>
        <v>14</v>
      </c>
    </row>
    <row r="21">
      <c r="A21" s="46" t="s">
        <v>445</v>
      </c>
      <c r="B21" s="31">
        <v>0.055601851851851854</v>
      </c>
      <c r="C21" s="10" t="s">
        <v>66</v>
      </c>
      <c r="D21" s="10" t="s">
        <v>71</v>
      </c>
      <c r="E21" s="28">
        <v>11.0</v>
      </c>
      <c r="F21" s="25">
        <f>E21--2</f>
        <v>13</v>
      </c>
    </row>
    <row r="22">
      <c r="A22" s="46" t="s">
        <v>445</v>
      </c>
      <c r="B22" s="31">
        <v>0.05564814814814815</v>
      </c>
      <c r="C22" s="10" t="s">
        <v>72</v>
      </c>
      <c r="D22" s="10" t="s">
        <v>80</v>
      </c>
      <c r="E22" s="28">
        <v>10.0</v>
      </c>
      <c r="F22" s="25">
        <f>E22-2</f>
        <v>8</v>
      </c>
    </row>
    <row r="23">
      <c r="A23" s="46" t="s">
        <v>445</v>
      </c>
      <c r="B23" s="31">
        <v>0.056886574074074076</v>
      </c>
      <c r="C23" s="10" t="s">
        <v>70</v>
      </c>
      <c r="D23" s="10" t="s">
        <v>71</v>
      </c>
      <c r="E23" s="28">
        <v>21.0</v>
      </c>
      <c r="F23" s="25">
        <f>E23-5</f>
        <v>16</v>
      </c>
    </row>
    <row r="24">
      <c r="A24" s="46" t="s">
        <v>445</v>
      </c>
      <c r="B24" s="31">
        <v>0.08369212962962963</v>
      </c>
      <c r="C24" s="10" t="s">
        <v>74</v>
      </c>
      <c r="D24" s="10" t="s">
        <v>364</v>
      </c>
      <c r="E24" s="28" t="s">
        <v>88</v>
      </c>
      <c r="F24" s="28">
        <v>1.0</v>
      </c>
    </row>
    <row r="25">
      <c r="A25" s="46" t="s">
        <v>445</v>
      </c>
      <c r="B25" s="31">
        <v>0.08381944444444445</v>
      </c>
      <c r="C25" s="10" t="s">
        <v>72</v>
      </c>
      <c r="D25" s="10" t="s">
        <v>364</v>
      </c>
      <c r="E25" s="28">
        <v>4.0</v>
      </c>
      <c r="F25" s="25">
        <f>E25-0</f>
        <v>4</v>
      </c>
    </row>
    <row r="26">
      <c r="A26" s="46" t="s">
        <v>445</v>
      </c>
      <c r="B26" s="31">
        <v>0.0838425925925926</v>
      </c>
      <c r="C26" s="10" t="s">
        <v>84</v>
      </c>
      <c r="D26" s="10" t="s">
        <v>364</v>
      </c>
      <c r="E26" s="28">
        <v>13.0</v>
      </c>
      <c r="F26" s="25">
        <f>E26--2</f>
        <v>15</v>
      </c>
    </row>
    <row r="27">
      <c r="A27" s="46" t="s">
        <v>445</v>
      </c>
      <c r="B27" s="31">
        <v>0.08386574074074074</v>
      </c>
      <c r="C27" s="10" t="s">
        <v>82</v>
      </c>
      <c r="D27" s="10" t="s">
        <v>364</v>
      </c>
      <c r="E27" s="28">
        <v>13.0</v>
      </c>
      <c r="F27" s="25">
        <f>E27-3</f>
        <v>10</v>
      </c>
    </row>
    <row r="28">
      <c r="A28" s="46" t="s">
        <v>445</v>
      </c>
      <c r="B28" s="31">
        <v>0.08387731481481482</v>
      </c>
      <c r="C28" s="10" t="s">
        <v>70</v>
      </c>
      <c r="D28" s="10" t="s">
        <v>364</v>
      </c>
      <c r="E28" s="28">
        <v>16.0</v>
      </c>
      <c r="F28" s="25">
        <f>E28-1</f>
        <v>15</v>
      </c>
    </row>
    <row r="29">
      <c r="A29" s="46" t="s">
        <v>445</v>
      </c>
      <c r="B29" s="31">
        <v>0.08387731481481482</v>
      </c>
      <c r="C29" s="10" t="s">
        <v>66</v>
      </c>
      <c r="D29" s="10" t="s">
        <v>364</v>
      </c>
      <c r="E29" s="28">
        <v>22.0</v>
      </c>
      <c r="F29" s="25">
        <f>E29-6</f>
        <v>16</v>
      </c>
    </row>
    <row r="30">
      <c r="A30" s="46" t="s">
        <v>445</v>
      </c>
      <c r="B30" s="31">
        <v>0.09239583333333333</v>
      </c>
      <c r="C30" s="10" t="s">
        <v>82</v>
      </c>
      <c r="D30" s="10" t="s">
        <v>132</v>
      </c>
      <c r="E30" s="28">
        <v>23.0</v>
      </c>
      <c r="F30" s="25"/>
    </row>
    <row r="31">
      <c r="A31" s="46" t="s">
        <v>445</v>
      </c>
      <c r="B31" s="31">
        <v>0.09912037037037037</v>
      </c>
      <c r="C31" s="10" t="s">
        <v>72</v>
      </c>
      <c r="D31" s="10" t="s">
        <v>132</v>
      </c>
      <c r="E31" s="28" t="s">
        <v>75</v>
      </c>
      <c r="F31" s="28" t="s">
        <v>75</v>
      </c>
      <c r="J31" s="10" t="s">
        <v>85</v>
      </c>
    </row>
    <row r="32">
      <c r="A32" s="46" t="s">
        <v>445</v>
      </c>
      <c r="B32" s="31">
        <v>0.09912037037037037</v>
      </c>
      <c r="C32" s="10" t="s">
        <v>72</v>
      </c>
      <c r="D32" s="10" t="s">
        <v>132</v>
      </c>
      <c r="E32" s="28">
        <v>19.0</v>
      </c>
      <c r="F32" s="25">
        <f>E32-0</f>
        <v>19</v>
      </c>
      <c r="J32" s="10" t="s">
        <v>86</v>
      </c>
    </row>
    <row r="33">
      <c r="A33" s="46" t="s">
        <v>445</v>
      </c>
      <c r="B33" s="31">
        <v>0.1077199074074074</v>
      </c>
      <c r="C33" s="10" t="s">
        <v>84</v>
      </c>
      <c r="D33" s="10" t="s">
        <v>127</v>
      </c>
      <c r="E33" s="28">
        <v>14.0</v>
      </c>
      <c r="F33" s="25">
        <f>E33--2</f>
        <v>16</v>
      </c>
    </row>
    <row r="34">
      <c r="A34" s="46" t="s">
        <v>445</v>
      </c>
      <c r="B34" s="31">
        <v>0.11265046296296297</v>
      </c>
      <c r="C34" s="10" t="s">
        <v>84</v>
      </c>
      <c r="D34" s="10" t="s">
        <v>93</v>
      </c>
      <c r="E34" s="28">
        <v>9.0</v>
      </c>
      <c r="F34" s="25">
        <f>E34-5</f>
        <v>4</v>
      </c>
      <c r="J34" s="10" t="s">
        <v>450</v>
      </c>
    </row>
    <row r="35">
      <c r="A35" s="46" t="s">
        <v>445</v>
      </c>
      <c r="B35" s="31">
        <v>0.11951388888888889</v>
      </c>
      <c r="C35" s="10" t="s">
        <v>157</v>
      </c>
      <c r="D35" s="10" t="s">
        <v>125</v>
      </c>
      <c r="E35" s="28">
        <v>5.0</v>
      </c>
      <c r="F35" s="25">
        <f>E35-2</f>
        <v>3</v>
      </c>
    </row>
    <row r="36">
      <c r="A36" s="46" t="s">
        <v>445</v>
      </c>
      <c r="B36" s="31">
        <v>0.12658564814814816</v>
      </c>
      <c r="C36" s="10" t="s">
        <v>74</v>
      </c>
      <c r="D36" s="10" t="s">
        <v>93</v>
      </c>
      <c r="E36" s="28">
        <v>10.0</v>
      </c>
      <c r="F36" s="25">
        <f>E36-6</f>
        <v>4</v>
      </c>
      <c r="J36" s="10" t="s">
        <v>451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57"/>
    <col customWidth="1" min="9" max="9" width="6.29"/>
    <col customWidth="1" min="10" max="10" width="41.29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452</v>
      </c>
      <c r="B2" s="31">
        <v>0.012534722222222221</v>
      </c>
      <c r="C2" s="10" t="s">
        <v>66</v>
      </c>
      <c r="D2" s="10" t="s">
        <v>67</v>
      </c>
      <c r="E2" s="28" t="s">
        <v>75</v>
      </c>
      <c r="F2" s="28" t="s">
        <v>75</v>
      </c>
      <c r="J2" s="10" t="s">
        <v>160</v>
      </c>
    </row>
    <row r="3">
      <c r="A3" s="46" t="s">
        <v>452</v>
      </c>
      <c r="B3" s="31">
        <v>0.012534722222222221</v>
      </c>
      <c r="C3" s="10" t="s">
        <v>66</v>
      </c>
      <c r="D3" s="10" t="s">
        <v>67</v>
      </c>
      <c r="E3" s="28">
        <v>4.0</v>
      </c>
      <c r="F3" s="28">
        <v>2.0</v>
      </c>
      <c r="J3" s="10" t="s">
        <v>161</v>
      </c>
    </row>
    <row r="4">
      <c r="A4" s="46" t="s">
        <v>452</v>
      </c>
      <c r="B4" s="31">
        <v>0.012743055555555556</v>
      </c>
      <c r="C4" s="10" t="s">
        <v>69</v>
      </c>
      <c r="D4" s="10" t="s">
        <v>67</v>
      </c>
      <c r="E4" s="28">
        <v>21.0</v>
      </c>
      <c r="F4" s="25">
        <f t="shared" ref="F4:F5" si="1">E4-4</f>
        <v>17</v>
      </c>
    </row>
    <row r="5">
      <c r="A5" s="46" t="s">
        <v>452</v>
      </c>
      <c r="B5" s="31">
        <v>0.015034722222222222</v>
      </c>
      <c r="C5" s="10" t="s">
        <v>74</v>
      </c>
      <c r="D5" s="10" t="s">
        <v>129</v>
      </c>
      <c r="E5" s="28">
        <v>6.0</v>
      </c>
      <c r="F5" s="25">
        <f t="shared" si="1"/>
        <v>2</v>
      </c>
    </row>
    <row r="6">
      <c r="A6" s="46" t="s">
        <v>452</v>
      </c>
      <c r="B6" s="31">
        <v>0.016712962962962964</v>
      </c>
      <c r="C6" s="10" t="s">
        <v>82</v>
      </c>
      <c r="D6" s="10" t="s">
        <v>87</v>
      </c>
      <c r="E6" s="28" t="s">
        <v>88</v>
      </c>
      <c r="F6" s="28">
        <v>1.0</v>
      </c>
    </row>
    <row r="7">
      <c r="A7" s="46" t="s">
        <v>452</v>
      </c>
      <c r="B7" s="31">
        <v>0.01678240740740741</v>
      </c>
      <c r="C7" s="10" t="s">
        <v>84</v>
      </c>
      <c r="D7" s="10" t="s">
        <v>87</v>
      </c>
      <c r="E7" s="28">
        <v>4.0</v>
      </c>
      <c r="F7" s="28">
        <v>2.0</v>
      </c>
    </row>
    <row r="8">
      <c r="A8" s="46" t="s">
        <v>452</v>
      </c>
      <c r="B8" s="31">
        <v>0.01734953703703704</v>
      </c>
      <c r="C8" s="10" t="s">
        <v>66</v>
      </c>
      <c r="D8" s="10" t="s">
        <v>87</v>
      </c>
      <c r="E8" s="28">
        <v>15.0</v>
      </c>
      <c r="F8" s="25">
        <f>E8-0</f>
        <v>15</v>
      </c>
    </row>
    <row r="9">
      <c r="A9" s="46" t="s">
        <v>452</v>
      </c>
      <c r="B9" s="31">
        <v>0.017453703703703704</v>
      </c>
      <c r="C9" s="10" t="s">
        <v>70</v>
      </c>
      <c r="D9" s="10" t="s">
        <v>87</v>
      </c>
      <c r="E9" s="28">
        <v>9.0</v>
      </c>
      <c r="F9" s="25">
        <f t="shared" ref="F9:F10" si="2">E9-4</f>
        <v>5</v>
      </c>
    </row>
    <row r="10">
      <c r="A10" s="46" t="s">
        <v>452</v>
      </c>
      <c r="B10" s="31">
        <v>0.017465277777777777</v>
      </c>
      <c r="C10" s="10" t="s">
        <v>74</v>
      </c>
      <c r="D10" s="10" t="s">
        <v>87</v>
      </c>
      <c r="E10" s="28">
        <v>10.0</v>
      </c>
      <c r="F10" s="25">
        <f t="shared" si="2"/>
        <v>6</v>
      </c>
    </row>
    <row r="11">
      <c r="A11" s="46" t="s">
        <v>452</v>
      </c>
      <c r="B11" s="31">
        <v>0.017685185185185186</v>
      </c>
      <c r="C11" s="10" t="s">
        <v>72</v>
      </c>
      <c r="D11" s="10" t="s">
        <v>87</v>
      </c>
      <c r="E11" s="28">
        <v>7.0</v>
      </c>
      <c r="F11" s="25">
        <f>E11-3</f>
        <v>4</v>
      </c>
    </row>
    <row r="12">
      <c r="A12" s="46" t="s">
        <v>452</v>
      </c>
      <c r="B12" s="31">
        <v>0.01769675925925926</v>
      </c>
      <c r="C12" s="10" t="s">
        <v>69</v>
      </c>
      <c r="D12" s="10" t="s">
        <v>87</v>
      </c>
      <c r="E12" s="28" t="s">
        <v>88</v>
      </c>
      <c r="F12" s="28">
        <v>1.0</v>
      </c>
    </row>
    <row r="13">
      <c r="A13" s="46" t="s">
        <v>452</v>
      </c>
      <c r="B13" s="31">
        <v>0.018831018518518518</v>
      </c>
      <c r="C13" s="10" t="s">
        <v>66</v>
      </c>
      <c r="D13" s="10" t="s">
        <v>89</v>
      </c>
      <c r="E13" s="28">
        <v>21.0</v>
      </c>
      <c r="F13" s="25">
        <f>E13-6</f>
        <v>15</v>
      </c>
      <c r="J13" s="10" t="s">
        <v>171</v>
      </c>
    </row>
    <row r="14">
      <c r="A14" s="46" t="s">
        <v>452</v>
      </c>
      <c r="B14" s="31">
        <v>0.018935185185185187</v>
      </c>
      <c r="C14" s="10" t="s">
        <v>66</v>
      </c>
      <c r="D14" s="10" t="s">
        <v>91</v>
      </c>
      <c r="E14" s="28">
        <v>8.0</v>
      </c>
      <c r="F14" s="26"/>
      <c r="H14" s="10" t="s">
        <v>453</v>
      </c>
    </row>
    <row r="15">
      <c r="A15" s="46" t="s">
        <v>452</v>
      </c>
      <c r="B15" s="31">
        <v>0.020694444444444446</v>
      </c>
      <c r="C15" s="10" t="s">
        <v>74</v>
      </c>
      <c r="D15" s="10" t="s">
        <v>209</v>
      </c>
      <c r="E15" s="28">
        <v>18.0</v>
      </c>
      <c r="F15" s="25">
        <f>E15-0</f>
        <v>18</v>
      </c>
    </row>
    <row r="16">
      <c r="A16" s="46" t="s">
        <v>452</v>
      </c>
      <c r="B16" s="31">
        <v>0.021354166666666667</v>
      </c>
      <c r="C16" s="10" t="s">
        <v>70</v>
      </c>
      <c r="D16" s="10" t="s">
        <v>93</v>
      </c>
      <c r="E16" s="28">
        <v>25.0</v>
      </c>
      <c r="F16" s="28">
        <v>19.0</v>
      </c>
      <c r="J16" s="10" t="s">
        <v>148</v>
      </c>
    </row>
    <row r="17">
      <c r="A17" s="46" t="s">
        <v>452</v>
      </c>
      <c r="B17" s="31">
        <v>0.02150462962962963</v>
      </c>
      <c r="C17" s="10" t="s">
        <v>70</v>
      </c>
      <c r="D17" s="10" t="s">
        <v>91</v>
      </c>
      <c r="E17" s="28">
        <v>6.0</v>
      </c>
      <c r="F17" s="26"/>
      <c r="H17" s="10" t="s">
        <v>454</v>
      </c>
    </row>
    <row r="18">
      <c r="A18" s="46" t="s">
        <v>452</v>
      </c>
      <c r="B18" s="31">
        <v>0.021828703703703704</v>
      </c>
      <c r="C18" s="10" t="s">
        <v>70</v>
      </c>
      <c r="D18" s="10" t="s">
        <v>93</v>
      </c>
      <c r="E18" s="28">
        <v>16.0</v>
      </c>
      <c r="F18" s="25">
        <f>E18-6</f>
        <v>10</v>
      </c>
      <c r="J18" s="10" t="s">
        <v>99</v>
      </c>
    </row>
    <row r="19">
      <c r="A19" s="46" t="s">
        <v>452</v>
      </c>
      <c r="B19" s="31">
        <v>0.02189814814814815</v>
      </c>
      <c r="C19" s="10" t="s">
        <v>70</v>
      </c>
      <c r="D19" s="10" t="s">
        <v>91</v>
      </c>
      <c r="E19" s="28">
        <v>7.0</v>
      </c>
      <c r="F19" s="26"/>
      <c r="H19" s="10" t="s">
        <v>455</v>
      </c>
    </row>
    <row r="20">
      <c r="A20" s="46" t="s">
        <v>452</v>
      </c>
      <c r="B20" s="31">
        <v>0.022175925925925925</v>
      </c>
      <c r="C20" s="10" t="s">
        <v>70</v>
      </c>
      <c r="D20" s="10" t="s">
        <v>93</v>
      </c>
      <c r="E20" s="25">
        <f>F20+6</f>
        <v>23</v>
      </c>
      <c r="F20" s="28">
        <v>17.0</v>
      </c>
      <c r="J20" s="10" t="s">
        <v>99</v>
      </c>
    </row>
    <row r="21">
      <c r="A21" s="46" t="s">
        <v>452</v>
      </c>
      <c r="B21" s="31">
        <v>0.022222222222222223</v>
      </c>
      <c r="C21" s="10" t="s">
        <v>70</v>
      </c>
      <c r="D21" s="10" t="s">
        <v>91</v>
      </c>
      <c r="E21" s="28">
        <v>8.0</v>
      </c>
      <c r="F21" s="26"/>
      <c r="H21" s="10" t="s">
        <v>456</v>
      </c>
    </row>
    <row r="22">
      <c r="A22" s="46" t="s">
        <v>452</v>
      </c>
      <c r="B22" s="31">
        <v>0.022743055555555555</v>
      </c>
      <c r="C22" s="10" t="s">
        <v>72</v>
      </c>
      <c r="D22" s="10" t="s">
        <v>91</v>
      </c>
      <c r="E22" s="28">
        <v>9.0</v>
      </c>
      <c r="F22" s="26"/>
      <c r="H22" s="10" t="s">
        <v>457</v>
      </c>
      <c r="I22" s="10">
        <v>1.0</v>
      </c>
    </row>
    <row r="23">
      <c r="A23" s="46" t="s">
        <v>452</v>
      </c>
      <c r="B23" s="31">
        <v>0.022893518518518518</v>
      </c>
      <c r="C23" s="10" t="s">
        <v>72</v>
      </c>
      <c r="D23" s="10" t="s">
        <v>93</v>
      </c>
      <c r="E23" s="28">
        <v>23.0</v>
      </c>
      <c r="F23" s="25">
        <f>E23-5</f>
        <v>18</v>
      </c>
      <c r="J23" s="10" t="s">
        <v>136</v>
      </c>
    </row>
    <row r="24">
      <c r="A24" s="46" t="s">
        <v>452</v>
      </c>
      <c r="B24" s="31">
        <v>0.023310185185185184</v>
      </c>
      <c r="C24" s="10" t="s">
        <v>69</v>
      </c>
      <c r="D24" s="10" t="s">
        <v>209</v>
      </c>
      <c r="E24" s="28">
        <v>6.0</v>
      </c>
      <c r="F24" s="25">
        <f>E24-3</f>
        <v>3</v>
      </c>
    </row>
    <row r="25">
      <c r="A25" s="46" t="s">
        <v>452</v>
      </c>
      <c r="B25" s="31">
        <v>0.024849537037037038</v>
      </c>
      <c r="C25" s="10" t="s">
        <v>82</v>
      </c>
      <c r="D25" s="10" t="s">
        <v>89</v>
      </c>
      <c r="E25" s="28" t="s">
        <v>75</v>
      </c>
      <c r="F25" s="28" t="s">
        <v>75</v>
      </c>
      <c r="J25" s="10" t="s">
        <v>160</v>
      </c>
    </row>
    <row r="26">
      <c r="A26" s="46" t="s">
        <v>452</v>
      </c>
      <c r="B26" s="31">
        <v>0.024849537037037038</v>
      </c>
      <c r="C26" s="10" t="s">
        <v>82</v>
      </c>
      <c r="D26" s="10" t="s">
        <v>89</v>
      </c>
      <c r="E26" s="28">
        <v>16.0</v>
      </c>
      <c r="F26" s="25">
        <f>E26-7</f>
        <v>9</v>
      </c>
      <c r="J26" s="10" t="s">
        <v>458</v>
      </c>
    </row>
    <row r="27">
      <c r="A27" s="46" t="s">
        <v>452</v>
      </c>
      <c r="B27" s="31">
        <v>0.024953703703703704</v>
      </c>
      <c r="C27" s="10" t="s">
        <v>82</v>
      </c>
      <c r="D27" s="10" t="s">
        <v>89</v>
      </c>
      <c r="E27" s="28" t="s">
        <v>75</v>
      </c>
      <c r="F27" s="28" t="s">
        <v>75</v>
      </c>
      <c r="J27" s="10" t="s">
        <v>160</v>
      </c>
    </row>
    <row r="28">
      <c r="A28" s="46" t="s">
        <v>452</v>
      </c>
      <c r="B28" s="31">
        <v>0.024953703703703704</v>
      </c>
      <c r="C28" s="10" t="s">
        <v>82</v>
      </c>
      <c r="D28" s="10" t="s">
        <v>89</v>
      </c>
      <c r="E28" s="28">
        <v>11.0</v>
      </c>
      <c r="F28" s="25">
        <f>E28-7</f>
        <v>4</v>
      </c>
      <c r="J28" s="10" t="s">
        <v>458</v>
      </c>
    </row>
    <row r="29">
      <c r="A29" s="46" t="s">
        <v>452</v>
      </c>
      <c r="B29" s="31">
        <v>0.025034722222222222</v>
      </c>
      <c r="C29" s="10" t="s">
        <v>82</v>
      </c>
      <c r="D29" s="10" t="s">
        <v>89</v>
      </c>
      <c r="E29" s="28" t="s">
        <v>75</v>
      </c>
      <c r="F29" s="28" t="s">
        <v>75</v>
      </c>
      <c r="J29" s="10" t="s">
        <v>160</v>
      </c>
    </row>
    <row r="30">
      <c r="A30" s="46" t="s">
        <v>452</v>
      </c>
      <c r="B30" s="31">
        <v>0.02516203703703704</v>
      </c>
      <c r="C30" s="10" t="s">
        <v>82</v>
      </c>
      <c r="D30" s="10" t="s">
        <v>89</v>
      </c>
      <c r="E30" s="28">
        <v>13.0</v>
      </c>
      <c r="F30" s="26"/>
      <c r="J30" s="10" t="s">
        <v>458</v>
      </c>
    </row>
    <row r="31">
      <c r="A31" s="46" t="s">
        <v>452</v>
      </c>
      <c r="B31" s="31">
        <v>0.02516203703703704</v>
      </c>
      <c r="C31" s="10" t="s">
        <v>82</v>
      </c>
      <c r="D31" s="10" t="s">
        <v>91</v>
      </c>
      <c r="E31" s="28">
        <v>15.0</v>
      </c>
      <c r="F31" s="25">
        <f>E31-7</f>
        <v>8</v>
      </c>
      <c r="H31" s="10" t="s">
        <v>459</v>
      </c>
    </row>
    <row r="32">
      <c r="A32" s="46" t="s">
        <v>452</v>
      </c>
      <c r="B32" s="31">
        <v>0.02675925925925926</v>
      </c>
      <c r="C32" s="10" t="s">
        <v>74</v>
      </c>
      <c r="D32" s="10" t="s">
        <v>93</v>
      </c>
      <c r="E32" s="28" t="s">
        <v>75</v>
      </c>
      <c r="F32" s="28" t="s">
        <v>75</v>
      </c>
      <c r="J32" s="10" t="s">
        <v>142</v>
      </c>
    </row>
    <row r="33">
      <c r="A33" s="46" t="s">
        <v>452</v>
      </c>
      <c r="B33" s="31">
        <v>0.02675925925925926</v>
      </c>
      <c r="C33" s="10" t="s">
        <v>74</v>
      </c>
      <c r="D33" s="10" t="s">
        <v>93</v>
      </c>
      <c r="E33" s="28">
        <v>10.0</v>
      </c>
      <c r="F33" s="25">
        <f>E33-6</f>
        <v>4</v>
      </c>
      <c r="J33" s="10" t="s">
        <v>460</v>
      </c>
    </row>
    <row r="34">
      <c r="A34" s="46" t="s">
        <v>452</v>
      </c>
      <c r="B34" s="31">
        <v>0.02704861111111111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197</v>
      </c>
    </row>
    <row r="35">
      <c r="A35" s="46" t="s">
        <v>452</v>
      </c>
      <c r="B35" s="31">
        <v>0.02704861111111111</v>
      </c>
      <c r="C35" s="10" t="s">
        <v>74</v>
      </c>
      <c r="D35" s="10" t="s">
        <v>93</v>
      </c>
      <c r="E35" s="28">
        <v>20.0</v>
      </c>
      <c r="F35" s="25">
        <f>E35-6</f>
        <v>14</v>
      </c>
      <c r="J35" s="10" t="s">
        <v>460</v>
      </c>
    </row>
    <row r="36">
      <c r="A36" s="46" t="s">
        <v>452</v>
      </c>
      <c r="B36" s="31">
        <v>0.027199074074074073</v>
      </c>
      <c r="C36" s="10" t="s">
        <v>74</v>
      </c>
      <c r="D36" s="10" t="s">
        <v>91</v>
      </c>
      <c r="E36" s="28">
        <v>6.0</v>
      </c>
      <c r="F36" s="26"/>
      <c r="H36" s="10" t="s">
        <v>461</v>
      </c>
      <c r="I36" s="10">
        <v>1.0</v>
      </c>
    </row>
    <row r="37">
      <c r="A37" s="46" t="s">
        <v>452</v>
      </c>
      <c r="B37" s="31">
        <v>0.02829861111111111</v>
      </c>
      <c r="C37" s="10" t="s">
        <v>74</v>
      </c>
      <c r="D37" s="10" t="s">
        <v>91</v>
      </c>
      <c r="E37" s="28">
        <v>20.0</v>
      </c>
      <c r="F37" s="26"/>
      <c r="H37" s="10" t="s">
        <v>462</v>
      </c>
    </row>
    <row r="38">
      <c r="A38" s="46" t="s">
        <v>452</v>
      </c>
      <c r="B38" s="31">
        <v>0.02886574074074074</v>
      </c>
      <c r="C38" s="10" t="s">
        <v>70</v>
      </c>
      <c r="D38" s="10" t="s">
        <v>78</v>
      </c>
      <c r="E38" s="28">
        <v>14.0</v>
      </c>
      <c r="F38" s="25">
        <f>E38-6</f>
        <v>8</v>
      </c>
    </row>
    <row r="39">
      <c r="A39" s="46" t="s">
        <v>452</v>
      </c>
      <c r="B39" s="31">
        <v>0.029050925925925924</v>
      </c>
      <c r="C39" s="10" t="s">
        <v>70</v>
      </c>
      <c r="D39" s="10" t="s">
        <v>93</v>
      </c>
      <c r="E39" s="28">
        <v>21.0</v>
      </c>
      <c r="F39" s="28">
        <v>16.0</v>
      </c>
      <c r="J39" s="10" t="s">
        <v>148</v>
      </c>
    </row>
    <row r="40">
      <c r="A40" s="46" t="s">
        <v>452</v>
      </c>
      <c r="B40" s="31">
        <v>0.029155092592592594</v>
      </c>
      <c r="C40" s="10" t="s">
        <v>70</v>
      </c>
      <c r="D40" s="10" t="s">
        <v>91</v>
      </c>
      <c r="E40" s="28">
        <v>9.0</v>
      </c>
      <c r="F40" s="26"/>
      <c r="H40" s="10" t="s">
        <v>463</v>
      </c>
      <c r="I40" s="10">
        <v>1.0</v>
      </c>
    </row>
    <row r="41">
      <c r="A41" s="46" t="s">
        <v>452</v>
      </c>
      <c r="B41" s="31">
        <v>0.030347222222222223</v>
      </c>
      <c r="C41" s="10" t="s">
        <v>69</v>
      </c>
      <c r="D41" s="10" t="s">
        <v>209</v>
      </c>
      <c r="E41" s="28">
        <v>22.0</v>
      </c>
      <c r="F41" s="25">
        <f t="shared" ref="F41:F42" si="3">E41-3</f>
        <v>19</v>
      </c>
    </row>
    <row r="42">
      <c r="A42" s="46" t="s">
        <v>452</v>
      </c>
      <c r="B42" s="31">
        <v>0.03141203703703704</v>
      </c>
      <c r="C42" s="10" t="s">
        <v>84</v>
      </c>
      <c r="D42" s="10" t="s">
        <v>209</v>
      </c>
      <c r="E42" s="28">
        <v>19.0</v>
      </c>
      <c r="F42" s="25">
        <f t="shared" si="3"/>
        <v>16</v>
      </c>
    </row>
    <row r="43">
      <c r="A43" s="46" t="s">
        <v>452</v>
      </c>
      <c r="B43" s="31">
        <v>0.03148148148148148</v>
      </c>
      <c r="C43" s="10" t="s">
        <v>82</v>
      </c>
      <c r="D43" s="10" t="s">
        <v>81</v>
      </c>
      <c r="E43" s="28">
        <v>9.0</v>
      </c>
      <c r="F43" s="25">
        <f>E43-2</f>
        <v>7</v>
      </c>
      <c r="J43" s="10" t="s">
        <v>254</v>
      </c>
    </row>
    <row r="44">
      <c r="A44" s="46" t="s">
        <v>452</v>
      </c>
      <c r="B44" s="31">
        <v>0.03335648148148148</v>
      </c>
      <c r="C44" s="10" t="s">
        <v>66</v>
      </c>
      <c r="D44" s="10" t="s">
        <v>67</v>
      </c>
      <c r="E44" s="28" t="s">
        <v>88</v>
      </c>
      <c r="F44" s="28">
        <v>1.0</v>
      </c>
    </row>
    <row r="45">
      <c r="A45" s="46" t="s">
        <v>452</v>
      </c>
      <c r="B45" s="31">
        <v>0.033414351851851855</v>
      </c>
      <c r="C45" s="10" t="s">
        <v>82</v>
      </c>
      <c r="D45" s="10" t="s">
        <v>67</v>
      </c>
      <c r="E45" s="28">
        <v>12.0</v>
      </c>
      <c r="F45" s="25">
        <f t="shared" ref="F45:F47" si="4">E45-3</f>
        <v>9</v>
      </c>
    </row>
    <row r="46">
      <c r="A46" s="46" t="s">
        <v>452</v>
      </c>
      <c r="B46" s="31">
        <v>0.03670138888888889</v>
      </c>
      <c r="C46" s="10" t="s">
        <v>84</v>
      </c>
      <c r="D46" s="10" t="s">
        <v>79</v>
      </c>
      <c r="E46" s="28">
        <v>16.0</v>
      </c>
      <c r="F46" s="25">
        <f t="shared" si="4"/>
        <v>13</v>
      </c>
    </row>
    <row r="47">
      <c r="A47" s="46" t="s">
        <v>452</v>
      </c>
      <c r="B47" s="31">
        <v>0.03671296296296296</v>
      </c>
      <c r="C47" s="10" t="s">
        <v>69</v>
      </c>
      <c r="D47" s="10" t="s">
        <v>79</v>
      </c>
      <c r="E47" s="28">
        <v>13.0</v>
      </c>
      <c r="F47" s="25">
        <f t="shared" si="4"/>
        <v>10</v>
      </c>
    </row>
    <row r="48">
      <c r="A48" s="46" t="s">
        <v>452</v>
      </c>
      <c r="B48" s="31">
        <v>0.040289351851851854</v>
      </c>
      <c r="C48" s="10" t="s">
        <v>74</v>
      </c>
      <c r="D48" s="10" t="s">
        <v>83</v>
      </c>
      <c r="E48" s="28" t="s">
        <v>68</v>
      </c>
      <c r="F48" s="28">
        <v>20.0</v>
      </c>
    </row>
    <row r="49">
      <c r="A49" s="46" t="s">
        <v>452</v>
      </c>
      <c r="B49" s="31">
        <v>0.04429398148148148</v>
      </c>
      <c r="C49" s="10" t="s">
        <v>74</v>
      </c>
      <c r="D49" s="10" t="s">
        <v>83</v>
      </c>
      <c r="E49" s="28">
        <v>22.0</v>
      </c>
      <c r="F49" s="28">
        <v>17.0</v>
      </c>
    </row>
    <row r="50">
      <c r="A50" s="46" t="s">
        <v>452</v>
      </c>
      <c r="B50" s="31">
        <v>0.0453125</v>
      </c>
      <c r="C50" s="10" t="s">
        <v>74</v>
      </c>
      <c r="D50" s="10" t="s">
        <v>217</v>
      </c>
      <c r="E50" s="28">
        <v>18.0</v>
      </c>
      <c r="F50" s="25">
        <f>E50-6</f>
        <v>12</v>
      </c>
    </row>
    <row r="51">
      <c r="A51" s="46" t="s">
        <v>452</v>
      </c>
      <c r="B51" s="31">
        <v>0.04659722222222222</v>
      </c>
      <c r="C51" s="10" t="s">
        <v>74</v>
      </c>
      <c r="D51" s="10" t="s">
        <v>83</v>
      </c>
      <c r="E51" s="28">
        <v>7.0</v>
      </c>
      <c r="F51" s="28">
        <v>2.0</v>
      </c>
    </row>
    <row r="52">
      <c r="A52" s="46" t="s">
        <v>452</v>
      </c>
      <c r="B52" s="31">
        <v>0.046863425925925926</v>
      </c>
      <c r="C52" s="10" t="s">
        <v>82</v>
      </c>
      <c r="D52" s="10" t="s">
        <v>83</v>
      </c>
      <c r="E52" s="28">
        <v>21.0</v>
      </c>
      <c r="F52" s="25">
        <f>E52-7</f>
        <v>14</v>
      </c>
    </row>
    <row r="53">
      <c r="A53" s="46" t="s">
        <v>452</v>
      </c>
      <c r="B53" s="31">
        <v>0.048518518518518516</v>
      </c>
      <c r="C53" s="10" t="s">
        <v>70</v>
      </c>
      <c r="D53" s="10" t="s">
        <v>67</v>
      </c>
      <c r="E53" s="28" t="s">
        <v>75</v>
      </c>
      <c r="F53" s="28" t="s">
        <v>75</v>
      </c>
      <c r="J53" s="10" t="s">
        <v>160</v>
      </c>
    </row>
    <row r="54">
      <c r="A54" s="46" t="s">
        <v>452</v>
      </c>
      <c r="B54" s="31">
        <v>0.048518518518518516</v>
      </c>
      <c r="C54" s="10" t="s">
        <v>70</v>
      </c>
      <c r="D54" s="10" t="s">
        <v>67</v>
      </c>
      <c r="E54" s="28" t="s">
        <v>88</v>
      </c>
      <c r="F54" s="28">
        <v>1.0</v>
      </c>
      <c r="J54" s="10" t="s">
        <v>161</v>
      </c>
    </row>
    <row r="55">
      <c r="A55" s="46" t="s">
        <v>452</v>
      </c>
      <c r="B55" s="31">
        <v>0.04920138888888889</v>
      </c>
      <c r="C55" s="10" t="s">
        <v>70</v>
      </c>
      <c r="D55" s="10" t="s">
        <v>225</v>
      </c>
      <c r="E55" s="28">
        <v>11.0</v>
      </c>
      <c r="F55" s="26"/>
      <c r="H55" s="10" t="s">
        <v>464</v>
      </c>
    </row>
    <row r="56">
      <c r="A56" s="46" t="s">
        <v>452</v>
      </c>
      <c r="B56" s="31">
        <v>0.05173611111111111</v>
      </c>
      <c r="C56" s="10" t="s">
        <v>74</v>
      </c>
      <c r="D56" s="10" t="s">
        <v>83</v>
      </c>
      <c r="E56" s="28">
        <v>22.0</v>
      </c>
      <c r="F56" s="25">
        <f>E56-5</f>
        <v>17</v>
      </c>
    </row>
    <row r="57">
      <c r="A57" s="46" t="s">
        <v>452</v>
      </c>
      <c r="B57" s="31">
        <v>0.05269675925925926</v>
      </c>
      <c r="C57" s="10" t="s">
        <v>66</v>
      </c>
      <c r="D57" s="10" t="s">
        <v>362</v>
      </c>
      <c r="E57" s="28">
        <v>21.0</v>
      </c>
      <c r="F57" s="25">
        <f>E57-2</f>
        <v>19</v>
      </c>
    </row>
    <row r="58">
      <c r="A58" s="46" t="s">
        <v>452</v>
      </c>
      <c r="B58" s="31">
        <v>0.052708333333333336</v>
      </c>
      <c r="C58" s="10" t="s">
        <v>82</v>
      </c>
      <c r="D58" s="10" t="s">
        <v>362</v>
      </c>
      <c r="E58" s="28">
        <v>16.0</v>
      </c>
      <c r="F58" s="25">
        <f>E58-7</f>
        <v>9</v>
      </c>
    </row>
    <row r="59">
      <c r="A59" s="46" t="s">
        <v>452</v>
      </c>
      <c r="B59" s="31">
        <v>0.05273148148148148</v>
      </c>
      <c r="C59" s="10" t="s">
        <v>70</v>
      </c>
      <c r="D59" s="10" t="s">
        <v>362</v>
      </c>
      <c r="E59" s="28" t="s">
        <v>75</v>
      </c>
      <c r="F59" s="28" t="s">
        <v>75</v>
      </c>
      <c r="J59" s="10" t="s">
        <v>85</v>
      </c>
    </row>
    <row r="60">
      <c r="A60" s="46" t="s">
        <v>452</v>
      </c>
      <c r="B60" s="31">
        <v>0.05273148148148148</v>
      </c>
      <c r="C60" s="10" t="s">
        <v>70</v>
      </c>
      <c r="D60" s="10" t="s">
        <v>362</v>
      </c>
      <c r="E60" s="28">
        <v>18.0</v>
      </c>
      <c r="F60" s="25">
        <f>E60-2</f>
        <v>16</v>
      </c>
      <c r="J60" s="10" t="s">
        <v>465</v>
      </c>
    </row>
    <row r="61">
      <c r="A61" s="46" t="s">
        <v>452</v>
      </c>
      <c r="B61" s="31">
        <v>0.055775462962962964</v>
      </c>
      <c r="C61" s="10" t="s">
        <v>69</v>
      </c>
      <c r="D61" s="10" t="s">
        <v>67</v>
      </c>
      <c r="E61" s="28">
        <v>20.0</v>
      </c>
      <c r="F61" s="25">
        <f t="shared" ref="F61:F62" si="5">E61-4</f>
        <v>16</v>
      </c>
    </row>
    <row r="62">
      <c r="A62" s="46" t="s">
        <v>452</v>
      </c>
      <c r="B62" s="31">
        <v>0.056261574074074075</v>
      </c>
      <c r="C62" s="10" t="s">
        <v>70</v>
      </c>
      <c r="D62" s="10" t="s">
        <v>83</v>
      </c>
      <c r="E62" s="28">
        <v>16.0</v>
      </c>
      <c r="F62" s="25">
        <f t="shared" si="5"/>
        <v>12</v>
      </c>
    </row>
    <row r="63">
      <c r="A63" s="46" t="s">
        <v>452</v>
      </c>
      <c r="B63" s="31">
        <v>0.05703703703703704</v>
      </c>
      <c r="C63" s="10" t="s">
        <v>69</v>
      </c>
      <c r="D63" s="10" t="s">
        <v>120</v>
      </c>
      <c r="E63" s="28" t="s">
        <v>75</v>
      </c>
      <c r="F63" s="28" t="s">
        <v>75</v>
      </c>
      <c r="J63" s="10" t="s">
        <v>466</v>
      </c>
    </row>
    <row r="64">
      <c r="A64" s="46" t="s">
        <v>452</v>
      </c>
      <c r="B64" s="31">
        <v>0.05755787037037037</v>
      </c>
      <c r="C64" s="10" t="s">
        <v>74</v>
      </c>
      <c r="D64" s="10" t="s">
        <v>217</v>
      </c>
      <c r="E64" s="28">
        <v>25.0</v>
      </c>
      <c r="F64" s="28">
        <v>19.0</v>
      </c>
    </row>
    <row r="65">
      <c r="A65" s="46" t="s">
        <v>452</v>
      </c>
      <c r="B65" s="31">
        <v>0.057824074074074076</v>
      </c>
      <c r="C65" s="10" t="s">
        <v>74</v>
      </c>
      <c r="D65" s="10" t="s">
        <v>217</v>
      </c>
      <c r="E65" s="28">
        <v>12.0</v>
      </c>
      <c r="F65" s="28">
        <v>6.0</v>
      </c>
    </row>
    <row r="66">
      <c r="A66" s="46" t="s">
        <v>452</v>
      </c>
      <c r="B66" s="31">
        <v>0.05842592592592592</v>
      </c>
      <c r="C66" s="10" t="s">
        <v>74</v>
      </c>
      <c r="D66" s="10" t="s">
        <v>217</v>
      </c>
      <c r="E66" s="28">
        <v>9.0</v>
      </c>
      <c r="F66" s="28">
        <v>3.0</v>
      </c>
    </row>
    <row r="67">
      <c r="A67" s="46" t="s">
        <v>452</v>
      </c>
      <c r="B67" s="31">
        <v>0.058784722222222224</v>
      </c>
      <c r="C67" s="10" t="s">
        <v>74</v>
      </c>
      <c r="D67" s="10" t="s">
        <v>217</v>
      </c>
      <c r="E67" s="28" t="s">
        <v>68</v>
      </c>
      <c r="F67" s="28">
        <v>20.0</v>
      </c>
    </row>
    <row r="68">
      <c r="A68" s="46" t="s">
        <v>452</v>
      </c>
      <c r="B68" s="31">
        <v>0.06157407407407407</v>
      </c>
      <c r="C68" s="10" t="s">
        <v>66</v>
      </c>
      <c r="D68" s="10" t="s">
        <v>67</v>
      </c>
      <c r="E68" s="28">
        <v>7.0</v>
      </c>
      <c r="F68" s="25">
        <f>E68-0</f>
        <v>7</v>
      </c>
    </row>
    <row r="69">
      <c r="A69" s="46" t="s">
        <v>452</v>
      </c>
      <c r="B69" s="31">
        <v>0.06255787037037037</v>
      </c>
      <c r="C69" s="10" t="s">
        <v>69</v>
      </c>
      <c r="D69" s="10" t="s">
        <v>120</v>
      </c>
      <c r="E69" s="28">
        <v>7.0</v>
      </c>
      <c r="F69" s="26"/>
      <c r="J69" s="10" t="s">
        <v>467</v>
      </c>
    </row>
    <row r="70">
      <c r="A70" s="46" t="s">
        <v>452</v>
      </c>
      <c r="B70" s="31">
        <v>0.06329861111111111</v>
      </c>
      <c r="C70" s="10" t="s">
        <v>70</v>
      </c>
      <c r="D70" s="10" t="s">
        <v>67</v>
      </c>
      <c r="E70" s="28" t="s">
        <v>68</v>
      </c>
      <c r="F70" s="28">
        <v>20.0</v>
      </c>
    </row>
    <row r="71">
      <c r="A71" s="46" t="s">
        <v>452</v>
      </c>
      <c r="B71" s="31">
        <v>0.06336805555555555</v>
      </c>
      <c r="C71" s="10" t="s">
        <v>69</v>
      </c>
      <c r="D71" s="10" t="s">
        <v>67</v>
      </c>
      <c r="E71" s="28">
        <v>7.0</v>
      </c>
      <c r="F71" s="25">
        <f>E71-4</f>
        <v>3</v>
      </c>
    </row>
    <row r="72">
      <c r="A72" s="46" t="s">
        <v>452</v>
      </c>
      <c r="B72" s="31">
        <v>0.06634259259259259</v>
      </c>
      <c r="C72" s="10" t="s">
        <v>74</v>
      </c>
      <c r="D72" s="10" t="s">
        <v>83</v>
      </c>
      <c r="E72" s="28">
        <v>16.0</v>
      </c>
      <c r="F72" s="25">
        <f>E72-5</f>
        <v>11</v>
      </c>
    </row>
    <row r="73">
      <c r="A73" s="46" t="s">
        <v>452</v>
      </c>
      <c r="B73" s="31">
        <v>0.06818287037037037</v>
      </c>
      <c r="C73" s="10" t="s">
        <v>84</v>
      </c>
      <c r="D73" s="10" t="s">
        <v>67</v>
      </c>
      <c r="E73" s="28">
        <v>7.0</v>
      </c>
      <c r="F73" s="26"/>
    </row>
    <row r="74">
      <c r="A74" s="46" t="s">
        <v>452</v>
      </c>
      <c r="B74" s="31">
        <v>0.0684375</v>
      </c>
      <c r="C74" s="10" t="s">
        <v>66</v>
      </c>
      <c r="D74" s="10" t="s">
        <v>79</v>
      </c>
      <c r="E74" s="28">
        <v>15.0</v>
      </c>
      <c r="F74" s="25">
        <f>E74-2</f>
        <v>13</v>
      </c>
    </row>
    <row r="75">
      <c r="A75" s="46" t="s">
        <v>452</v>
      </c>
      <c r="B75" s="31">
        <v>0.0693287037037037</v>
      </c>
      <c r="C75" s="10" t="s">
        <v>74</v>
      </c>
      <c r="D75" s="10" t="s">
        <v>93</v>
      </c>
      <c r="E75" s="28" t="s">
        <v>68</v>
      </c>
      <c r="F75" s="28">
        <v>20.0</v>
      </c>
      <c r="G75" s="10" t="s">
        <v>137</v>
      </c>
      <c r="J75" s="10" t="s">
        <v>142</v>
      </c>
    </row>
    <row r="76">
      <c r="A76" s="46" t="s">
        <v>452</v>
      </c>
      <c r="B76" s="31">
        <v>0.0693287037037037</v>
      </c>
      <c r="C76" s="10" t="s">
        <v>74</v>
      </c>
      <c r="D76" s="10" t="s">
        <v>91</v>
      </c>
      <c r="E76" s="28">
        <v>28.0</v>
      </c>
      <c r="F76" s="26"/>
      <c r="H76" s="10" t="s">
        <v>468</v>
      </c>
      <c r="I76" s="10">
        <v>1.0</v>
      </c>
    </row>
    <row r="77">
      <c r="A77" s="46" t="s">
        <v>452</v>
      </c>
      <c r="B77" s="31">
        <v>0.0703125</v>
      </c>
      <c r="C77" s="10" t="s">
        <v>82</v>
      </c>
      <c r="D77" s="10" t="s">
        <v>87</v>
      </c>
      <c r="E77" s="28" t="s">
        <v>88</v>
      </c>
      <c r="F77" s="28">
        <v>1.0</v>
      </c>
    </row>
    <row r="78">
      <c r="A78" s="46" t="s">
        <v>452</v>
      </c>
      <c r="B78" s="31">
        <v>0.07136574074074074</v>
      </c>
      <c r="C78" s="10" t="s">
        <v>70</v>
      </c>
      <c r="D78" s="10" t="s">
        <v>87</v>
      </c>
      <c r="E78" s="28">
        <v>22.0</v>
      </c>
      <c r="F78" s="25">
        <f t="shared" ref="F78:F79" si="6">E78-4</f>
        <v>18</v>
      </c>
    </row>
    <row r="79">
      <c r="A79" s="46" t="s">
        <v>452</v>
      </c>
      <c r="B79" s="31">
        <v>0.07138888888888889</v>
      </c>
      <c r="C79" s="10" t="s">
        <v>74</v>
      </c>
      <c r="D79" s="10" t="s">
        <v>87</v>
      </c>
      <c r="E79" s="28">
        <v>22.0</v>
      </c>
      <c r="F79" s="25">
        <f t="shared" si="6"/>
        <v>18</v>
      </c>
    </row>
    <row r="80">
      <c r="A80" s="46" t="s">
        <v>452</v>
      </c>
      <c r="B80" s="31">
        <v>0.07149305555555556</v>
      </c>
      <c r="C80" s="10" t="s">
        <v>66</v>
      </c>
      <c r="D80" s="10" t="s">
        <v>87</v>
      </c>
      <c r="E80" s="28">
        <v>17.0</v>
      </c>
      <c r="F80" s="25">
        <f>E80-0</f>
        <v>17</v>
      </c>
    </row>
    <row r="81">
      <c r="A81" s="46" t="s">
        <v>452</v>
      </c>
      <c r="B81" s="31">
        <v>0.07157407407407407</v>
      </c>
      <c r="C81" s="10" t="s">
        <v>69</v>
      </c>
      <c r="D81" s="10" t="s">
        <v>87</v>
      </c>
      <c r="E81" s="28">
        <v>12.0</v>
      </c>
      <c r="F81" s="25">
        <f>E81-4</f>
        <v>8</v>
      </c>
    </row>
    <row r="82">
      <c r="A82" s="46" t="s">
        <v>452</v>
      </c>
      <c r="B82" s="31">
        <v>0.0716087962962963</v>
      </c>
      <c r="C82" s="10" t="s">
        <v>84</v>
      </c>
      <c r="D82" s="10" t="s">
        <v>87</v>
      </c>
      <c r="E82" s="28">
        <v>10.0</v>
      </c>
      <c r="F82" s="25">
        <f>E82-2</f>
        <v>8</v>
      </c>
    </row>
    <row r="83">
      <c r="A83" s="46" t="s">
        <v>452</v>
      </c>
      <c r="B83" s="31">
        <v>0.07167824074074074</v>
      </c>
      <c r="C83" s="10" t="s">
        <v>72</v>
      </c>
      <c r="D83" s="10" t="s">
        <v>87</v>
      </c>
      <c r="E83" s="28">
        <v>7.0</v>
      </c>
      <c r="F83" s="25">
        <f>E83-3</f>
        <v>4</v>
      </c>
    </row>
    <row r="84">
      <c r="A84" s="46" t="s">
        <v>452</v>
      </c>
      <c r="B84" s="31">
        <v>0.07351851851851852</v>
      </c>
      <c r="C84" s="10" t="s">
        <v>74</v>
      </c>
      <c r="D84" s="10" t="s">
        <v>93</v>
      </c>
      <c r="E84" s="28">
        <v>12.0</v>
      </c>
      <c r="F84" s="25">
        <f t="shared" ref="F84:F87" si="7">E84-6</f>
        <v>6</v>
      </c>
      <c r="J84" s="10" t="s">
        <v>197</v>
      </c>
    </row>
    <row r="85">
      <c r="A85" s="46" t="s">
        <v>452</v>
      </c>
      <c r="B85" s="31">
        <v>0.07372685185185185</v>
      </c>
      <c r="C85" s="10" t="s">
        <v>74</v>
      </c>
      <c r="D85" s="10" t="s">
        <v>93</v>
      </c>
      <c r="E85" s="28">
        <v>15.0</v>
      </c>
      <c r="F85" s="25">
        <f t="shared" si="7"/>
        <v>9</v>
      </c>
      <c r="J85" s="10" t="s">
        <v>197</v>
      </c>
    </row>
    <row r="86">
      <c r="A86" s="46" t="s">
        <v>452</v>
      </c>
      <c r="B86" s="31">
        <v>0.07442129629629629</v>
      </c>
      <c r="C86" s="10" t="s">
        <v>70</v>
      </c>
      <c r="D86" s="10" t="s">
        <v>93</v>
      </c>
      <c r="E86" s="28">
        <v>12.0</v>
      </c>
      <c r="F86" s="25">
        <f t="shared" si="7"/>
        <v>6</v>
      </c>
      <c r="J86" s="10" t="s">
        <v>469</v>
      </c>
    </row>
    <row r="87">
      <c r="A87" s="46" t="s">
        <v>452</v>
      </c>
      <c r="B87" s="31">
        <v>0.07491898148148148</v>
      </c>
      <c r="C87" s="10" t="s">
        <v>70</v>
      </c>
      <c r="D87" s="10" t="s">
        <v>93</v>
      </c>
      <c r="E87" s="28">
        <v>25.0</v>
      </c>
      <c r="F87" s="25">
        <f t="shared" si="7"/>
        <v>19</v>
      </c>
      <c r="J87" s="10" t="s">
        <v>99</v>
      </c>
    </row>
    <row r="88">
      <c r="A88" s="46" t="s">
        <v>452</v>
      </c>
      <c r="B88" s="31">
        <v>0.075</v>
      </c>
      <c r="C88" s="10" t="s">
        <v>70</v>
      </c>
      <c r="D88" s="10" t="s">
        <v>91</v>
      </c>
      <c r="E88" s="28">
        <v>8.0</v>
      </c>
      <c r="F88" s="26"/>
      <c r="H88" s="10" t="s">
        <v>470</v>
      </c>
    </row>
    <row r="89">
      <c r="A89" s="46" t="s">
        <v>452</v>
      </c>
      <c r="B89" s="31">
        <v>0.07582175925925926</v>
      </c>
      <c r="C89" s="10" t="s">
        <v>66</v>
      </c>
      <c r="D89" s="10" t="s">
        <v>93</v>
      </c>
      <c r="E89" s="28">
        <v>15.0</v>
      </c>
      <c r="F89" s="25">
        <f t="shared" ref="F89:F90" si="8">E89-6</f>
        <v>9</v>
      </c>
      <c r="J89" s="10" t="s">
        <v>471</v>
      </c>
    </row>
    <row r="90">
      <c r="A90" s="46" t="s">
        <v>452</v>
      </c>
      <c r="B90" s="31">
        <v>0.07648148148148148</v>
      </c>
      <c r="C90" s="10" t="s">
        <v>70</v>
      </c>
      <c r="D90" s="10" t="s">
        <v>93</v>
      </c>
      <c r="E90" s="28">
        <v>21.0</v>
      </c>
      <c r="F90" s="25">
        <f t="shared" si="8"/>
        <v>15</v>
      </c>
      <c r="J90" s="10" t="s">
        <v>472</v>
      </c>
    </row>
    <row r="91">
      <c r="A91" s="46" t="s">
        <v>452</v>
      </c>
      <c r="B91" s="31">
        <v>0.0765162037037037</v>
      </c>
      <c r="C91" s="10" t="s">
        <v>70</v>
      </c>
      <c r="D91" s="10" t="s">
        <v>91</v>
      </c>
      <c r="E91" s="28">
        <v>8.0</v>
      </c>
      <c r="F91" s="26"/>
      <c r="H91" s="10" t="s">
        <v>470</v>
      </c>
    </row>
    <row r="92">
      <c r="A92" s="46" t="s">
        <v>452</v>
      </c>
      <c r="B92" s="31">
        <v>0.07833333333333334</v>
      </c>
      <c r="C92" s="10" t="s">
        <v>84</v>
      </c>
      <c r="D92" s="10" t="s">
        <v>93</v>
      </c>
      <c r="E92" s="28">
        <v>25.0</v>
      </c>
      <c r="F92" s="25">
        <f>E92-5</f>
        <v>20</v>
      </c>
      <c r="J92" s="10" t="s">
        <v>108</v>
      </c>
    </row>
    <row r="93">
      <c r="A93" s="46" t="s">
        <v>452</v>
      </c>
      <c r="B93" s="31">
        <v>0.07833333333333334</v>
      </c>
      <c r="C93" s="10" t="s">
        <v>84</v>
      </c>
      <c r="D93" s="10" t="s">
        <v>93</v>
      </c>
      <c r="E93" s="28" t="s">
        <v>75</v>
      </c>
      <c r="F93" s="28" t="s">
        <v>75</v>
      </c>
      <c r="J93" s="10" t="s">
        <v>85</v>
      </c>
    </row>
    <row r="94">
      <c r="A94" s="46" t="s">
        <v>452</v>
      </c>
      <c r="B94" s="31">
        <v>0.07888888888888888</v>
      </c>
      <c r="C94" s="10" t="s">
        <v>84</v>
      </c>
      <c r="D94" s="10" t="s">
        <v>91</v>
      </c>
      <c r="E94" s="28">
        <v>18.0</v>
      </c>
      <c r="F94" s="26"/>
      <c r="H94" s="10" t="s">
        <v>473</v>
      </c>
      <c r="J94" s="10" t="s">
        <v>474</v>
      </c>
    </row>
    <row r="95">
      <c r="A95" s="46" t="s">
        <v>452</v>
      </c>
      <c r="B95" s="31">
        <v>0.08001157407407407</v>
      </c>
      <c r="C95" s="10" t="s">
        <v>72</v>
      </c>
      <c r="D95" s="10" t="s">
        <v>93</v>
      </c>
      <c r="E95" s="28">
        <v>17.0</v>
      </c>
      <c r="F95" s="25">
        <f t="shared" ref="F95:F96" si="9">E95-5</f>
        <v>12</v>
      </c>
      <c r="J95" s="10" t="s">
        <v>136</v>
      </c>
    </row>
    <row r="96">
      <c r="A96" s="46" t="s">
        <v>452</v>
      </c>
      <c r="B96" s="31">
        <v>0.08018518518518518</v>
      </c>
      <c r="C96" s="10" t="s">
        <v>72</v>
      </c>
      <c r="D96" s="10" t="s">
        <v>93</v>
      </c>
      <c r="E96" s="28">
        <v>11.0</v>
      </c>
      <c r="F96" s="25">
        <f t="shared" si="9"/>
        <v>6</v>
      </c>
      <c r="J96" s="10" t="s">
        <v>136</v>
      </c>
    </row>
    <row r="97">
      <c r="A97" s="46" t="s">
        <v>452</v>
      </c>
      <c r="B97" s="31">
        <v>0.08028935185185185</v>
      </c>
      <c r="C97" s="10" t="s">
        <v>72</v>
      </c>
      <c r="D97" s="10" t="s">
        <v>91</v>
      </c>
      <c r="E97" s="28">
        <v>8.0</v>
      </c>
      <c r="F97" s="26"/>
      <c r="H97" s="10" t="s">
        <v>475</v>
      </c>
      <c r="I97" s="10">
        <v>1.0</v>
      </c>
      <c r="J97" s="10" t="s">
        <v>476</v>
      </c>
    </row>
    <row r="98">
      <c r="A98" s="46" t="s">
        <v>452</v>
      </c>
      <c r="B98" s="31">
        <v>0.08127314814814815</v>
      </c>
      <c r="C98" s="10" t="s">
        <v>82</v>
      </c>
      <c r="D98" s="10" t="s">
        <v>89</v>
      </c>
      <c r="E98" s="28">
        <v>18.0</v>
      </c>
      <c r="F98" s="25">
        <f>E98-7</f>
        <v>11</v>
      </c>
      <c r="J98" s="10" t="s">
        <v>229</v>
      </c>
    </row>
    <row r="99">
      <c r="A99" s="46" t="s">
        <v>452</v>
      </c>
      <c r="B99" s="31">
        <v>0.08131944444444444</v>
      </c>
      <c r="C99" s="10" t="s">
        <v>82</v>
      </c>
      <c r="D99" s="10" t="s">
        <v>91</v>
      </c>
      <c r="E99" s="28">
        <v>7.0</v>
      </c>
      <c r="F99" s="26"/>
      <c r="H99" s="10" t="s">
        <v>477</v>
      </c>
      <c r="I99" s="10">
        <v>1.0</v>
      </c>
      <c r="J99" s="10" t="s">
        <v>478</v>
      </c>
    </row>
    <row r="100">
      <c r="A100" s="46" t="s">
        <v>452</v>
      </c>
      <c r="B100" s="31">
        <v>0.08174768518518519</v>
      </c>
      <c r="C100" s="10" t="s">
        <v>82</v>
      </c>
      <c r="D100" s="10" t="s">
        <v>89</v>
      </c>
      <c r="E100" s="25">
        <f>F100+7</f>
        <v>25</v>
      </c>
      <c r="F100" s="28">
        <v>18.0</v>
      </c>
      <c r="J100" s="10" t="s">
        <v>229</v>
      </c>
    </row>
    <row r="101">
      <c r="A101" s="46" t="s">
        <v>452</v>
      </c>
      <c r="B101" s="31">
        <v>0.08181712962962963</v>
      </c>
      <c r="C101" s="10" t="s">
        <v>82</v>
      </c>
      <c r="D101" s="10" t="s">
        <v>91</v>
      </c>
      <c r="E101" s="28">
        <v>8.0</v>
      </c>
      <c r="F101" s="26"/>
      <c r="H101" s="10" t="s">
        <v>479</v>
      </c>
      <c r="I101" s="10">
        <v>1.0</v>
      </c>
      <c r="J101" s="10" t="s">
        <v>480</v>
      </c>
    </row>
    <row r="102">
      <c r="A102" s="46" t="s">
        <v>452</v>
      </c>
      <c r="B102" s="31">
        <v>0.0960300925925926</v>
      </c>
      <c r="C102" s="10" t="s">
        <v>69</v>
      </c>
      <c r="D102" s="10" t="s">
        <v>120</v>
      </c>
      <c r="E102" s="28">
        <v>7.0</v>
      </c>
      <c r="F102" s="26"/>
      <c r="J102" s="10" t="s">
        <v>481</v>
      </c>
    </row>
    <row r="103">
      <c r="A103" s="46" t="s">
        <v>452</v>
      </c>
      <c r="B103" s="31">
        <v>0.09747685185185186</v>
      </c>
      <c r="C103" s="10" t="s">
        <v>66</v>
      </c>
      <c r="D103" s="10" t="s">
        <v>100</v>
      </c>
      <c r="E103" s="28">
        <v>8.0</v>
      </c>
      <c r="F103" s="25">
        <f>E103-1</f>
        <v>7</v>
      </c>
    </row>
    <row r="104">
      <c r="A104" s="46" t="s">
        <v>452</v>
      </c>
      <c r="B104" s="31">
        <v>0.09952546296296297</v>
      </c>
      <c r="C104" s="10" t="s">
        <v>66</v>
      </c>
      <c r="D104" s="10" t="s">
        <v>83</v>
      </c>
      <c r="E104" s="28">
        <v>21.0</v>
      </c>
      <c r="F104" s="25">
        <f>E104-4</f>
        <v>17</v>
      </c>
    </row>
    <row r="105">
      <c r="A105" s="46" t="s">
        <v>452</v>
      </c>
      <c r="B105" s="31">
        <v>0.10149305555555556</v>
      </c>
      <c r="C105" s="10" t="s">
        <v>66</v>
      </c>
      <c r="D105" s="10" t="s">
        <v>155</v>
      </c>
      <c r="E105" s="28" t="s">
        <v>75</v>
      </c>
      <c r="F105" s="28" t="s">
        <v>75</v>
      </c>
    </row>
    <row r="106">
      <c r="A106" s="46" t="s">
        <v>452</v>
      </c>
      <c r="B106" s="31">
        <v>0.10149305555555556</v>
      </c>
      <c r="C106" s="10" t="s">
        <v>82</v>
      </c>
      <c r="D106" s="10" t="s">
        <v>155</v>
      </c>
      <c r="E106" s="28" t="s">
        <v>75</v>
      </c>
      <c r="F106" s="28" t="s">
        <v>75</v>
      </c>
    </row>
    <row r="107">
      <c r="A107" s="46" t="s">
        <v>452</v>
      </c>
      <c r="B107" s="31">
        <v>0.10149305555555556</v>
      </c>
      <c r="C107" s="10" t="s">
        <v>70</v>
      </c>
      <c r="D107" s="10" t="s">
        <v>155</v>
      </c>
      <c r="E107" s="28" t="s">
        <v>75</v>
      </c>
      <c r="F107" s="28" t="s">
        <v>75</v>
      </c>
    </row>
    <row r="108">
      <c r="A108" s="46" t="s">
        <v>452</v>
      </c>
      <c r="B108" s="31">
        <v>0.10149305555555556</v>
      </c>
      <c r="C108" s="10" t="s">
        <v>84</v>
      </c>
      <c r="D108" s="10" t="s">
        <v>155</v>
      </c>
      <c r="E108" s="28" t="s">
        <v>75</v>
      </c>
      <c r="F108" s="28" t="s">
        <v>75</v>
      </c>
    </row>
    <row r="109">
      <c r="A109" s="46" t="s">
        <v>452</v>
      </c>
      <c r="B109" s="31">
        <v>0.10149305555555556</v>
      </c>
      <c r="C109" s="10" t="s">
        <v>72</v>
      </c>
      <c r="D109" s="10" t="s">
        <v>155</v>
      </c>
      <c r="E109" s="28" t="s">
        <v>75</v>
      </c>
      <c r="F109" s="28" t="s">
        <v>75</v>
      </c>
    </row>
    <row r="110">
      <c r="A110" s="46" t="s">
        <v>452</v>
      </c>
      <c r="B110" s="31">
        <v>0.10149305555555556</v>
      </c>
      <c r="C110" s="10" t="s">
        <v>74</v>
      </c>
      <c r="D110" s="10" t="s">
        <v>155</v>
      </c>
      <c r="E110" s="28" t="s">
        <v>75</v>
      </c>
      <c r="F110" s="28" t="s">
        <v>75</v>
      </c>
    </row>
    <row r="111">
      <c r="A111" s="46" t="s">
        <v>452</v>
      </c>
      <c r="B111" s="31">
        <v>0.10252314814814815</v>
      </c>
      <c r="C111" s="10" t="s">
        <v>70</v>
      </c>
      <c r="D111" s="10" t="s">
        <v>79</v>
      </c>
      <c r="E111" s="28">
        <v>6.0</v>
      </c>
      <c r="F111" s="25">
        <f>E111-4</f>
        <v>2</v>
      </c>
    </row>
    <row r="112">
      <c r="A112" s="46" t="s">
        <v>452</v>
      </c>
      <c r="B112" s="31">
        <v>0.10653935185185186</v>
      </c>
      <c r="C112" s="10" t="s">
        <v>72</v>
      </c>
      <c r="D112" s="10" t="s">
        <v>83</v>
      </c>
      <c r="E112" s="28">
        <v>16.0</v>
      </c>
      <c r="F112" s="25">
        <f t="shared" ref="F112:F113" si="10">E112-0</f>
        <v>16</v>
      </c>
    </row>
    <row r="113">
      <c r="A113" s="46" t="s">
        <v>452</v>
      </c>
      <c r="B113" s="31">
        <v>0.10665509259259259</v>
      </c>
      <c r="C113" s="10" t="s">
        <v>72</v>
      </c>
      <c r="D113" s="10" t="s">
        <v>209</v>
      </c>
      <c r="E113" s="28">
        <v>6.0</v>
      </c>
      <c r="F113" s="25">
        <f t="shared" si="10"/>
        <v>6</v>
      </c>
    </row>
    <row r="114">
      <c r="A114" s="46" t="s">
        <v>452</v>
      </c>
      <c r="B114" s="31">
        <v>0.10703703703703704</v>
      </c>
      <c r="C114" s="10" t="s">
        <v>70</v>
      </c>
      <c r="D114" s="10" t="s">
        <v>129</v>
      </c>
      <c r="E114" s="28">
        <v>22.0</v>
      </c>
      <c r="F114" s="28">
        <v>18.0</v>
      </c>
    </row>
    <row r="115">
      <c r="A115" s="46" t="s">
        <v>452</v>
      </c>
      <c r="B115" s="31">
        <v>0.11071759259259259</v>
      </c>
      <c r="C115" s="10" t="s">
        <v>69</v>
      </c>
      <c r="D115" s="10" t="s">
        <v>87</v>
      </c>
      <c r="E115" s="28">
        <v>20.0</v>
      </c>
      <c r="F115" s="25">
        <f>E115-4</f>
        <v>16</v>
      </c>
    </row>
    <row r="116">
      <c r="A116" s="46" t="s">
        <v>452</v>
      </c>
      <c r="B116" s="31">
        <v>0.11074074074074074</v>
      </c>
      <c r="C116" s="10" t="s">
        <v>82</v>
      </c>
      <c r="D116" s="10" t="s">
        <v>87</v>
      </c>
      <c r="E116" s="28" t="s">
        <v>68</v>
      </c>
      <c r="F116" s="28">
        <v>20.0</v>
      </c>
    </row>
    <row r="117">
      <c r="A117" s="46" t="s">
        <v>452</v>
      </c>
      <c r="B117" s="31">
        <v>0.1108912037037037</v>
      </c>
      <c r="C117" s="10" t="s">
        <v>70</v>
      </c>
      <c r="D117" s="10" t="s">
        <v>87</v>
      </c>
      <c r="E117" s="28">
        <v>12.0</v>
      </c>
      <c r="F117" s="25">
        <f>E117-4</f>
        <v>8</v>
      </c>
    </row>
    <row r="118">
      <c r="A118" s="46" t="s">
        <v>452</v>
      </c>
      <c r="B118" s="31">
        <v>0.11090277777777778</v>
      </c>
      <c r="C118" s="10" t="s">
        <v>84</v>
      </c>
      <c r="D118" s="10" t="s">
        <v>87</v>
      </c>
      <c r="E118" s="28">
        <v>12.0</v>
      </c>
      <c r="F118" s="25">
        <f>E118-2</f>
        <v>10</v>
      </c>
    </row>
    <row r="119">
      <c r="A119" s="46" t="s">
        <v>452</v>
      </c>
      <c r="B119" s="31">
        <v>0.11104166666666666</v>
      </c>
      <c r="C119" s="10" t="s">
        <v>66</v>
      </c>
      <c r="D119" s="10" t="s">
        <v>87</v>
      </c>
      <c r="E119" s="28">
        <v>7.0</v>
      </c>
      <c r="F119" s="25">
        <f>E119-0</f>
        <v>7</v>
      </c>
    </row>
    <row r="120">
      <c r="A120" s="46" t="s">
        <v>452</v>
      </c>
      <c r="B120" s="31">
        <v>0.11105324074074074</v>
      </c>
      <c r="C120" s="10" t="s">
        <v>74</v>
      </c>
      <c r="D120" s="10" t="s">
        <v>87</v>
      </c>
      <c r="E120" s="28">
        <v>7.0</v>
      </c>
      <c r="F120" s="25">
        <f>E120-4</f>
        <v>3</v>
      </c>
    </row>
    <row r="121">
      <c r="A121" s="46" t="s">
        <v>452</v>
      </c>
      <c r="B121" s="31">
        <v>0.11105324074074074</v>
      </c>
      <c r="C121" s="10" t="s">
        <v>72</v>
      </c>
      <c r="D121" s="10" t="s">
        <v>87</v>
      </c>
      <c r="E121" s="28">
        <v>8.0</v>
      </c>
      <c r="F121" s="25">
        <f>E121-3</f>
        <v>5</v>
      </c>
    </row>
    <row r="122">
      <c r="A122" s="46" t="s">
        <v>452</v>
      </c>
      <c r="B122" s="31">
        <v>0.1121875</v>
      </c>
      <c r="C122" s="10" t="s">
        <v>82</v>
      </c>
      <c r="D122" s="10" t="s">
        <v>91</v>
      </c>
      <c r="E122" s="28">
        <v>7.0</v>
      </c>
      <c r="F122" s="26"/>
      <c r="H122" s="10" t="s">
        <v>482</v>
      </c>
      <c r="J122" s="10" t="s">
        <v>483</v>
      </c>
    </row>
    <row r="123">
      <c r="A123" s="46" t="s">
        <v>452</v>
      </c>
      <c r="B123" s="31">
        <v>0.11372685185185186</v>
      </c>
      <c r="C123" s="10" t="s">
        <v>69</v>
      </c>
      <c r="D123" s="10" t="s">
        <v>91</v>
      </c>
      <c r="E123" s="28">
        <v>6.0</v>
      </c>
      <c r="F123" s="26"/>
      <c r="H123" s="10" t="s">
        <v>484</v>
      </c>
      <c r="J123" s="10" t="s">
        <v>263</v>
      </c>
    </row>
    <row r="124">
      <c r="A124" s="46" t="s">
        <v>452</v>
      </c>
      <c r="B124" s="31">
        <v>0.11435185185185186</v>
      </c>
      <c r="C124" s="10" t="s">
        <v>70</v>
      </c>
      <c r="D124" s="10" t="s">
        <v>93</v>
      </c>
      <c r="E124" s="28">
        <v>24.0</v>
      </c>
      <c r="F124" s="28">
        <v>18.0</v>
      </c>
      <c r="J124" s="10" t="s">
        <v>204</v>
      </c>
    </row>
    <row r="125">
      <c r="A125" s="46" t="s">
        <v>452</v>
      </c>
      <c r="B125" s="31">
        <v>0.11435185185185186</v>
      </c>
      <c r="C125" s="10" t="s">
        <v>70</v>
      </c>
      <c r="D125" s="10" t="s">
        <v>93</v>
      </c>
      <c r="E125" s="28" t="s">
        <v>75</v>
      </c>
      <c r="F125" s="28" t="s">
        <v>75</v>
      </c>
      <c r="J125" s="10" t="s">
        <v>85</v>
      </c>
    </row>
    <row r="126">
      <c r="A126" s="46" t="s">
        <v>452</v>
      </c>
      <c r="B126" s="31">
        <v>0.11446759259259259</v>
      </c>
      <c r="C126" s="10" t="s">
        <v>70</v>
      </c>
      <c r="D126" s="10" t="s">
        <v>91</v>
      </c>
      <c r="E126" s="28">
        <v>11.0</v>
      </c>
      <c r="F126" s="26"/>
      <c r="H126" s="10" t="s">
        <v>485</v>
      </c>
    </row>
    <row r="127">
      <c r="A127" s="46" t="s">
        <v>452</v>
      </c>
      <c r="B127" s="31">
        <v>0.11493055555555555</v>
      </c>
      <c r="C127" s="10" t="s">
        <v>70</v>
      </c>
      <c r="D127" s="10" t="s">
        <v>93</v>
      </c>
      <c r="E127" s="28" t="s">
        <v>75</v>
      </c>
      <c r="F127" s="28" t="s">
        <v>75</v>
      </c>
      <c r="J127" s="10" t="s">
        <v>85</v>
      </c>
    </row>
    <row r="128">
      <c r="A128" s="46" t="s">
        <v>452</v>
      </c>
      <c r="B128" s="31">
        <v>0.11493055555555555</v>
      </c>
      <c r="C128" s="10" t="s">
        <v>70</v>
      </c>
      <c r="D128" s="10" t="s">
        <v>93</v>
      </c>
      <c r="E128" s="28">
        <v>21.0</v>
      </c>
      <c r="F128" s="25">
        <f>E128-6</f>
        <v>15</v>
      </c>
      <c r="J128" s="10" t="s">
        <v>294</v>
      </c>
    </row>
    <row r="129">
      <c r="A129" s="46" t="s">
        <v>452</v>
      </c>
      <c r="B129" s="31">
        <v>0.11496527777777778</v>
      </c>
      <c r="C129" s="10" t="s">
        <v>70</v>
      </c>
      <c r="D129" s="10" t="s">
        <v>91</v>
      </c>
      <c r="E129" s="28">
        <v>6.0</v>
      </c>
      <c r="F129" s="26"/>
      <c r="H129" s="10" t="s">
        <v>486</v>
      </c>
    </row>
    <row r="130">
      <c r="A130" s="46" t="s">
        <v>452</v>
      </c>
      <c r="B130" s="31">
        <v>0.11584490740740741</v>
      </c>
      <c r="C130" s="10" t="s">
        <v>84</v>
      </c>
      <c r="D130" s="10" t="s">
        <v>93</v>
      </c>
      <c r="E130" s="28" t="s">
        <v>75</v>
      </c>
      <c r="F130" s="28" t="s">
        <v>75</v>
      </c>
      <c r="J130" s="10" t="s">
        <v>85</v>
      </c>
    </row>
    <row r="131">
      <c r="A131" s="46" t="s">
        <v>452</v>
      </c>
      <c r="B131" s="31">
        <v>0.11584490740740741</v>
      </c>
      <c r="C131" s="10" t="s">
        <v>84</v>
      </c>
      <c r="D131" s="10" t="s">
        <v>93</v>
      </c>
      <c r="E131" s="28">
        <v>8.0</v>
      </c>
      <c r="F131" s="25">
        <f>E131-5</f>
        <v>3</v>
      </c>
      <c r="J131" s="10" t="s">
        <v>487</v>
      </c>
    </row>
    <row r="132">
      <c r="A132" s="46" t="s">
        <v>452</v>
      </c>
      <c r="B132" s="31">
        <v>0.11635416666666666</v>
      </c>
      <c r="C132" s="10" t="s">
        <v>84</v>
      </c>
      <c r="D132" s="10" t="s">
        <v>91</v>
      </c>
      <c r="E132" s="28">
        <v>21.0</v>
      </c>
      <c r="F132" s="26"/>
      <c r="H132" s="10" t="s">
        <v>488</v>
      </c>
      <c r="J132" s="10" t="s">
        <v>474</v>
      </c>
    </row>
    <row r="133">
      <c r="A133" s="46" t="s">
        <v>452</v>
      </c>
      <c r="B133" s="31">
        <v>0.11717592592592592</v>
      </c>
      <c r="C133" s="10" t="s">
        <v>70</v>
      </c>
      <c r="D133" s="10" t="s">
        <v>93</v>
      </c>
      <c r="E133" s="28" t="s">
        <v>75</v>
      </c>
      <c r="F133" s="28" t="s">
        <v>75</v>
      </c>
      <c r="J133" s="10" t="s">
        <v>85</v>
      </c>
    </row>
    <row r="134">
      <c r="A134" s="46" t="s">
        <v>452</v>
      </c>
      <c r="B134" s="31">
        <v>0.11717592592592592</v>
      </c>
      <c r="C134" s="10" t="s">
        <v>70</v>
      </c>
      <c r="D134" s="10" t="s">
        <v>93</v>
      </c>
      <c r="E134" s="28">
        <v>15.0</v>
      </c>
      <c r="F134" s="25">
        <f>E134-6</f>
        <v>9</v>
      </c>
      <c r="J134" s="10" t="s">
        <v>489</v>
      </c>
    </row>
    <row r="135">
      <c r="A135" s="46" t="s">
        <v>452</v>
      </c>
      <c r="B135" s="31">
        <v>0.11722222222222223</v>
      </c>
      <c r="C135" s="10" t="s">
        <v>70</v>
      </c>
      <c r="D135" s="10" t="s">
        <v>91</v>
      </c>
      <c r="E135" s="28">
        <v>6.0</v>
      </c>
      <c r="F135" s="26"/>
      <c r="H135" s="10" t="s">
        <v>486</v>
      </c>
    </row>
    <row r="136">
      <c r="A136" s="46" t="s">
        <v>452</v>
      </c>
      <c r="B136" s="31">
        <v>0.1177662037037037</v>
      </c>
      <c r="C136" s="10" t="s">
        <v>72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>
      <c r="A137" s="46" t="s">
        <v>452</v>
      </c>
      <c r="B137" s="31">
        <v>0.1177662037037037</v>
      </c>
      <c r="C137" s="10" t="s">
        <v>72</v>
      </c>
      <c r="D137" s="10" t="s">
        <v>93</v>
      </c>
      <c r="E137" s="28">
        <v>14.0</v>
      </c>
      <c r="F137" s="25">
        <f>E137-5</f>
        <v>9</v>
      </c>
      <c r="J137" s="10" t="s">
        <v>236</v>
      </c>
    </row>
    <row r="138">
      <c r="A138" s="46" t="s">
        <v>452</v>
      </c>
      <c r="B138" s="31">
        <v>0.11788194444444444</v>
      </c>
      <c r="C138" s="10" t="s">
        <v>72</v>
      </c>
      <c r="D138" s="10" t="s">
        <v>91</v>
      </c>
      <c r="E138" s="28">
        <v>7.0</v>
      </c>
      <c r="F138" s="26"/>
      <c r="H138" s="10" t="s">
        <v>490</v>
      </c>
      <c r="J138" s="10" t="s">
        <v>491</v>
      </c>
    </row>
    <row r="139">
      <c r="A139" s="46" t="s">
        <v>452</v>
      </c>
      <c r="B139" s="31">
        <v>0.1184375</v>
      </c>
      <c r="C139" s="10" t="s">
        <v>74</v>
      </c>
      <c r="D139" s="10" t="s">
        <v>93</v>
      </c>
      <c r="E139" s="28" t="s">
        <v>75</v>
      </c>
      <c r="F139" s="28" t="s">
        <v>75</v>
      </c>
      <c r="J139" s="10" t="s">
        <v>85</v>
      </c>
    </row>
    <row r="140">
      <c r="A140" s="46" t="s">
        <v>452</v>
      </c>
      <c r="B140" s="31">
        <v>0.1184375</v>
      </c>
      <c r="C140" s="10" t="s">
        <v>74</v>
      </c>
      <c r="D140" s="10" t="s">
        <v>93</v>
      </c>
      <c r="E140" s="28" t="s">
        <v>68</v>
      </c>
      <c r="F140" s="28">
        <v>20.0</v>
      </c>
      <c r="G140" s="10" t="s">
        <v>137</v>
      </c>
      <c r="J140" s="10" t="s">
        <v>300</v>
      </c>
    </row>
    <row r="141">
      <c r="A141" s="46" t="s">
        <v>452</v>
      </c>
      <c r="B141" s="31">
        <v>0.11875</v>
      </c>
      <c r="C141" s="10" t="s">
        <v>74</v>
      </c>
      <c r="D141" s="10" t="s">
        <v>91</v>
      </c>
      <c r="E141" s="28">
        <v>32.0</v>
      </c>
      <c r="F141" s="26"/>
      <c r="H141" s="10" t="s">
        <v>492</v>
      </c>
      <c r="J141" s="10" t="s">
        <v>493</v>
      </c>
    </row>
    <row r="142">
      <c r="A142" s="46" t="s">
        <v>452</v>
      </c>
      <c r="B142" s="31">
        <v>0.11945601851851852</v>
      </c>
      <c r="C142" s="10" t="s">
        <v>74</v>
      </c>
      <c r="D142" s="10" t="s">
        <v>93</v>
      </c>
      <c r="E142" s="28" t="s">
        <v>75</v>
      </c>
      <c r="F142" s="28" t="s">
        <v>75</v>
      </c>
      <c r="J142" s="10" t="s">
        <v>85</v>
      </c>
    </row>
    <row r="143">
      <c r="A143" s="46" t="s">
        <v>452</v>
      </c>
      <c r="B143" s="31">
        <v>0.11945601851851852</v>
      </c>
      <c r="C143" s="10" t="s">
        <v>74</v>
      </c>
      <c r="D143" s="10" t="s">
        <v>93</v>
      </c>
      <c r="E143" s="28">
        <v>24.0</v>
      </c>
      <c r="F143" s="28">
        <v>18.0</v>
      </c>
      <c r="J143" s="10" t="s">
        <v>494</v>
      </c>
    </row>
    <row r="144">
      <c r="A144" s="46" t="s">
        <v>452</v>
      </c>
      <c r="B144" s="31">
        <v>0.11950231481481481</v>
      </c>
      <c r="C144" s="10" t="s">
        <v>74</v>
      </c>
      <c r="D144" s="10" t="s">
        <v>91</v>
      </c>
      <c r="E144" s="28">
        <v>7.0</v>
      </c>
      <c r="F144" s="26"/>
      <c r="H144" s="10" t="s">
        <v>482</v>
      </c>
    </row>
    <row r="145">
      <c r="A145" s="46" t="s">
        <v>452</v>
      </c>
      <c r="B145" s="31">
        <v>0.1199537037037037</v>
      </c>
      <c r="C145" s="10" t="s">
        <v>66</v>
      </c>
      <c r="D145" s="10" t="s">
        <v>89</v>
      </c>
      <c r="E145" s="28" t="s">
        <v>75</v>
      </c>
      <c r="F145" s="28" t="s">
        <v>75</v>
      </c>
      <c r="J145" s="10" t="s">
        <v>85</v>
      </c>
    </row>
    <row r="146">
      <c r="A146" s="46" t="s">
        <v>452</v>
      </c>
      <c r="B146" s="31">
        <v>0.1199537037037037</v>
      </c>
      <c r="C146" s="10" t="s">
        <v>66</v>
      </c>
      <c r="D146" s="10" t="s">
        <v>89</v>
      </c>
      <c r="E146" s="25">
        <f>F146+6</f>
        <v>25</v>
      </c>
      <c r="F146" s="28">
        <v>19.0</v>
      </c>
      <c r="J146" s="10" t="s">
        <v>495</v>
      </c>
    </row>
    <row r="147">
      <c r="A147" s="46" t="s">
        <v>452</v>
      </c>
      <c r="B147" s="31">
        <v>0.12001157407407408</v>
      </c>
      <c r="C147" s="10" t="s">
        <v>66</v>
      </c>
      <c r="D147" s="10" t="s">
        <v>91</v>
      </c>
      <c r="E147" s="28">
        <v>14.0</v>
      </c>
      <c r="F147" s="26"/>
      <c r="H147" s="10" t="s">
        <v>496</v>
      </c>
    </row>
    <row r="148">
      <c r="A148" s="46" t="s">
        <v>452</v>
      </c>
      <c r="B148" s="31">
        <v>0.12479166666666666</v>
      </c>
      <c r="C148" s="10" t="s">
        <v>70</v>
      </c>
      <c r="D148" s="10" t="s">
        <v>93</v>
      </c>
      <c r="E148" s="28">
        <v>21.0</v>
      </c>
      <c r="F148" s="25">
        <f>E148-6</f>
        <v>15</v>
      </c>
      <c r="J148" s="10" t="s">
        <v>148</v>
      </c>
    </row>
    <row r="149">
      <c r="A149" s="46" t="s">
        <v>452</v>
      </c>
      <c r="B149" s="31">
        <v>0.12484953703703704</v>
      </c>
      <c r="C149" s="10" t="s">
        <v>70</v>
      </c>
      <c r="D149" s="10" t="s">
        <v>91</v>
      </c>
      <c r="E149" s="28">
        <v>9.0</v>
      </c>
      <c r="F149" s="26"/>
      <c r="H149" s="10" t="s">
        <v>497</v>
      </c>
    </row>
    <row r="150">
      <c r="A150" s="46" t="s">
        <v>452</v>
      </c>
      <c r="B150" s="31">
        <v>0.12505787037037036</v>
      </c>
      <c r="C150" s="10" t="s">
        <v>70</v>
      </c>
      <c r="D150" s="10" t="s">
        <v>93</v>
      </c>
      <c r="E150" s="28">
        <v>24.0</v>
      </c>
      <c r="F150" s="28">
        <v>18.0</v>
      </c>
      <c r="J150" s="10" t="s">
        <v>99</v>
      </c>
    </row>
    <row r="151">
      <c r="A151" s="46" t="s">
        <v>452</v>
      </c>
      <c r="B151" s="31">
        <v>0.1250925925925926</v>
      </c>
      <c r="C151" s="10" t="s">
        <v>70</v>
      </c>
      <c r="D151" s="10" t="s">
        <v>91</v>
      </c>
      <c r="E151" s="28">
        <v>5.0</v>
      </c>
      <c r="F151" s="26"/>
      <c r="H151" s="10" t="s">
        <v>498</v>
      </c>
    </row>
    <row r="152">
      <c r="A152" s="46" t="s">
        <v>452</v>
      </c>
      <c r="B152" s="31">
        <v>0.1251736111111111</v>
      </c>
      <c r="C152" s="10" t="s">
        <v>70</v>
      </c>
      <c r="D152" s="10" t="s">
        <v>93</v>
      </c>
      <c r="E152" s="28">
        <v>11.0</v>
      </c>
      <c r="F152" s="25">
        <f>E152-6</f>
        <v>5</v>
      </c>
      <c r="J152" s="10" t="s">
        <v>99</v>
      </c>
    </row>
    <row r="153">
      <c r="A153" s="46" t="s">
        <v>452</v>
      </c>
      <c r="B153" s="31">
        <v>0.12520833333333334</v>
      </c>
      <c r="C153" s="10" t="s">
        <v>70</v>
      </c>
      <c r="D153" s="10" t="s">
        <v>91</v>
      </c>
      <c r="E153" s="28">
        <v>7.0</v>
      </c>
      <c r="F153" s="26"/>
      <c r="H153" s="10" t="s">
        <v>482</v>
      </c>
    </row>
    <row r="154">
      <c r="A154" s="46" t="s">
        <v>452</v>
      </c>
      <c r="B154" s="31">
        <v>0.12568287037037038</v>
      </c>
      <c r="C154" s="10" t="s">
        <v>84</v>
      </c>
      <c r="D154" s="10" t="s">
        <v>93</v>
      </c>
      <c r="E154" s="28" t="s">
        <v>75</v>
      </c>
      <c r="F154" s="28" t="s">
        <v>75</v>
      </c>
      <c r="J154" s="10" t="s">
        <v>85</v>
      </c>
    </row>
    <row r="155">
      <c r="A155" s="46" t="s">
        <v>452</v>
      </c>
      <c r="B155" s="31">
        <v>0.12568287037037038</v>
      </c>
      <c r="C155" s="10" t="s">
        <v>84</v>
      </c>
      <c r="D155" s="10" t="s">
        <v>93</v>
      </c>
      <c r="E155" s="28">
        <v>20.0</v>
      </c>
      <c r="F155" s="25">
        <f>E155-5</f>
        <v>15</v>
      </c>
      <c r="J155" s="10" t="s">
        <v>108</v>
      </c>
    </row>
    <row r="156">
      <c r="A156" s="46" t="s">
        <v>452</v>
      </c>
      <c r="B156" s="31">
        <v>0.12594907407407407</v>
      </c>
      <c r="C156" s="10" t="s">
        <v>84</v>
      </c>
      <c r="D156" s="10" t="s">
        <v>91</v>
      </c>
      <c r="E156" s="28">
        <v>22.0</v>
      </c>
      <c r="F156" s="26"/>
      <c r="H156" s="10" t="s">
        <v>499</v>
      </c>
      <c r="I156" s="10">
        <v>1.0</v>
      </c>
      <c r="J156" s="10" t="s">
        <v>500</v>
      </c>
    </row>
    <row r="157">
      <c r="A157" s="46" t="s">
        <v>452</v>
      </c>
      <c r="B157" s="31">
        <v>0.12943287037037038</v>
      </c>
      <c r="C157" s="10" t="s">
        <v>66</v>
      </c>
      <c r="D157" s="10" t="s">
        <v>120</v>
      </c>
      <c r="E157" s="28">
        <v>6.0</v>
      </c>
      <c r="F157" s="26"/>
      <c r="J157" s="10" t="s">
        <v>501</v>
      </c>
    </row>
    <row r="158">
      <c r="A158" s="46" t="s">
        <v>452</v>
      </c>
      <c r="B158" s="31">
        <v>0.1311226851851852</v>
      </c>
      <c r="C158" s="10" t="s">
        <v>82</v>
      </c>
      <c r="D158" s="10" t="s">
        <v>131</v>
      </c>
      <c r="E158" s="28">
        <v>20.0</v>
      </c>
      <c r="F158" s="25">
        <f t="shared" ref="F158:F159" si="11">E158-5</f>
        <v>15</v>
      </c>
    </row>
    <row r="159">
      <c r="A159" s="46" t="s">
        <v>452</v>
      </c>
      <c r="B159" s="31">
        <v>0.13833333333333334</v>
      </c>
      <c r="C159" s="10" t="s">
        <v>74</v>
      </c>
      <c r="D159" s="10" t="s">
        <v>83</v>
      </c>
      <c r="E159" s="28">
        <v>13.0</v>
      </c>
      <c r="F159" s="25">
        <f t="shared" si="11"/>
        <v>8</v>
      </c>
    </row>
    <row r="160">
      <c r="A160" s="46" t="s">
        <v>452</v>
      </c>
      <c r="B160" s="31">
        <v>0.13980324074074074</v>
      </c>
      <c r="C160" s="10" t="s">
        <v>66</v>
      </c>
      <c r="D160" s="10" t="s">
        <v>120</v>
      </c>
      <c r="E160" s="28">
        <v>7.0</v>
      </c>
      <c r="F160" s="26"/>
      <c r="J160" s="10" t="s">
        <v>502</v>
      </c>
    </row>
    <row r="161">
      <c r="A161" s="46" t="s">
        <v>452</v>
      </c>
      <c r="B161" s="31">
        <v>0.1404050925925926</v>
      </c>
      <c r="C161" s="10" t="s">
        <v>66</v>
      </c>
      <c r="D161" s="10" t="s">
        <v>67</v>
      </c>
      <c r="E161" s="28">
        <v>14.0</v>
      </c>
      <c r="F161" s="25">
        <f>E161-0</f>
        <v>14</v>
      </c>
    </row>
    <row r="162">
      <c r="A162" s="46" t="s">
        <v>452</v>
      </c>
      <c r="B162" s="31">
        <v>0.14087962962962963</v>
      </c>
      <c r="C162" s="10" t="s">
        <v>72</v>
      </c>
      <c r="D162" s="10" t="s">
        <v>67</v>
      </c>
      <c r="E162" s="28">
        <v>19.0</v>
      </c>
      <c r="F162" s="25">
        <f>E162-3</f>
        <v>16</v>
      </c>
    </row>
    <row r="163">
      <c r="A163" s="46" t="s">
        <v>452</v>
      </c>
      <c r="B163" s="31">
        <v>0.1409837962962963</v>
      </c>
      <c r="C163" s="10" t="s">
        <v>84</v>
      </c>
      <c r="D163" s="10" t="s">
        <v>67</v>
      </c>
      <c r="E163" s="28">
        <v>17.0</v>
      </c>
      <c r="F163" s="26"/>
    </row>
    <row r="164">
      <c r="A164" s="46" t="s">
        <v>452</v>
      </c>
      <c r="B164" s="31">
        <v>0.14167824074074073</v>
      </c>
      <c r="C164" s="10" t="s">
        <v>66</v>
      </c>
      <c r="D164" s="10" t="s">
        <v>362</v>
      </c>
      <c r="E164" s="28">
        <v>21.0</v>
      </c>
      <c r="F164" s="28">
        <v>17.0</v>
      </c>
    </row>
    <row r="165">
      <c r="A165" s="46" t="s">
        <v>452</v>
      </c>
      <c r="B165" s="31">
        <v>0.1447337962962963</v>
      </c>
      <c r="C165" s="10" t="s">
        <v>74</v>
      </c>
      <c r="D165" s="10" t="s">
        <v>83</v>
      </c>
      <c r="E165" s="28" t="s">
        <v>75</v>
      </c>
      <c r="F165" s="28" t="s">
        <v>75</v>
      </c>
      <c r="J165" s="10" t="s">
        <v>160</v>
      </c>
    </row>
    <row r="166">
      <c r="A166" s="46" t="s">
        <v>452</v>
      </c>
      <c r="B166" s="31">
        <v>0.1447337962962963</v>
      </c>
      <c r="C166" s="10" t="s">
        <v>74</v>
      </c>
      <c r="D166" s="10" t="s">
        <v>83</v>
      </c>
      <c r="E166" s="28">
        <v>19.0</v>
      </c>
      <c r="F166" s="25">
        <f>E166-5</f>
        <v>14</v>
      </c>
      <c r="J166" s="10" t="s">
        <v>161</v>
      </c>
    </row>
    <row r="167">
      <c r="A167" s="46" t="s">
        <v>452</v>
      </c>
      <c r="B167" s="31">
        <v>0.1462152777777778</v>
      </c>
      <c r="C167" s="10" t="s">
        <v>82</v>
      </c>
      <c r="D167" s="10" t="s">
        <v>83</v>
      </c>
      <c r="E167" s="28" t="s">
        <v>68</v>
      </c>
      <c r="F167" s="28">
        <v>20.0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32.29"/>
    <col customWidth="1" min="9" max="9" width="6.29"/>
    <col customWidth="1" min="10" max="10" width="51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503</v>
      </c>
      <c r="B2" s="31">
        <v>0.011111111111111112</v>
      </c>
      <c r="C2" s="10" t="s">
        <v>70</v>
      </c>
      <c r="D2" s="10" t="s">
        <v>166</v>
      </c>
      <c r="E2" s="28">
        <v>9.0</v>
      </c>
      <c r="F2" s="25">
        <f>E2-3</f>
        <v>6</v>
      </c>
      <c r="J2" s="10" t="s">
        <v>504</v>
      </c>
    </row>
    <row r="3">
      <c r="A3" s="46" t="s">
        <v>503</v>
      </c>
      <c r="B3" s="31">
        <v>0.011134259259259259</v>
      </c>
      <c r="C3" s="10" t="s">
        <v>69</v>
      </c>
      <c r="D3" s="10" t="s">
        <v>166</v>
      </c>
      <c r="E3" s="28">
        <v>15.0</v>
      </c>
      <c r="F3" s="25">
        <f>E3-6</f>
        <v>9</v>
      </c>
      <c r="J3" s="10" t="s">
        <v>504</v>
      </c>
    </row>
    <row r="4">
      <c r="A4" s="46" t="s">
        <v>503</v>
      </c>
      <c r="B4" s="31">
        <v>0.011157407407407408</v>
      </c>
      <c r="C4" s="10" t="s">
        <v>84</v>
      </c>
      <c r="D4" s="10" t="s">
        <v>166</v>
      </c>
      <c r="E4" s="28">
        <v>14.0</v>
      </c>
      <c r="F4" s="25">
        <f>E4--1</f>
        <v>15</v>
      </c>
      <c r="J4" s="10" t="s">
        <v>504</v>
      </c>
    </row>
    <row r="5">
      <c r="A5" s="46" t="s">
        <v>503</v>
      </c>
      <c r="B5" s="31">
        <v>0.01167824074074074</v>
      </c>
      <c r="C5" s="10" t="s">
        <v>70</v>
      </c>
      <c r="D5" s="10" t="s">
        <v>93</v>
      </c>
      <c r="E5" s="28">
        <v>10.0</v>
      </c>
      <c r="F5" s="25">
        <f>E5-6</f>
        <v>4</v>
      </c>
      <c r="J5" s="10" t="s">
        <v>148</v>
      </c>
    </row>
    <row r="6">
      <c r="A6" s="46" t="s">
        <v>503</v>
      </c>
      <c r="B6" s="31">
        <v>0.012013888888888888</v>
      </c>
      <c r="C6" s="10" t="s">
        <v>69</v>
      </c>
      <c r="D6" s="10" t="s">
        <v>87</v>
      </c>
      <c r="E6" s="28" t="s">
        <v>88</v>
      </c>
      <c r="F6" s="28">
        <v>1.0</v>
      </c>
    </row>
    <row r="7">
      <c r="A7" s="46" t="s">
        <v>503</v>
      </c>
      <c r="B7" s="31">
        <v>0.012025462962962963</v>
      </c>
      <c r="C7" s="10" t="s">
        <v>66</v>
      </c>
      <c r="D7" s="10" t="s">
        <v>87</v>
      </c>
      <c r="E7" s="28" t="s">
        <v>88</v>
      </c>
      <c r="F7" s="28">
        <v>1.0</v>
      </c>
    </row>
    <row r="8">
      <c r="A8" s="46" t="s">
        <v>503</v>
      </c>
      <c r="B8" s="31">
        <v>0.012256944444444445</v>
      </c>
      <c r="C8" s="10" t="s">
        <v>74</v>
      </c>
      <c r="D8" s="10" t="s">
        <v>87</v>
      </c>
      <c r="E8" s="28">
        <v>22.0</v>
      </c>
      <c r="F8" s="25">
        <f>E8-4</f>
        <v>18</v>
      </c>
    </row>
    <row r="9">
      <c r="A9" s="46" t="s">
        <v>503</v>
      </c>
      <c r="B9" s="31">
        <v>0.012326388888888888</v>
      </c>
      <c r="C9" s="10" t="s">
        <v>84</v>
      </c>
      <c r="D9" s="10" t="s">
        <v>87</v>
      </c>
      <c r="E9" s="28">
        <v>19.0</v>
      </c>
      <c r="F9" s="25">
        <f>E9-2</f>
        <v>17</v>
      </c>
    </row>
    <row r="10">
      <c r="A10" s="46" t="s">
        <v>503</v>
      </c>
      <c r="B10" s="31">
        <v>0.012546296296296297</v>
      </c>
      <c r="C10" s="10" t="s">
        <v>70</v>
      </c>
      <c r="D10" s="10" t="s">
        <v>87</v>
      </c>
      <c r="E10" s="28">
        <v>8.0</v>
      </c>
      <c r="F10" s="25">
        <f>E10-6</f>
        <v>2</v>
      </c>
    </row>
    <row r="11">
      <c r="A11" s="46" t="s">
        <v>503</v>
      </c>
      <c r="B11" s="31">
        <v>0.012569444444444444</v>
      </c>
      <c r="C11" s="10" t="s">
        <v>82</v>
      </c>
      <c r="D11" s="10" t="s">
        <v>87</v>
      </c>
      <c r="E11" s="28">
        <v>6.0</v>
      </c>
      <c r="F11" s="25">
        <f>E11-1</f>
        <v>5</v>
      </c>
    </row>
    <row r="12">
      <c r="A12" s="46" t="s">
        <v>503</v>
      </c>
      <c r="B12" s="31">
        <v>0.01258101851851852</v>
      </c>
      <c r="C12" s="10" t="s">
        <v>72</v>
      </c>
      <c r="D12" s="10" t="s">
        <v>87</v>
      </c>
      <c r="E12" s="28">
        <v>5.0</v>
      </c>
      <c r="F12" s="25">
        <f>E12-3</f>
        <v>2</v>
      </c>
    </row>
    <row r="13">
      <c r="A13" s="46" t="s">
        <v>503</v>
      </c>
      <c r="B13" s="31">
        <v>0.014641203703703703</v>
      </c>
      <c r="C13" s="10" t="s">
        <v>84</v>
      </c>
      <c r="D13" s="10" t="s">
        <v>93</v>
      </c>
      <c r="E13" s="28">
        <v>18.0</v>
      </c>
      <c r="F13" s="25">
        <f>E13-5</f>
        <v>13</v>
      </c>
      <c r="J13" s="10" t="s">
        <v>505</v>
      </c>
    </row>
    <row r="14">
      <c r="A14" s="46" t="s">
        <v>503</v>
      </c>
      <c r="B14" s="31">
        <v>0.01494212962962963</v>
      </c>
      <c r="C14" s="10" t="s">
        <v>84</v>
      </c>
      <c r="D14" s="10" t="s">
        <v>91</v>
      </c>
      <c r="E14" s="28">
        <v>10.0</v>
      </c>
      <c r="F14" s="26"/>
      <c r="H14" s="10" t="s">
        <v>506</v>
      </c>
    </row>
    <row r="15">
      <c r="A15" s="46" t="s">
        <v>503</v>
      </c>
      <c r="B15" s="31">
        <v>0.01724537037037037</v>
      </c>
      <c r="C15" s="10" t="s">
        <v>74</v>
      </c>
      <c r="D15" s="10" t="s">
        <v>93</v>
      </c>
      <c r="E15" s="28">
        <v>14.0</v>
      </c>
      <c r="F15" s="25">
        <f>E15-6</f>
        <v>8</v>
      </c>
      <c r="J15" s="10" t="s">
        <v>142</v>
      </c>
    </row>
    <row r="16">
      <c r="A16" s="46" t="s">
        <v>503</v>
      </c>
      <c r="B16" s="31">
        <v>0.01730324074074074</v>
      </c>
      <c r="C16" s="10" t="s">
        <v>72</v>
      </c>
      <c r="D16" s="10" t="s">
        <v>166</v>
      </c>
      <c r="E16" s="28" t="s">
        <v>68</v>
      </c>
      <c r="F16" s="28">
        <v>20.0</v>
      </c>
      <c r="J16" s="10" t="s">
        <v>507</v>
      </c>
    </row>
    <row r="17">
      <c r="A17" s="46" t="s">
        <v>503</v>
      </c>
      <c r="B17" s="31">
        <v>0.017453703703703704</v>
      </c>
      <c r="C17" s="10" t="s">
        <v>74</v>
      </c>
      <c r="D17" s="10" t="s">
        <v>91</v>
      </c>
      <c r="E17" s="28">
        <v>18.0</v>
      </c>
      <c r="F17" s="26"/>
      <c r="H17" s="10" t="s">
        <v>508</v>
      </c>
    </row>
    <row r="18">
      <c r="A18" s="46" t="s">
        <v>503</v>
      </c>
      <c r="B18" s="31">
        <v>0.017824074074074076</v>
      </c>
      <c r="C18" s="10" t="s">
        <v>66</v>
      </c>
      <c r="D18" s="10" t="s">
        <v>166</v>
      </c>
      <c r="E18" s="28">
        <v>17.0</v>
      </c>
      <c r="F18" s="25">
        <f>E18-1</f>
        <v>16</v>
      </c>
      <c r="J18" s="10" t="s">
        <v>507</v>
      </c>
    </row>
    <row r="19">
      <c r="A19" s="46" t="s">
        <v>503</v>
      </c>
      <c r="B19" s="31">
        <v>0.017847222222222223</v>
      </c>
      <c r="C19" s="10" t="s">
        <v>70</v>
      </c>
      <c r="D19" s="10" t="s">
        <v>166</v>
      </c>
      <c r="E19" s="28" t="s">
        <v>88</v>
      </c>
      <c r="F19" s="28">
        <v>1.0</v>
      </c>
      <c r="J19" s="10" t="s">
        <v>507</v>
      </c>
    </row>
    <row r="20">
      <c r="A20" s="46" t="s">
        <v>503</v>
      </c>
      <c r="B20" s="31">
        <v>0.017905092592592594</v>
      </c>
      <c r="C20" s="10" t="s">
        <v>82</v>
      </c>
      <c r="D20" s="10" t="s">
        <v>166</v>
      </c>
      <c r="E20" s="28">
        <v>14.0</v>
      </c>
      <c r="F20" s="25">
        <f>E20-5</f>
        <v>9</v>
      </c>
      <c r="J20" s="10" t="s">
        <v>507</v>
      </c>
    </row>
    <row r="21">
      <c r="A21" s="46" t="s">
        <v>503</v>
      </c>
      <c r="B21" s="31">
        <v>0.017916666666666668</v>
      </c>
      <c r="C21" s="10" t="s">
        <v>74</v>
      </c>
      <c r="D21" s="10" t="s">
        <v>166</v>
      </c>
      <c r="E21" s="28" t="s">
        <v>88</v>
      </c>
      <c r="F21" s="28">
        <v>1.0</v>
      </c>
      <c r="J21" s="10" t="s">
        <v>507</v>
      </c>
    </row>
    <row r="22">
      <c r="A22" s="46" t="s">
        <v>503</v>
      </c>
      <c r="B22" s="31">
        <v>0.017974537037037035</v>
      </c>
      <c r="C22" s="10" t="s">
        <v>69</v>
      </c>
      <c r="D22" s="10" t="s">
        <v>166</v>
      </c>
      <c r="E22" s="28">
        <v>12.0</v>
      </c>
      <c r="F22" s="25">
        <f>E22-6</f>
        <v>6</v>
      </c>
      <c r="J22" s="10" t="s">
        <v>507</v>
      </c>
    </row>
    <row r="23">
      <c r="A23" s="46" t="s">
        <v>503</v>
      </c>
      <c r="B23" s="31">
        <v>0.018020833333333333</v>
      </c>
      <c r="C23" s="10" t="s">
        <v>84</v>
      </c>
      <c r="D23" s="10" t="s">
        <v>166</v>
      </c>
      <c r="E23" s="28">
        <v>8.0</v>
      </c>
      <c r="F23" s="25">
        <f>E23--1</f>
        <v>9</v>
      </c>
      <c r="J23" s="10" t="s">
        <v>507</v>
      </c>
    </row>
    <row r="24">
      <c r="A24" s="46" t="s">
        <v>503</v>
      </c>
      <c r="B24" s="31">
        <v>0.01990740740740741</v>
      </c>
      <c r="C24" s="10" t="s">
        <v>72</v>
      </c>
      <c r="D24" s="10" t="s">
        <v>93</v>
      </c>
      <c r="E24" s="28" t="s">
        <v>75</v>
      </c>
      <c r="F24" s="28" t="s">
        <v>75</v>
      </c>
      <c r="J24" s="10" t="s">
        <v>160</v>
      </c>
    </row>
    <row r="25">
      <c r="A25" s="46" t="s">
        <v>503</v>
      </c>
      <c r="B25" s="31">
        <v>0.01990740740740741</v>
      </c>
      <c r="C25" s="10" t="s">
        <v>72</v>
      </c>
      <c r="D25" s="10" t="s">
        <v>93</v>
      </c>
      <c r="E25" s="28">
        <v>9.0</v>
      </c>
      <c r="F25" s="25">
        <f>E25-5</f>
        <v>4</v>
      </c>
      <c r="J25" s="10" t="s">
        <v>509</v>
      </c>
    </row>
    <row r="26">
      <c r="A26" s="46" t="s">
        <v>503</v>
      </c>
      <c r="B26" s="31">
        <v>0.02008101851851852</v>
      </c>
      <c r="C26" s="10" t="s">
        <v>72</v>
      </c>
      <c r="D26" s="10" t="s">
        <v>93</v>
      </c>
      <c r="E26" s="28" t="s">
        <v>75</v>
      </c>
      <c r="F26" s="28" t="s">
        <v>75</v>
      </c>
      <c r="J26" s="10" t="s">
        <v>160</v>
      </c>
    </row>
    <row r="27">
      <c r="A27" s="46" t="s">
        <v>503</v>
      </c>
      <c r="B27" s="31">
        <v>0.02008101851851852</v>
      </c>
      <c r="C27" s="10" t="s">
        <v>72</v>
      </c>
      <c r="D27" s="10" t="s">
        <v>93</v>
      </c>
      <c r="E27" s="28" t="s">
        <v>88</v>
      </c>
      <c r="F27" s="28">
        <v>1.0</v>
      </c>
      <c r="J27" s="10" t="s">
        <v>509</v>
      </c>
    </row>
    <row r="28">
      <c r="A28" s="46" t="s">
        <v>503</v>
      </c>
      <c r="B28" s="31">
        <v>0.02068287037037037</v>
      </c>
      <c r="C28" s="10" t="s">
        <v>66</v>
      </c>
      <c r="D28" s="10" t="s">
        <v>89</v>
      </c>
      <c r="E28" s="28" t="s">
        <v>75</v>
      </c>
      <c r="F28" s="28" t="s">
        <v>75</v>
      </c>
      <c r="J28" s="10" t="s">
        <v>160</v>
      </c>
    </row>
    <row r="29">
      <c r="A29" s="46" t="s">
        <v>503</v>
      </c>
      <c r="B29" s="31">
        <v>0.02068287037037037</v>
      </c>
      <c r="C29" s="10" t="s">
        <v>66</v>
      </c>
      <c r="D29" s="10" t="s">
        <v>89</v>
      </c>
      <c r="E29" s="28">
        <v>9.0</v>
      </c>
      <c r="F29" s="28">
        <v>3.0</v>
      </c>
      <c r="J29" s="10" t="s">
        <v>252</v>
      </c>
    </row>
    <row r="30">
      <c r="A30" s="46" t="s">
        <v>503</v>
      </c>
      <c r="B30" s="31">
        <v>0.02329861111111111</v>
      </c>
      <c r="C30" s="10" t="s">
        <v>84</v>
      </c>
      <c r="D30" s="10" t="s">
        <v>93</v>
      </c>
      <c r="E30" s="28">
        <v>18.0</v>
      </c>
      <c r="F30" s="25">
        <f>E30-5</f>
        <v>13</v>
      </c>
      <c r="J30" s="10" t="s">
        <v>510</v>
      </c>
    </row>
    <row r="31">
      <c r="A31" s="46" t="s">
        <v>503</v>
      </c>
      <c r="B31" s="31">
        <v>0.023796296296296298</v>
      </c>
      <c r="C31" s="10" t="s">
        <v>84</v>
      </c>
      <c r="D31" s="10" t="s">
        <v>91</v>
      </c>
      <c r="E31" s="28">
        <v>20.0</v>
      </c>
      <c r="F31" s="26"/>
      <c r="H31" s="10" t="s">
        <v>511</v>
      </c>
    </row>
    <row r="32">
      <c r="A32" s="46" t="s">
        <v>503</v>
      </c>
      <c r="B32" s="31">
        <v>0.02449074074074074</v>
      </c>
      <c r="C32" s="10" t="s">
        <v>70</v>
      </c>
      <c r="D32" s="10" t="s">
        <v>93</v>
      </c>
      <c r="E32" s="28">
        <v>16.0</v>
      </c>
      <c r="F32" s="25">
        <f>E32-6</f>
        <v>10</v>
      </c>
      <c r="J32" s="10" t="s">
        <v>512</v>
      </c>
    </row>
    <row r="33">
      <c r="A33" s="46" t="s">
        <v>503</v>
      </c>
      <c r="B33" s="31">
        <v>0.02457175925925926</v>
      </c>
      <c r="C33" s="10" t="s">
        <v>70</v>
      </c>
      <c r="D33" s="10" t="s">
        <v>91</v>
      </c>
      <c r="E33" s="28">
        <v>8.0</v>
      </c>
      <c r="F33" s="26"/>
      <c r="H33" s="10" t="s">
        <v>513</v>
      </c>
    </row>
    <row r="34">
      <c r="A34" s="46" t="s">
        <v>503</v>
      </c>
      <c r="B34" s="31">
        <v>0.025127314814814814</v>
      </c>
      <c r="C34" s="10" t="s">
        <v>70</v>
      </c>
      <c r="D34" s="10" t="s">
        <v>93</v>
      </c>
      <c r="E34" s="28">
        <v>19.0</v>
      </c>
      <c r="F34" s="25">
        <f t="shared" ref="F34:F35" si="1">E34-6</f>
        <v>13</v>
      </c>
      <c r="J34" s="10" t="s">
        <v>99</v>
      </c>
    </row>
    <row r="35">
      <c r="A35" s="46" t="s">
        <v>503</v>
      </c>
      <c r="B35" s="31">
        <v>0.02515046296296296</v>
      </c>
      <c r="C35" s="10" t="s">
        <v>70</v>
      </c>
      <c r="D35" s="10" t="s">
        <v>93</v>
      </c>
      <c r="E35" s="28">
        <v>15.0</v>
      </c>
      <c r="F35" s="25">
        <f t="shared" si="1"/>
        <v>9</v>
      </c>
      <c r="J35" s="10" t="s">
        <v>99</v>
      </c>
    </row>
    <row r="36">
      <c r="A36" s="46" t="s">
        <v>503</v>
      </c>
      <c r="B36" s="31">
        <v>0.02525462962962963</v>
      </c>
      <c r="C36" s="10" t="s">
        <v>70</v>
      </c>
      <c r="D36" s="10" t="s">
        <v>91</v>
      </c>
      <c r="E36" s="28">
        <v>12.0</v>
      </c>
      <c r="F36" s="26"/>
      <c r="H36" s="10" t="s">
        <v>514</v>
      </c>
    </row>
    <row r="37">
      <c r="A37" s="46" t="s">
        <v>503</v>
      </c>
      <c r="B37" s="31">
        <v>0.026180555555555554</v>
      </c>
      <c r="C37" s="10" t="s">
        <v>82</v>
      </c>
      <c r="D37" s="10" t="s">
        <v>91</v>
      </c>
      <c r="E37" s="28">
        <v>11.0</v>
      </c>
      <c r="F37" s="26"/>
      <c r="H37" s="10" t="s">
        <v>515</v>
      </c>
      <c r="J37" s="10" t="s">
        <v>516</v>
      </c>
    </row>
    <row r="38">
      <c r="A38" s="46" t="s">
        <v>503</v>
      </c>
      <c r="B38" s="31">
        <v>0.02722222222222222</v>
      </c>
      <c r="C38" s="10" t="s">
        <v>72</v>
      </c>
      <c r="D38" s="10" t="s">
        <v>93</v>
      </c>
      <c r="E38" s="28">
        <v>15.0</v>
      </c>
      <c r="F38" s="25">
        <f t="shared" ref="F38:F39" si="2">E38-5</f>
        <v>10</v>
      </c>
      <c r="J38" s="10" t="s">
        <v>136</v>
      </c>
    </row>
    <row r="39">
      <c r="A39" s="46" t="s">
        <v>503</v>
      </c>
      <c r="B39" s="31">
        <v>0.027256944444444445</v>
      </c>
      <c r="C39" s="10" t="s">
        <v>72</v>
      </c>
      <c r="D39" s="10" t="s">
        <v>93</v>
      </c>
      <c r="E39" s="28">
        <v>8.0</v>
      </c>
      <c r="F39" s="25">
        <f t="shared" si="2"/>
        <v>3</v>
      </c>
      <c r="J39" s="10" t="s">
        <v>136</v>
      </c>
    </row>
    <row r="40">
      <c r="A40" s="46" t="s">
        <v>503</v>
      </c>
      <c r="B40" s="31">
        <v>0.02755787037037037</v>
      </c>
      <c r="C40" s="10" t="s">
        <v>72</v>
      </c>
      <c r="D40" s="10" t="s">
        <v>91</v>
      </c>
      <c r="E40" s="28">
        <v>11.0</v>
      </c>
      <c r="F40" s="26"/>
      <c r="H40" s="10" t="s">
        <v>517</v>
      </c>
    </row>
    <row r="41">
      <c r="A41" s="46" t="s">
        <v>503</v>
      </c>
      <c r="B41" s="31">
        <v>0.029560185185185186</v>
      </c>
      <c r="C41" s="10" t="s">
        <v>66</v>
      </c>
      <c r="D41" s="10" t="s">
        <v>89</v>
      </c>
      <c r="E41" s="28" t="s">
        <v>75</v>
      </c>
      <c r="F41" s="28" t="s">
        <v>75</v>
      </c>
      <c r="J41" s="10" t="s">
        <v>160</v>
      </c>
    </row>
    <row r="42">
      <c r="A42" s="46" t="s">
        <v>503</v>
      </c>
      <c r="B42" s="31">
        <v>0.029560185185185186</v>
      </c>
      <c r="C42" s="10" t="s">
        <v>66</v>
      </c>
      <c r="D42" s="10" t="s">
        <v>89</v>
      </c>
      <c r="E42" s="28">
        <v>14.0</v>
      </c>
      <c r="F42" s="25">
        <f>E42-6</f>
        <v>8</v>
      </c>
      <c r="J42" s="10" t="s">
        <v>252</v>
      </c>
    </row>
    <row r="43">
      <c r="A43" s="46" t="s">
        <v>503</v>
      </c>
      <c r="B43" s="31">
        <v>0.029652777777777778</v>
      </c>
      <c r="C43" s="10" t="s">
        <v>66</v>
      </c>
      <c r="D43" s="10" t="s">
        <v>91</v>
      </c>
      <c r="E43" s="28">
        <v>14.0</v>
      </c>
      <c r="F43" s="26"/>
      <c r="H43" s="10" t="s">
        <v>518</v>
      </c>
      <c r="I43" s="10">
        <v>1.0</v>
      </c>
      <c r="J43" s="10" t="s">
        <v>519</v>
      </c>
    </row>
    <row r="44">
      <c r="A44" s="46" t="s">
        <v>503</v>
      </c>
      <c r="B44" s="31">
        <v>0.030266203703703705</v>
      </c>
      <c r="C44" s="10" t="s">
        <v>74</v>
      </c>
      <c r="D44" s="10" t="s">
        <v>93</v>
      </c>
      <c r="E44" s="28">
        <v>22.0</v>
      </c>
      <c r="F44" s="25">
        <f>E44-6</f>
        <v>16</v>
      </c>
      <c r="J44" s="10" t="s">
        <v>197</v>
      </c>
    </row>
    <row r="45">
      <c r="A45" s="46" t="s">
        <v>503</v>
      </c>
      <c r="B45" s="31">
        <v>0.030671296296296297</v>
      </c>
      <c r="C45" s="10" t="s">
        <v>74</v>
      </c>
      <c r="D45" s="10" t="s">
        <v>91</v>
      </c>
      <c r="E45" s="28">
        <v>6.0</v>
      </c>
      <c r="F45" s="26"/>
      <c r="H45" s="10" t="s">
        <v>520</v>
      </c>
      <c r="I45" s="10">
        <v>1.0</v>
      </c>
      <c r="J45" s="10" t="s">
        <v>521</v>
      </c>
    </row>
    <row r="46">
      <c r="A46" s="46" t="s">
        <v>503</v>
      </c>
      <c r="B46" s="31">
        <v>0.030983796296296297</v>
      </c>
      <c r="C46" s="10" t="s">
        <v>74</v>
      </c>
      <c r="D46" s="10" t="s">
        <v>93</v>
      </c>
      <c r="E46" s="28" t="s">
        <v>75</v>
      </c>
      <c r="F46" s="28" t="s">
        <v>75</v>
      </c>
      <c r="J46" s="10" t="s">
        <v>160</v>
      </c>
    </row>
    <row r="47">
      <c r="A47" s="46" t="s">
        <v>503</v>
      </c>
      <c r="B47" s="31">
        <v>0.030983796296296297</v>
      </c>
      <c r="C47" s="10" t="s">
        <v>74</v>
      </c>
      <c r="D47" s="10" t="s">
        <v>93</v>
      </c>
      <c r="E47" s="28">
        <v>19.0</v>
      </c>
      <c r="F47" s="25">
        <f>E47-6</f>
        <v>13</v>
      </c>
      <c r="J47" s="10" t="s">
        <v>403</v>
      </c>
    </row>
    <row r="48">
      <c r="A48" s="46" t="s">
        <v>503</v>
      </c>
      <c r="B48" s="31">
        <v>0.031053240740740742</v>
      </c>
      <c r="C48" s="10" t="s">
        <v>74</v>
      </c>
      <c r="D48" s="10" t="s">
        <v>91</v>
      </c>
      <c r="E48" s="28">
        <v>7.0</v>
      </c>
      <c r="F48" s="26"/>
      <c r="H48" s="10" t="s">
        <v>522</v>
      </c>
      <c r="I48" s="10">
        <v>1.0</v>
      </c>
      <c r="J48" s="10" t="s">
        <v>523</v>
      </c>
    </row>
    <row r="49">
      <c r="A49" s="46" t="s">
        <v>503</v>
      </c>
      <c r="B49" s="31">
        <v>0.03152777777777778</v>
      </c>
      <c r="C49" s="10" t="s">
        <v>84</v>
      </c>
      <c r="D49" s="10" t="s">
        <v>93</v>
      </c>
      <c r="E49" s="28">
        <v>19.0</v>
      </c>
      <c r="F49" s="25">
        <f>E49-5</f>
        <v>14</v>
      </c>
      <c r="J49" s="10" t="s">
        <v>505</v>
      </c>
    </row>
    <row r="50">
      <c r="A50" s="46" t="s">
        <v>503</v>
      </c>
      <c r="B50" s="31">
        <v>0.03173611111111111</v>
      </c>
      <c r="C50" s="10" t="s">
        <v>84</v>
      </c>
      <c r="D50" s="10" t="s">
        <v>91</v>
      </c>
      <c r="E50" s="28">
        <v>14.0</v>
      </c>
      <c r="F50" s="26"/>
      <c r="H50" s="10" t="s">
        <v>524</v>
      </c>
    </row>
    <row r="51">
      <c r="A51" s="46" t="s">
        <v>503</v>
      </c>
      <c r="B51" s="31">
        <v>0.03283564814814815</v>
      </c>
      <c r="C51" s="10" t="s">
        <v>66</v>
      </c>
      <c r="D51" s="10" t="s">
        <v>93</v>
      </c>
      <c r="E51" s="28">
        <v>14.0</v>
      </c>
      <c r="F51" s="25">
        <f>E51-7</f>
        <v>7</v>
      </c>
      <c r="J51" s="10" t="s">
        <v>525</v>
      </c>
    </row>
    <row r="52">
      <c r="A52" s="46" t="s">
        <v>503</v>
      </c>
      <c r="B52" s="31">
        <v>0.03324074074074074</v>
      </c>
      <c r="C52" s="10" t="s">
        <v>82</v>
      </c>
      <c r="D52" s="10" t="s">
        <v>166</v>
      </c>
      <c r="E52" s="28" t="s">
        <v>68</v>
      </c>
      <c r="F52" s="25">
        <v>20.0</v>
      </c>
      <c r="J52" s="10" t="s">
        <v>507</v>
      </c>
    </row>
    <row r="53">
      <c r="A53" s="46" t="s">
        <v>503</v>
      </c>
      <c r="B53" s="31">
        <v>0.03328703703703704</v>
      </c>
      <c r="C53" s="10" t="s">
        <v>66</v>
      </c>
      <c r="D53" s="10" t="s">
        <v>166</v>
      </c>
      <c r="E53" s="28">
        <v>18.0</v>
      </c>
      <c r="F53" s="28">
        <v>17.0</v>
      </c>
      <c r="J53" s="10" t="s">
        <v>507</v>
      </c>
    </row>
    <row r="54">
      <c r="A54" s="46" t="s">
        <v>503</v>
      </c>
      <c r="B54" s="31">
        <v>0.03333333333333333</v>
      </c>
      <c r="C54" s="10" t="s">
        <v>70</v>
      </c>
      <c r="D54" s="10" t="s">
        <v>166</v>
      </c>
      <c r="E54" s="28">
        <v>5.0</v>
      </c>
      <c r="F54" s="28">
        <v>2.0</v>
      </c>
      <c r="H54" s="10" t="s">
        <v>526</v>
      </c>
      <c r="J54" s="10" t="s">
        <v>507</v>
      </c>
    </row>
    <row r="55">
      <c r="A55" s="46" t="s">
        <v>503</v>
      </c>
      <c r="B55" s="31">
        <v>0.03335648148148148</v>
      </c>
      <c r="C55" s="10" t="s">
        <v>74</v>
      </c>
      <c r="D55" s="10" t="s">
        <v>166</v>
      </c>
      <c r="E55" s="28">
        <v>11.0</v>
      </c>
      <c r="F55" s="25">
        <f>E55-0</f>
        <v>11</v>
      </c>
      <c r="H55" s="10" t="s">
        <v>527</v>
      </c>
      <c r="J55" s="10" t="s">
        <v>507</v>
      </c>
    </row>
    <row r="56">
      <c r="A56" s="46" t="s">
        <v>503</v>
      </c>
      <c r="B56" s="31">
        <v>0.03391203703703704</v>
      </c>
      <c r="C56" s="10" t="s">
        <v>69</v>
      </c>
      <c r="D56" s="10" t="s">
        <v>166</v>
      </c>
      <c r="E56" s="28">
        <v>10.0</v>
      </c>
      <c r="F56" s="25">
        <f>E56-6</f>
        <v>4</v>
      </c>
      <c r="H56" s="10" t="s">
        <v>528</v>
      </c>
      <c r="J56" s="10" t="s">
        <v>507</v>
      </c>
    </row>
    <row r="57">
      <c r="A57" s="46" t="s">
        <v>503</v>
      </c>
      <c r="B57" s="31">
        <v>0.03394675925925926</v>
      </c>
      <c r="C57" s="10" t="s">
        <v>72</v>
      </c>
      <c r="D57" s="10" t="s">
        <v>166</v>
      </c>
      <c r="E57" s="28">
        <v>18.0</v>
      </c>
      <c r="F57" s="25">
        <f>E57-5</f>
        <v>13</v>
      </c>
      <c r="J57" s="10" t="s">
        <v>507</v>
      </c>
    </row>
    <row r="58">
      <c r="A58" s="46" t="s">
        <v>503</v>
      </c>
      <c r="B58" s="31">
        <v>0.03396990740740741</v>
      </c>
      <c r="C58" s="10" t="s">
        <v>84</v>
      </c>
      <c r="D58" s="10" t="s">
        <v>166</v>
      </c>
      <c r="E58" s="28">
        <v>4.0</v>
      </c>
      <c r="F58" s="25">
        <f>E58--1</f>
        <v>5</v>
      </c>
      <c r="H58" s="10" t="s">
        <v>529</v>
      </c>
      <c r="J58" s="10" t="s">
        <v>507</v>
      </c>
    </row>
    <row r="59">
      <c r="A59" s="46" t="s">
        <v>503</v>
      </c>
      <c r="B59" s="31">
        <v>0.034583333333333334</v>
      </c>
      <c r="C59" s="10" t="s">
        <v>72</v>
      </c>
      <c r="D59" s="10" t="s">
        <v>93</v>
      </c>
      <c r="E59" s="28">
        <v>20.0</v>
      </c>
      <c r="F59" s="25">
        <f>E59-5</f>
        <v>15</v>
      </c>
      <c r="J59" s="10" t="s">
        <v>291</v>
      </c>
    </row>
    <row r="60">
      <c r="A60" s="46" t="s">
        <v>503</v>
      </c>
      <c r="B60" s="31">
        <v>0.034652777777777775</v>
      </c>
      <c r="C60" s="10" t="s">
        <v>72</v>
      </c>
      <c r="D60" s="10" t="s">
        <v>91</v>
      </c>
      <c r="E60" s="28">
        <v>10.0</v>
      </c>
      <c r="F60" s="26"/>
      <c r="H60" s="10" t="s">
        <v>530</v>
      </c>
      <c r="J60" s="10" t="s">
        <v>119</v>
      </c>
    </row>
    <row r="61">
      <c r="A61" s="46" t="s">
        <v>503</v>
      </c>
      <c r="B61" s="31">
        <v>0.03546296296296296</v>
      </c>
      <c r="C61" s="10" t="s">
        <v>82</v>
      </c>
      <c r="D61" s="10" t="s">
        <v>67</v>
      </c>
      <c r="E61" s="28">
        <v>13.0</v>
      </c>
      <c r="F61" s="25">
        <f>E61-3</f>
        <v>10</v>
      </c>
    </row>
    <row r="62">
      <c r="A62" s="46" t="s">
        <v>503</v>
      </c>
      <c r="B62" s="31">
        <v>0.03608796296296296</v>
      </c>
      <c r="C62" s="10" t="s">
        <v>82</v>
      </c>
      <c r="D62" s="10" t="s">
        <v>89</v>
      </c>
      <c r="E62" s="28" t="s">
        <v>75</v>
      </c>
      <c r="F62" s="28" t="s">
        <v>75</v>
      </c>
      <c r="J62" s="10" t="s">
        <v>160</v>
      </c>
    </row>
    <row r="63">
      <c r="A63" s="46" t="s">
        <v>503</v>
      </c>
      <c r="B63" s="31">
        <v>0.03608796296296296</v>
      </c>
      <c r="C63" s="10" t="s">
        <v>82</v>
      </c>
      <c r="D63" s="10" t="s">
        <v>89</v>
      </c>
      <c r="E63" s="28">
        <v>10.0</v>
      </c>
      <c r="F63" s="25">
        <f>E63-7</f>
        <v>3</v>
      </c>
      <c r="J63" s="10" t="s">
        <v>531</v>
      </c>
    </row>
    <row r="64">
      <c r="A64" s="46" t="s">
        <v>503</v>
      </c>
      <c r="B64" s="31">
        <v>0.03638888888888889</v>
      </c>
      <c r="C64" s="10" t="s">
        <v>72</v>
      </c>
      <c r="D64" s="10" t="s">
        <v>120</v>
      </c>
      <c r="E64" s="28">
        <v>6.0</v>
      </c>
      <c r="F64" s="26"/>
      <c r="J64" s="10" t="s">
        <v>532</v>
      </c>
    </row>
    <row r="65">
      <c r="A65" s="46" t="s">
        <v>503</v>
      </c>
      <c r="B65" s="31">
        <v>0.03743055555555556</v>
      </c>
      <c r="C65" s="10" t="s">
        <v>69</v>
      </c>
      <c r="D65" s="10" t="s">
        <v>83</v>
      </c>
      <c r="E65" s="28">
        <v>3.0</v>
      </c>
      <c r="F65" s="25">
        <f>E65-1</f>
        <v>2</v>
      </c>
    </row>
    <row r="66">
      <c r="A66" s="46" t="s">
        <v>503</v>
      </c>
      <c r="B66" s="31">
        <v>0.03768518518518518</v>
      </c>
      <c r="C66" s="10" t="s">
        <v>66</v>
      </c>
      <c r="D66" s="10" t="s">
        <v>89</v>
      </c>
      <c r="E66" s="28" t="s">
        <v>75</v>
      </c>
      <c r="F66" s="28" t="s">
        <v>75</v>
      </c>
      <c r="J66" s="10" t="s">
        <v>160</v>
      </c>
    </row>
    <row r="67">
      <c r="A67" s="46" t="s">
        <v>503</v>
      </c>
      <c r="B67" s="31">
        <v>0.03768518518518518</v>
      </c>
      <c r="C67" s="10" t="s">
        <v>66</v>
      </c>
      <c r="D67" s="10" t="s">
        <v>89</v>
      </c>
      <c r="E67" s="28">
        <v>19.0</v>
      </c>
      <c r="F67" s="25">
        <f>E67-6</f>
        <v>13</v>
      </c>
      <c r="J67" s="10" t="s">
        <v>252</v>
      </c>
    </row>
    <row r="68">
      <c r="A68" s="46" t="s">
        <v>503</v>
      </c>
      <c r="B68" s="31">
        <v>0.03777777777777778</v>
      </c>
      <c r="C68" s="10" t="s">
        <v>66</v>
      </c>
      <c r="D68" s="10" t="s">
        <v>91</v>
      </c>
      <c r="E68" s="28">
        <v>11.0</v>
      </c>
      <c r="F68" s="26"/>
      <c r="H68" s="10" t="s">
        <v>533</v>
      </c>
      <c r="I68" s="10">
        <v>1.0</v>
      </c>
      <c r="J68" s="10" t="s">
        <v>534</v>
      </c>
    </row>
    <row r="69">
      <c r="A69" s="46" t="s">
        <v>503</v>
      </c>
      <c r="B69" s="31">
        <v>0.03875</v>
      </c>
      <c r="C69" s="10" t="s">
        <v>82</v>
      </c>
      <c r="D69" s="10" t="s">
        <v>131</v>
      </c>
      <c r="E69" s="28">
        <v>15.0</v>
      </c>
      <c r="F69" s="25">
        <f>E69-5</f>
        <v>10</v>
      </c>
    </row>
    <row r="70">
      <c r="A70" s="46" t="s">
        <v>503</v>
      </c>
      <c r="B70" s="31">
        <v>0.03878472222222222</v>
      </c>
      <c r="C70" s="10" t="s">
        <v>72</v>
      </c>
      <c r="D70" s="10" t="s">
        <v>132</v>
      </c>
      <c r="E70" s="28" t="s">
        <v>75</v>
      </c>
      <c r="F70" s="28" t="s">
        <v>75</v>
      </c>
      <c r="J70" s="10" t="s">
        <v>85</v>
      </c>
    </row>
    <row r="71">
      <c r="A71" s="46" t="s">
        <v>503</v>
      </c>
      <c r="B71" s="31">
        <v>0.03878472222222222</v>
      </c>
      <c r="C71" s="10" t="s">
        <v>72</v>
      </c>
      <c r="D71" s="10" t="s">
        <v>132</v>
      </c>
      <c r="E71" s="28">
        <v>12.0</v>
      </c>
      <c r="F71" s="25">
        <f>E71-0</f>
        <v>12</v>
      </c>
      <c r="J71" s="10" t="s">
        <v>86</v>
      </c>
    </row>
    <row r="72">
      <c r="A72" s="46" t="s">
        <v>503</v>
      </c>
      <c r="B72" s="31">
        <v>0.03940972222222222</v>
      </c>
      <c r="C72" s="10" t="s">
        <v>70</v>
      </c>
      <c r="D72" s="10" t="s">
        <v>166</v>
      </c>
      <c r="E72" s="28">
        <v>16.0</v>
      </c>
      <c r="F72" s="25">
        <f>E72-3</f>
        <v>13</v>
      </c>
      <c r="J72" s="10" t="s">
        <v>504</v>
      </c>
    </row>
    <row r="73">
      <c r="A73" s="46" t="s">
        <v>503</v>
      </c>
      <c r="B73" s="31">
        <v>0.03940972222222222</v>
      </c>
      <c r="C73" s="10" t="s">
        <v>84</v>
      </c>
      <c r="D73" s="10" t="s">
        <v>166</v>
      </c>
      <c r="E73" s="28">
        <v>7.0</v>
      </c>
      <c r="F73" s="25">
        <f>E73--1</f>
        <v>8</v>
      </c>
      <c r="J73" s="10" t="s">
        <v>504</v>
      </c>
    </row>
    <row r="74">
      <c r="A74" s="46" t="s">
        <v>503</v>
      </c>
      <c r="B74" s="31">
        <v>0.040011574074074074</v>
      </c>
      <c r="C74" s="10" t="s">
        <v>84</v>
      </c>
      <c r="D74" s="10" t="s">
        <v>93</v>
      </c>
      <c r="E74" s="28" t="s">
        <v>75</v>
      </c>
      <c r="F74" s="28" t="s">
        <v>75</v>
      </c>
      <c r="J74" s="10" t="s">
        <v>160</v>
      </c>
    </row>
    <row r="75">
      <c r="A75" s="46" t="s">
        <v>503</v>
      </c>
      <c r="B75" s="31">
        <v>0.040011574074074074</v>
      </c>
      <c r="C75" s="10" t="s">
        <v>84</v>
      </c>
      <c r="D75" s="10" t="s">
        <v>93</v>
      </c>
      <c r="E75" s="28">
        <f>F75+5</f>
        <v>11</v>
      </c>
      <c r="F75" s="25">
        <v>6.0</v>
      </c>
      <c r="J75" s="10" t="s">
        <v>535</v>
      </c>
    </row>
    <row r="76">
      <c r="A76" s="46" t="s">
        <v>503</v>
      </c>
      <c r="B76" s="31">
        <v>0.041527777777777775</v>
      </c>
      <c r="C76" s="10" t="s">
        <v>70</v>
      </c>
      <c r="D76" s="10" t="s">
        <v>79</v>
      </c>
      <c r="E76" s="28">
        <v>6.0</v>
      </c>
      <c r="F76" s="25">
        <f>E76-4</f>
        <v>2</v>
      </c>
    </row>
    <row r="77">
      <c r="A77" s="46" t="s">
        <v>503</v>
      </c>
      <c r="B77" s="31">
        <v>0.042650462962962966</v>
      </c>
      <c r="C77" s="10" t="s">
        <v>69</v>
      </c>
      <c r="D77" s="10" t="s">
        <v>120</v>
      </c>
      <c r="E77" s="28">
        <v>10.0</v>
      </c>
      <c r="F77" s="26"/>
      <c r="J77" s="10" t="s">
        <v>536</v>
      </c>
    </row>
    <row r="78">
      <c r="A78" s="46" t="s">
        <v>503</v>
      </c>
      <c r="B78" s="31">
        <v>0.04297453703703704</v>
      </c>
      <c r="C78" s="10" t="s">
        <v>69</v>
      </c>
      <c r="D78" s="10" t="s">
        <v>79</v>
      </c>
      <c r="E78" s="28">
        <v>16.0</v>
      </c>
      <c r="F78" s="25">
        <f>E78-3</f>
        <v>13</v>
      </c>
    </row>
    <row r="79">
      <c r="A79" s="46" t="s">
        <v>503</v>
      </c>
      <c r="B79" s="31">
        <v>0.04387731481481481</v>
      </c>
      <c r="C79" s="10" t="s">
        <v>72</v>
      </c>
      <c r="D79" s="10" t="s">
        <v>93</v>
      </c>
      <c r="E79" s="28" t="s">
        <v>75</v>
      </c>
      <c r="F79" s="28" t="s">
        <v>75</v>
      </c>
      <c r="J79" s="10" t="s">
        <v>160</v>
      </c>
    </row>
    <row r="80">
      <c r="A80" s="46" t="s">
        <v>503</v>
      </c>
      <c r="B80" s="31">
        <v>0.04387731481481481</v>
      </c>
      <c r="C80" s="10" t="s">
        <v>72</v>
      </c>
      <c r="D80" s="10" t="s">
        <v>93</v>
      </c>
      <c r="E80" s="28">
        <v>13.0</v>
      </c>
      <c r="F80" s="25">
        <f>E80-5</f>
        <v>8</v>
      </c>
      <c r="J80" s="10" t="s">
        <v>509</v>
      </c>
    </row>
    <row r="81">
      <c r="A81" s="46" t="s">
        <v>503</v>
      </c>
      <c r="B81" s="31">
        <v>0.043993055555555556</v>
      </c>
      <c r="C81" s="10" t="s">
        <v>72</v>
      </c>
      <c r="D81" s="10" t="s">
        <v>91</v>
      </c>
      <c r="E81" s="28">
        <v>8.0</v>
      </c>
      <c r="F81" s="26"/>
      <c r="H81" s="10" t="s">
        <v>537</v>
      </c>
    </row>
    <row r="82">
      <c r="A82" s="46" t="s">
        <v>503</v>
      </c>
      <c r="B82" s="31">
        <v>0.04415509259259259</v>
      </c>
      <c r="C82" s="10" t="s">
        <v>72</v>
      </c>
      <c r="D82" s="10" t="s">
        <v>93</v>
      </c>
      <c r="E82" s="28" t="s">
        <v>75</v>
      </c>
      <c r="F82" s="28" t="s">
        <v>75</v>
      </c>
      <c r="J82" s="10" t="s">
        <v>160</v>
      </c>
    </row>
    <row r="83">
      <c r="A83" s="46" t="s">
        <v>503</v>
      </c>
      <c r="B83" s="31">
        <v>0.04415509259259259</v>
      </c>
      <c r="C83" s="10" t="s">
        <v>72</v>
      </c>
      <c r="D83" s="10" t="s">
        <v>93</v>
      </c>
      <c r="E83" s="28">
        <v>17.0</v>
      </c>
      <c r="F83" s="25">
        <f>E83-5</f>
        <v>12</v>
      </c>
      <c r="J83" s="10" t="s">
        <v>509</v>
      </c>
    </row>
    <row r="84">
      <c r="A84" s="46" t="s">
        <v>503</v>
      </c>
      <c r="B84" s="31">
        <v>0.044224537037037034</v>
      </c>
      <c r="C84" s="10" t="s">
        <v>72</v>
      </c>
      <c r="D84" s="10" t="s">
        <v>91</v>
      </c>
      <c r="E84" s="28">
        <v>5.0</v>
      </c>
      <c r="F84" s="26"/>
      <c r="H84" s="10" t="s">
        <v>538</v>
      </c>
      <c r="I84" s="10">
        <v>1.0</v>
      </c>
      <c r="J84" s="10" t="s">
        <v>539</v>
      </c>
    </row>
    <row r="85">
      <c r="A85" s="46" t="s">
        <v>503</v>
      </c>
      <c r="B85" s="31">
        <v>0.04508101851851852</v>
      </c>
      <c r="C85" s="10" t="s">
        <v>72</v>
      </c>
      <c r="D85" s="10" t="s">
        <v>155</v>
      </c>
      <c r="E85" s="28" t="s">
        <v>75</v>
      </c>
      <c r="F85" s="28" t="s">
        <v>75</v>
      </c>
    </row>
    <row r="86">
      <c r="A86" s="46" t="s">
        <v>503</v>
      </c>
      <c r="B86" s="31">
        <v>0.04508101851851852</v>
      </c>
      <c r="C86" s="10" t="s">
        <v>74</v>
      </c>
      <c r="D86" s="10" t="s">
        <v>155</v>
      </c>
      <c r="E86" s="28" t="s">
        <v>75</v>
      </c>
      <c r="F86" s="28" t="s">
        <v>75</v>
      </c>
    </row>
    <row r="87">
      <c r="A87" s="46" t="s">
        <v>503</v>
      </c>
      <c r="B87" s="31">
        <v>0.04508101851851852</v>
      </c>
      <c r="C87" s="10" t="s">
        <v>69</v>
      </c>
      <c r="D87" s="10" t="s">
        <v>155</v>
      </c>
      <c r="E87" s="28" t="s">
        <v>75</v>
      </c>
      <c r="F87" s="28" t="s">
        <v>75</v>
      </c>
    </row>
    <row r="88">
      <c r="A88" s="46" t="s">
        <v>503</v>
      </c>
      <c r="B88" s="31">
        <v>0.04508101851851852</v>
      </c>
      <c r="C88" s="10" t="s">
        <v>66</v>
      </c>
      <c r="D88" s="10" t="s">
        <v>155</v>
      </c>
      <c r="E88" s="28" t="s">
        <v>75</v>
      </c>
      <c r="F88" s="28" t="s">
        <v>75</v>
      </c>
    </row>
    <row r="89">
      <c r="A89" s="46" t="s">
        <v>503</v>
      </c>
      <c r="B89" s="31">
        <v>0.04508101851851852</v>
      </c>
      <c r="C89" s="10" t="s">
        <v>84</v>
      </c>
      <c r="D89" s="10" t="s">
        <v>155</v>
      </c>
      <c r="E89" s="28" t="s">
        <v>75</v>
      </c>
      <c r="F89" s="28" t="s">
        <v>75</v>
      </c>
    </row>
    <row r="90">
      <c r="A90" s="46" t="s">
        <v>503</v>
      </c>
      <c r="B90" s="31">
        <v>0.04508101851851852</v>
      </c>
      <c r="C90" s="10" t="s">
        <v>70</v>
      </c>
      <c r="D90" s="10" t="s">
        <v>155</v>
      </c>
      <c r="E90" s="28" t="s">
        <v>75</v>
      </c>
      <c r="F90" s="28" t="s">
        <v>75</v>
      </c>
    </row>
    <row r="91">
      <c r="A91" s="46" t="s">
        <v>503</v>
      </c>
      <c r="B91" s="31">
        <v>0.04570601851851852</v>
      </c>
      <c r="C91" s="10" t="s">
        <v>74</v>
      </c>
      <c r="D91" s="10" t="s">
        <v>78</v>
      </c>
      <c r="E91" s="28">
        <v>10.0</v>
      </c>
      <c r="F91" s="28">
        <f>E91-6</f>
        <v>4</v>
      </c>
    </row>
    <row r="92">
      <c r="A92" s="46" t="s">
        <v>503</v>
      </c>
      <c r="B92" s="31">
        <v>0.04730324074074074</v>
      </c>
      <c r="C92" s="10" t="s">
        <v>74</v>
      </c>
      <c r="D92" s="10" t="s">
        <v>83</v>
      </c>
      <c r="E92" s="28" t="s">
        <v>88</v>
      </c>
      <c r="F92" s="28">
        <v>1.0</v>
      </c>
    </row>
    <row r="93">
      <c r="A93" s="46" t="s">
        <v>503</v>
      </c>
      <c r="B93" s="31">
        <v>0.04822916666666666</v>
      </c>
      <c r="C93" s="10" t="s">
        <v>74</v>
      </c>
      <c r="D93" s="10" t="s">
        <v>81</v>
      </c>
      <c r="E93" s="28">
        <v>4.0</v>
      </c>
      <c r="F93" s="25">
        <f>E93-2</f>
        <v>2</v>
      </c>
      <c r="H93" s="10" t="s">
        <v>540</v>
      </c>
      <c r="J93" s="10" t="s">
        <v>541</v>
      </c>
    </row>
    <row r="94">
      <c r="A94" s="46" t="s">
        <v>503</v>
      </c>
      <c r="B94" s="31">
        <v>0.049386574074074076</v>
      </c>
      <c r="C94" s="10" t="s">
        <v>74</v>
      </c>
      <c r="D94" s="10" t="s">
        <v>362</v>
      </c>
      <c r="E94" s="28" t="s">
        <v>88</v>
      </c>
      <c r="F94" s="28">
        <v>1.0</v>
      </c>
    </row>
    <row r="95">
      <c r="A95" s="46" t="s">
        <v>503</v>
      </c>
      <c r="B95" s="31">
        <v>0.05049768518518519</v>
      </c>
      <c r="C95" s="10" t="s">
        <v>66</v>
      </c>
      <c r="D95" s="10" t="s">
        <v>362</v>
      </c>
      <c r="E95" s="28">
        <v>17.0</v>
      </c>
      <c r="F95" s="25">
        <f>E95-2</f>
        <v>15</v>
      </c>
    </row>
    <row r="96">
      <c r="A96" s="46" t="s">
        <v>503</v>
      </c>
      <c r="B96" s="31">
        <v>0.051805555555555556</v>
      </c>
      <c r="C96" s="10" t="s">
        <v>70</v>
      </c>
      <c r="D96" s="10" t="s">
        <v>83</v>
      </c>
      <c r="E96" s="28">
        <v>21.0</v>
      </c>
      <c r="F96" s="25">
        <f>E96-4</f>
        <v>17</v>
      </c>
    </row>
    <row r="97">
      <c r="A97" s="46" t="s">
        <v>503</v>
      </c>
      <c r="B97" s="31">
        <v>0.05255787037037037</v>
      </c>
      <c r="C97" s="10" t="s">
        <v>70</v>
      </c>
      <c r="D97" s="10" t="s">
        <v>362</v>
      </c>
      <c r="E97" s="28">
        <v>4.0</v>
      </c>
      <c r="F97" s="28">
        <v>2.0</v>
      </c>
      <c r="J97" s="10" t="s">
        <v>85</v>
      </c>
    </row>
    <row r="98">
      <c r="A98" s="46" t="s">
        <v>503</v>
      </c>
      <c r="B98" s="31">
        <v>0.05255787037037037</v>
      </c>
      <c r="C98" s="10" t="s">
        <v>70</v>
      </c>
      <c r="D98" s="10" t="s">
        <v>362</v>
      </c>
      <c r="E98" s="28">
        <v>13.0</v>
      </c>
      <c r="F98" s="28">
        <v>11.0</v>
      </c>
      <c r="J98" s="10" t="s">
        <v>86</v>
      </c>
    </row>
    <row r="99">
      <c r="A99" s="46" t="s">
        <v>503</v>
      </c>
      <c r="B99" s="31">
        <v>0.053634259259259257</v>
      </c>
      <c r="C99" s="10" t="s">
        <v>66</v>
      </c>
      <c r="D99" s="10" t="s">
        <v>67</v>
      </c>
      <c r="E99" s="28">
        <v>13.0</v>
      </c>
      <c r="F99" s="25">
        <f>E99-0</f>
        <v>13</v>
      </c>
    </row>
    <row r="100">
      <c r="A100" s="46" t="s">
        <v>503</v>
      </c>
      <c r="B100" s="31">
        <v>0.054502314814814816</v>
      </c>
      <c r="C100" s="10" t="s">
        <v>69</v>
      </c>
      <c r="D100" s="10" t="s">
        <v>128</v>
      </c>
      <c r="E100" s="28">
        <v>21.0</v>
      </c>
      <c r="F100" s="25">
        <f>E100-6</f>
        <v>15</v>
      </c>
    </row>
    <row r="101">
      <c r="A101" s="46" t="s">
        <v>503</v>
      </c>
      <c r="B101" s="31">
        <v>0.06399305555555555</v>
      </c>
      <c r="C101" s="10" t="s">
        <v>82</v>
      </c>
      <c r="D101" s="10" t="s">
        <v>132</v>
      </c>
      <c r="E101" s="28">
        <v>15.0</v>
      </c>
      <c r="F101" s="26"/>
    </row>
    <row r="102">
      <c r="A102" s="46" t="s">
        <v>503</v>
      </c>
      <c r="B102" s="31">
        <v>0.0640162037037037</v>
      </c>
      <c r="C102" s="10" t="s">
        <v>72</v>
      </c>
      <c r="D102" s="10" t="s">
        <v>132</v>
      </c>
      <c r="E102" s="28" t="s">
        <v>88</v>
      </c>
      <c r="F102" s="28">
        <v>1.0</v>
      </c>
    </row>
    <row r="103">
      <c r="A103" s="46" t="s">
        <v>503</v>
      </c>
      <c r="B103" s="31">
        <v>0.06440972222222222</v>
      </c>
      <c r="C103" s="10" t="s">
        <v>66</v>
      </c>
      <c r="D103" s="10" t="s">
        <v>132</v>
      </c>
      <c r="E103" s="28">
        <v>20.0</v>
      </c>
      <c r="F103" s="25">
        <f>E103-2</f>
        <v>18</v>
      </c>
    </row>
    <row r="104">
      <c r="A104" s="46" t="s">
        <v>503</v>
      </c>
      <c r="B104" s="31">
        <v>0.06578703703703703</v>
      </c>
      <c r="C104" s="10" t="s">
        <v>82</v>
      </c>
      <c r="D104" s="10" t="s">
        <v>71</v>
      </c>
      <c r="E104" s="28">
        <v>20.0</v>
      </c>
      <c r="F104" s="25">
        <f>E104-5</f>
        <v>15</v>
      </c>
    </row>
    <row r="105">
      <c r="A105" s="46" t="s">
        <v>503</v>
      </c>
      <c r="B105" s="31">
        <v>0.06652777777777778</v>
      </c>
      <c r="C105" s="10" t="s">
        <v>66</v>
      </c>
      <c r="D105" s="10" t="s">
        <v>131</v>
      </c>
      <c r="E105" s="28" t="s">
        <v>88</v>
      </c>
      <c r="F105" s="28">
        <v>1.0</v>
      </c>
    </row>
    <row r="106">
      <c r="A106" s="46" t="s">
        <v>503</v>
      </c>
      <c r="B106" s="31">
        <v>0.07144675925925927</v>
      </c>
      <c r="C106" s="10" t="s">
        <v>74</v>
      </c>
      <c r="D106" s="10" t="s">
        <v>154</v>
      </c>
      <c r="E106" s="28">
        <v>18.0</v>
      </c>
      <c r="F106" s="25">
        <f>E106-0</f>
        <v>18</v>
      </c>
    </row>
    <row r="107">
      <c r="A107" s="46" t="s">
        <v>503</v>
      </c>
      <c r="B107" s="31">
        <v>0.07364583333333333</v>
      </c>
      <c r="C107" s="10" t="s">
        <v>69</v>
      </c>
      <c r="D107" s="10" t="s">
        <v>542</v>
      </c>
      <c r="E107" s="28">
        <v>16.0</v>
      </c>
      <c r="F107" s="25">
        <f>E107-2</f>
        <v>14</v>
      </c>
    </row>
    <row r="108">
      <c r="A108" s="46" t="s">
        <v>503</v>
      </c>
      <c r="B108" s="31">
        <v>0.07458333333333333</v>
      </c>
      <c r="C108" s="10" t="s">
        <v>69</v>
      </c>
      <c r="D108" s="10" t="s">
        <v>67</v>
      </c>
      <c r="E108" s="28">
        <v>10.0</v>
      </c>
      <c r="F108" s="25">
        <f>E108-4</f>
        <v>6</v>
      </c>
    </row>
    <row r="109">
      <c r="A109" s="46" t="s">
        <v>503</v>
      </c>
      <c r="B109" s="31">
        <v>0.07467592592592592</v>
      </c>
      <c r="C109" s="10" t="s">
        <v>72</v>
      </c>
      <c r="D109" s="10" t="s">
        <v>67</v>
      </c>
      <c r="E109" s="28">
        <v>10.0</v>
      </c>
      <c r="F109" s="25">
        <f>E109-3</f>
        <v>7</v>
      </c>
    </row>
    <row r="110">
      <c r="A110" s="46" t="s">
        <v>503</v>
      </c>
      <c r="B110" s="31">
        <v>0.07543981481481482</v>
      </c>
      <c r="C110" s="10" t="s">
        <v>72</v>
      </c>
      <c r="D110" s="10" t="s">
        <v>127</v>
      </c>
      <c r="E110" s="28">
        <v>16.0</v>
      </c>
      <c r="F110" s="25">
        <f>E110-0</f>
        <v>16</v>
      </c>
    </row>
    <row r="111">
      <c r="A111" s="46" t="s">
        <v>503</v>
      </c>
      <c r="B111" s="31">
        <v>0.07594907407407407</v>
      </c>
      <c r="C111" s="10" t="s">
        <v>69</v>
      </c>
      <c r="D111" s="10" t="s">
        <v>209</v>
      </c>
      <c r="E111" s="28" t="s">
        <v>75</v>
      </c>
      <c r="F111" s="28" t="s">
        <v>75</v>
      </c>
      <c r="J111" s="10" t="s">
        <v>85</v>
      </c>
    </row>
    <row r="112">
      <c r="A112" s="46" t="s">
        <v>503</v>
      </c>
      <c r="B112" s="31">
        <v>0.07594907407407407</v>
      </c>
      <c r="C112" s="10" t="s">
        <v>69</v>
      </c>
      <c r="D112" s="10" t="s">
        <v>209</v>
      </c>
      <c r="E112" s="28">
        <v>21.0</v>
      </c>
      <c r="F112" s="25">
        <f>E112-3</f>
        <v>18</v>
      </c>
      <c r="J112" s="10" t="s">
        <v>86</v>
      </c>
    </row>
    <row r="113">
      <c r="A113" s="46" t="s">
        <v>503</v>
      </c>
      <c r="B113" s="31">
        <v>0.07774305555555555</v>
      </c>
      <c r="C113" s="10" t="s">
        <v>72</v>
      </c>
      <c r="D113" s="10" t="s">
        <v>83</v>
      </c>
      <c r="E113" s="28">
        <v>7.0</v>
      </c>
      <c r="F113" s="25">
        <f>E113-0</f>
        <v>7</v>
      </c>
    </row>
    <row r="114">
      <c r="A114" s="46" t="s">
        <v>503</v>
      </c>
      <c r="B114" s="31">
        <v>0.0781712962962963</v>
      </c>
      <c r="C114" s="10" t="s">
        <v>66</v>
      </c>
      <c r="D114" s="10" t="s">
        <v>83</v>
      </c>
      <c r="E114" s="28">
        <v>23.0</v>
      </c>
      <c r="F114" s="28">
        <v>19.0</v>
      </c>
    </row>
    <row r="115">
      <c r="A115" s="46" t="s">
        <v>503</v>
      </c>
      <c r="B115" s="31">
        <v>0.07893518518518519</v>
      </c>
      <c r="C115" s="10" t="s">
        <v>72</v>
      </c>
      <c r="D115" s="10" t="s">
        <v>128</v>
      </c>
      <c r="E115" s="28">
        <v>12.0</v>
      </c>
      <c r="F115" s="25">
        <f>E115-3</f>
        <v>9</v>
      </c>
    </row>
    <row r="116">
      <c r="A116" s="46" t="s">
        <v>503</v>
      </c>
      <c r="B116" s="31">
        <v>0.07876157407407407</v>
      </c>
      <c r="C116" s="10" t="s">
        <v>72</v>
      </c>
      <c r="D116" s="10" t="s">
        <v>83</v>
      </c>
      <c r="E116" s="28" t="s">
        <v>75</v>
      </c>
      <c r="F116" s="28" t="s">
        <v>75</v>
      </c>
      <c r="J116" s="10" t="s">
        <v>85</v>
      </c>
    </row>
    <row r="117">
      <c r="A117" s="46" t="s">
        <v>503</v>
      </c>
      <c r="B117" s="31">
        <v>0.07876157407407407</v>
      </c>
      <c r="C117" s="10" t="s">
        <v>72</v>
      </c>
      <c r="D117" s="10" t="s">
        <v>83</v>
      </c>
      <c r="E117" s="28">
        <v>18.0</v>
      </c>
      <c r="F117" s="25">
        <f>E117-0</f>
        <v>18</v>
      </c>
      <c r="J117" s="10" t="s">
        <v>86</v>
      </c>
    </row>
    <row r="118">
      <c r="A118" s="46" t="s">
        <v>503</v>
      </c>
      <c r="B118" s="31">
        <v>0.08163194444444444</v>
      </c>
      <c r="C118" s="10" t="s">
        <v>69</v>
      </c>
      <c r="D118" s="10" t="s">
        <v>542</v>
      </c>
      <c r="E118" s="28">
        <v>17.0</v>
      </c>
      <c r="F118" s="25">
        <f>E118-2</f>
        <v>15</v>
      </c>
    </row>
    <row r="119">
      <c r="A119" s="46" t="s">
        <v>503</v>
      </c>
      <c r="B119" s="31">
        <v>0.10016203703703704</v>
      </c>
      <c r="C119" s="10" t="s">
        <v>82</v>
      </c>
      <c r="D119" s="10" t="s">
        <v>71</v>
      </c>
      <c r="E119" s="28">
        <v>10.0</v>
      </c>
      <c r="F119" s="25">
        <f>E119-5</f>
        <v>5</v>
      </c>
    </row>
    <row r="120">
      <c r="A120" s="46" t="s">
        <v>503</v>
      </c>
      <c r="B120" s="31">
        <v>0.10104166666666667</v>
      </c>
      <c r="C120" s="10" t="s">
        <v>72</v>
      </c>
      <c r="D120" s="10" t="s">
        <v>71</v>
      </c>
      <c r="E120" s="28" t="s">
        <v>88</v>
      </c>
      <c r="F120" s="28">
        <v>1.0</v>
      </c>
    </row>
    <row r="121">
      <c r="A121" s="46" t="s">
        <v>503</v>
      </c>
      <c r="B121" s="31">
        <v>0.1044675925925926</v>
      </c>
      <c r="C121" s="10" t="s">
        <v>84</v>
      </c>
      <c r="D121" s="10" t="s">
        <v>209</v>
      </c>
      <c r="E121" s="28">
        <v>20.0</v>
      </c>
      <c r="F121" s="25">
        <f t="shared" ref="F121:F122" si="3">E121-3</f>
        <v>17</v>
      </c>
    </row>
    <row r="122">
      <c r="A122" s="46" t="s">
        <v>503</v>
      </c>
      <c r="B122" s="31">
        <v>0.1044675925925926</v>
      </c>
      <c r="C122" s="10" t="s">
        <v>69</v>
      </c>
      <c r="D122" s="10" t="s">
        <v>209</v>
      </c>
      <c r="E122" s="28">
        <v>5.0</v>
      </c>
      <c r="F122" s="25">
        <f t="shared" si="3"/>
        <v>2</v>
      </c>
    </row>
    <row r="123">
      <c r="A123" s="46" t="s">
        <v>503</v>
      </c>
      <c r="B123" s="31">
        <v>0.10548611111111111</v>
      </c>
      <c r="C123" s="10" t="s">
        <v>66</v>
      </c>
      <c r="D123" s="10" t="s">
        <v>125</v>
      </c>
      <c r="E123" s="28" t="s">
        <v>75</v>
      </c>
      <c r="F123" s="28" t="s">
        <v>75</v>
      </c>
      <c r="J123" s="10" t="s">
        <v>85</v>
      </c>
    </row>
    <row r="124">
      <c r="A124" s="46" t="s">
        <v>503</v>
      </c>
      <c r="B124" s="31">
        <v>0.10548611111111111</v>
      </c>
      <c r="C124" s="10" t="s">
        <v>66</v>
      </c>
      <c r="D124" s="10" t="s">
        <v>125</v>
      </c>
      <c r="E124" s="28">
        <v>17.0</v>
      </c>
      <c r="F124" s="25">
        <f>E124-0</f>
        <v>17</v>
      </c>
      <c r="J124" s="10" t="s">
        <v>86</v>
      </c>
    </row>
    <row r="125">
      <c r="A125" s="46" t="s">
        <v>503</v>
      </c>
      <c r="B125" s="31">
        <v>0.10550925925925926</v>
      </c>
      <c r="C125" s="10" t="s">
        <v>70</v>
      </c>
      <c r="D125" s="10" t="s">
        <v>125</v>
      </c>
      <c r="E125" s="28">
        <v>24.0</v>
      </c>
      <c r="F125" s="25">
        <f>E125-6</f>
        <v>18</v>
      </c>
    </row>
    <row r="126">
      <c r="A126" s="46" t="s">
        <v>503</v>
      </c>
      <c r="B126" s="31">
        <v>0.10552083333333333</v>
      </c>
      <c r="C126" s="10" t="s">
        <v>69</v>
      </c>
      <c r="D126" s="10" t="s">
        <v>125</v>
      </c>
      <c r="E126" s="28">
        <v>12.0</v>
      </c>
      <c r="F126" s="25">
        <f>E126-4</f>
        <v>8</v>
      </c>
    </row>
    <row r="127">
      <c r="A127" s="46" t="s">
        <v>503</v>
      </c>
      <c r="B127" s="31">
        <v>0.10554398148148147</v>
      </c>
      <c r="C127" s="10" t="s">
        <v>72</v>
      </c>
      <c r="D127" s="10" t="s">
        <v>125</v>
      </c>
      <c r="E127" s="28">
        <v>21.0</v>
      </c>
      <c r="F127" s="25">
        <f>E127-3</f>
        <v>18</v>
      </c>
    </row>
    <row r="128">
      <c r="A128" s="46" t="s">
        <v>503</v>
      </c>
      <c r="B128" s="31">
        <v>0.1059837962962963</v>
      </c>
      <c r="C128" s="10" t="s">
        <v>69</v>
      </c>
      <c r="D128" s="10" t="s">
        <v>542</v>
      </c>
      <c r="E128" s="28">
        <v>13.0</v>
      </c>
      <c r="F128" s="25">
        <f t="shared" ref="F128:F129" si="4">E128-2</f>
        <v>11</v>
      </c>
    </row>
    <row r="129">
      <c r="A129" s="46" t="s">
        <v>503</v>
      </c>
      <c r="B129" s="31">
        <v>0.1059837962962963</v>
      </c>
      <c r="C129" s="10" t="s">
        <v>84</v>
      </c>
      <c r="D129" s="10" t="s">
        <v>542</v>
      </c>
      <c r="E129" s="28">
        <v>7.0</v>
      </c>
      <c r="F129" s="25">
        <f t="shared" si="4"/>
        <v>5</v>
      </c>
    </row>
    <row r="130">
      <c r="A130" s="46" t="s">
        <v>503</v>
      </c>
      <c r="B130" s="31">
        <v>0.1081712962962963</v>
      </c>
      <c r="C130" s="10" t="s">
        <v>157</v>
      </c>
      <c r="D130" s="10" t="s">
        <v>67</v>
      </c>
      <c r="E130" s="28" t="s">
        <v>75</v>
      </c>
      <c r="F130" s="28" t="s">
        <v>75</v>
      </c>
      <c r="J130" s="10" t="s">
        <v>160</v>
      </c>
    </row>
    <row r="131">
      <c r="A131" s="46" t="s">
        <v>503</v>
      </c>
      <c r="B131" s="31">
        <v>0.1081712962962963</v>
      </c>
      <c r="C131" s="10" t="s">
        <v>157</v>
      </c>
      <c r="D131" s="10" t="s">
        <v>67</v>
      </c>
      <c r="E131" s="28">
        <v>5.0</v>
      </c>
      <c r="F131" s="25">
        <f>E131-3</f>
        <v>2</v>
      </c>
      <c r="J131" s="10" t="s">
        <v>161</v>
      </c>
    </row>
    <row r="132">
      <c r="A132" s="46" t="s">
        <v>503</v>
      </c>
      <c r="B132" s="31">
        <v>0.11244212962962963</v>
      </c>
      <c r="C132" s="10" t="s">
        <v>74</v>
      </c>
      <c r="D132" s="10" t="s">
        <v>80</v>
      </c>
      <c r="E132" s="28">
        <v>9.0</v>
      </c>
      <c r="F132" s="25">
        <f>E132--3</f>
        <v>12</v>
      </c>
    </row>
    <row r="133">
      <c r="A133" s="46" t="s">
        <v>503</v>
      </c>
      <c r="B133" s="31">
        <v>0.11325231481481482</v>
      </c>
      <c r="C133" s="10" t="s">
        <v>69</v>
      </c>
      <c r="D133" s="10" t="s">
        <v>80</v>
      </c>
      <c r="E133" s="28">
        <v>16.0</v>
      </c>
      <c r="F133" s="25">
        <f>E133-3</f>
        <v>13</v>
      </c>
    </row>
    <row r="134">
      <c r="A134" s="46" t="s">
        <v>503</v>
      </c>
      <c r="B134" s="31">
        <v>0.11666666666666667</v>
      </c>
      <c r="C134" s="10" t="s">
        <v>70</v>
      </c>
      <c r="D134" s="10" t="s">
        <v>80</v>
      </c>
      <c r="E134" s="28" t="s">
        <v>68</v>
      </c>
      <c r="F134" s="28">
        <v>20.0</v>
      </c>
      <c r="J134" s="10" t="s">
        <v>86</v>
      </c>
    </row>
    <row r="135">
      <c r="A135" s="46" t="s">
        <v>503</v>
      </c>
      <c r="B135" s="31">
        <v>0.11666666666666667</v>
      </c>
      <c r="C135" s="10" t="s">
        <v>70</v>
      </c>
      <c r="D135" s="10" t="s">
        <v>80</v>
      </c>
      <c r="E135" s="28" t="s">
        <v>75</v>
      </c>
      <c r="F135" s="28" t="s">
        <v>75</v>
      </c>
      <c r="J135" s="10" t="s">
        <v>85</v>
      </c>
    </row>
    <row r="136">
      <c r="A136" s="46" t="s">
        <v>503</v>
      </c>
      <c r="B136" s="31">
        <v>0.11755787037037037</v>
      </c>
      <c r="C136" s="10" t="s">
        <v>69</v>
      </c>
      <c r="D136" s="10" t="s">
        <v>71</v>
      </c>
      <c r="E136" s="28">
        <v>21.0</v>
      </c>
      <c r="F136" s="28">
        <v>17.0</v>
      </c>
    </row>
    <row r="137">
      <c r="A137" s="46" t="s">
        <v>503</v>
      </c>
      <c r="B137" s="31">
        <v>0.12638888888888888</v>
      </c>
      <c r="C137" s="10" t="s">
        <v>70</v>
      </c>
      <c r="D137" s="10" t="s">
        <v>210</v>
      </c>
      <c r="E137" s="28" t="s">
        <v>75</v>
      </c>
      <c r="F137" s="28" t="s">
        <v>75</v>
      </c>
      <c r="J137" s="10" t="s">
        <v>85</v>
      </c>
    </row>
    <row r="138">
      <c r="A138" s="46" t="s">
        <v>503</v>
      </c>
      <c r="B138" s="31">
        <v>0.12638888888888888</v>
      </c>
      <c r="C138" s="10" t="s">
        <v>70</v>
      </c>
      <c r="D138" s="10" t="s">
        <v>210</v>
      </c>
      <c r="E138" s="28">
        <v>14.0</v>
      </c>
      <c r="F138" s="25">
        <f>E138-1</f>
        <v>13</v>
      </c>
      <c r="J138" s="10" t="s">
        <v>86</v>
      </c>
    </row>
    <row r="139">
      <c r="A139" s="46" t="s">
        <v>503</v>
      </c>
      <c r="B139" s="31">
        <v>0.12849537037037037</v>
      </c>
      <c r="C139" s="10" t="s">
        <v>66</v>
      </c>
      <c r="D139" s="10" t="s">
        <v>80</v>
      </c>
      <c r="E139" s="28">
        <v>9.0</v>
      </c>
      <c r="F139" s="25">
        <f>E139-6</f>
        <v>3</v>
      </c>
    </row>
    <row r="140">
      <c r="A140" s="46" t="s">
        <v>503</v>
      </c>
      <c r="B140" s="31">
        <v>0.12914351851851852</v>
      </c>
      <c r="C140" s="10" t="s">
        <v>66</v>
      </c>
      <c r="D140" s="10" t="s">
        <v>67</v>
      </c>
      <c r="E140" s="28">
        <v>17.0</v>
      </c>
      <c r="F140" s="25">
        <f>E140-0</f>
        <v>17</v>
      </c>
    </row>
    <row r="141">
      <c r="A141" s="46" t="s">
        <v>503</v>
      </c>
      <c r="B141" s="31">
        <v>0.13174768518518518</v>
      </c>
      <c r="C141" s="10" t="s">
        <v>69</v>
      </c>
      <c r="D141" s="10" t="s">
        <v>73</v>
      </c>
      <c r="E141" s="28">
        <v>9.0</v>
      </c>
      <c r="F141" s="25">
        <f>E141-5</f>
        <v>4</v>
      </c>
    </row>
    <row r="142">
      <c r="A142" s="46" t="s">
        <v>503</v>
      </c>
      <c r="B142" s="31">
        <v>0.13402777777777777</v>
      </c>
      <c r="C142" s="10" t="s">
        <v>82</v>
      </c>
      <c r="D142" s="10" t="s">
        <v>128</v>
      </c>
      <c r="E142" s="28">
        <v>13.0</v>
      </c>
      <c r="F142" s="26"/>
    </row>
    <row r="143">
      <c r="A143" s="46" t="s">
        <v>503</v>
      </c>
      <c r="B143" s="31">
        <v>0.13543981481481482</v>
      </c>
      <c r="C143" s="10" t="s">
        <v>72</v>
      </c>
      <c r="D143" s="10" t="s">
        <v>166</v>
      </c>
      <c r="E143" s="28">
        <v>15.0</v>
      </c>
      <c r="F143" s="25">
        <f>E143-5</f>
        <v>10</v>
      </c>
      <c r="J143" s="10" t="s">
        <v>543</v>
      </c>
    </row>
    <row r="144">
      <c r="A144" s="46" t="s">
        <v>503</v>
      </c>
      <c r="B144" s="31">
        <v>0.13555555555555557</v>
      </c>
      <c r="C144" s="10" t="s">
        <v>70</v>
      </c>
      <c r="D144" s="10" t="s">
        <v>166</v>
      </c>
      <c r="E144" s="28">
        <v>17.0</v>
      </c>
      <c r="F144" s="25">
        <f>E144-3</f>
        <v>14</v>
      </c>
      <c r="J144" s="10" t="s">
        <v>543</v>
      </c>
    </row>
    <row r="145">
      <c r="A145" s="46" t="s">
        <v>503</v>
      </c>
      <c r="B145" s="31">
        <v>0.13755787037037037</v>
      </c>
      <c r="C145" s="10" t="s">
        <v>72</v>
      </c>
      <c r="D145" s="10" t="s">
        <v>81</v>
      </c>
      <c r="E145" s="28">
        <v>18.0</v>
      </c>
      <c r="F145" s="25">
        <f>E145-2</f>
        <v>16</v>
      </c>
      <c r="J145" s="10" t="s">
        <v>543</v>
      </c>
    </row>
    <row r="146">
      <c r="A146" s="46" t="s">
        <v>503</v>
      </c>
      <c r="B146" s="31">
        <v>0.1375810185185185</v>
      </c>
      <c r="C146" s="10" t="s">
        <v>70</v>
      </c>
      <c r="D146" s="10" t="s">
        <v>81</v>
      </c>
      <c r="E146" s="28">
        <v>20.0</v>
      </c>
      <c r="F146" s="25">
        <f>E146-3</f>
        <v>17</v>
      </c>
      <c r="J146" s="10" t="s">
        <v>543</v>
      </c>
    </row>
    <row r="147">
      <c r="A147" s="46" t="s">
        <v>503</v>
      </c>
      <c r="B147" s="31">
        <v>0.1390625</v>
      </c>
      <c r="C147" s="10" t="s">
        <v>84</v>
      </c>
      <c r="D147" s="10" t="s">
        <v>83</v>
      </c>
      <c r="E147" s="28">
        <v>6.0</v>
      </c>
      <c r="F147" s="26"/>
    </row>
    <row r="148">
      <c r="A148" s="46" t="s">
        <v>503</v>
      </c>
      <c r="B148" s="31">
        <v>0.14677083333333332</v>
      </c>
      <c r="C148" s="10" t="s">
        <v>84</v>
      </c>
      <c r="D148" s="10" t="s">
        <v>127</v>
      </c>
      <c r="E148" s="28">
        <v>11.0</v>
      </c>
      <c r="F148" s="25">
        <f>E148--2</f>
        <v>13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6.14"/>
    <col customWidth="1" min="9" max="9" width="6.29"/>
    <col customWidth="1" min="10" max="10" width="50.86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544</v>
      </c>
      <c r="B2" s="31">
        <v>0.009027777777777777</v>
      </c>
      <c r="C2" s="10" t="s">
        <v>74</v>
      </c>
      <c r="D2" s="10" t="s">
        <v>87</v>
      </c>
      <c r="E2" s="28">
        <v>23.0</v>
      </c>
      <c r="F2" s="25">
        <f>E2-4</f>
        <v>19</v>
      </c>
    </row>
    <row r="3">
      <c r="A3" s="46" t="s">
        <v>544</v>
      </c>
      <c r="B3" s="31">
        <v>0.009050925925925926</v>
      </c>
      <c r="C3" s="10" t="s">
        <v>82</v>
      </c>
      <c r="D3" s="10" t="s">
        <v>87</v>
      </c>
      <c r="E3" s="28">
        <v>20.0</v>
      </c>
      <c r="F3" s="25">
        <f>E3-1</f>
        <v>19</v>
      </c>
    </row>
    <row r="4">
      <c r="A4" s="46" t="s">
        <v>544</v>
      </c>
      <c r="B4" s="31">
        <v>0.009131944444444444</v>
      </c>
      <c r="C4" s="10" t="s">
        <v>69</v>
      </c>
      <c r="D4" s="10" t="s">
        <v>87</v>
      </c>
      <c r="E4" s="28">
        <v>19.0</v>
      </c>
      <c r="F4" s="25">
        <f t="shared" ref="F4:F5" si="1">E4-4</f>
        <v>15</v>
      </c>
    </row>
    <row r="5">
      <c r="A5" s="46" t="s">
        <v>544</v>
      </c>
      <c r="B5" s="31">
        <v>0.009236111111111112</v>
      </c>
      <c r="C5" s="10" t="s">
        <v>70</v>
      </c>
      <c r="D5" s="10" t="s">
        <v>87</v>
      </c>
      <c r="E5" s="28">
        <v>14.0</v>
      </c>
      <c r="F5" s="25">
        <f t="shared" si="1"/>
        <v>10</v>
      </c>
    </row>
    <row r="6">
      <c r="A6" s="46" t="s">
        <v>544</v>
      </c>
      <c r="B6" s="31">
        <v>0.009247685185185185</v>
      </c>
      <c r="C6" s="10" t="s">
        <v>72</v>
      </c>
      <c r="D6" s="10" t="s">
        <v>87</v>
      </c>
      <c r="E6" s="28">
        <v>14.0</v>
      </c>
      <c r="F6" s="25">
        <f>E6+3</f>
        <v>17</v>
      </c>
    </row>
    <row r="7">
      <c r="A7" s="46" t="s">
        <v>544</v>
      </c>
      <c r="B7" s="31">
        <v>0.009467592592592593</v>
      </c>
      <c r="C7" s="10" t="s">
        <v>66</v>
      </c>
      <c r="D7" s="10" t="s">
        <v>87</v>
      </c>
      <c r="E7" s="28">
        <v>8.0</v>
      </c>
      <c r="F7" s="25">
        <f>E7-0</f>
        <v>8</v>
      </c>
    </row>
    <row r="8">
      <c r="A8" s="46" t="s">
        <v>544</v>
      </c>
      <c r="B8" s="31">
        <v>0.009479166666666667</v>
      </c>
      <c r="C8" s="10" t="s">
        <v>84</v>
      </c>
      <c r="D8" s="10" t="s">
        <v>87</v>
      </c>
      <c r="E8" s="28">
        <v>6.0</v>
      </c>
      <c r="F8" s="25">
        <f>E8-2</f>
        <v>4</v>
      </c>
    </row>
    <row r="9">
      <c r="A9" s="46" t="s">
        <v>544</v>
      </c>
      <c r="B9" s="31">
        <v>0.010636574074074074</v>
      </c>
      <c r="C9" s="10" t="s">
        <v>74</v>
      </c>
      <c r="D9" s="10" t="s">
        <v>93</v>
      </c>
      <c r="E9" s="28">
        <v>8.0</v>
      </c>
      <c r="F9" s="28">
        <v>2.0</v>
      </c>
      <c r="J9" s="10" t="s">
        <v>197</v>
      </c>
    </row>
    <row r="10">
      <c r="A10" s="46" t="s">
        <v>544</v>
      </c>
      <c r="B10" s="31">
        <v>0.011539351851851851</v>
      </c>
      <c r="C10" s="10" t="s">
        <v>82</v>
      </c>
      <c r="D10" s="10" t="s">
        <v>89</v>
      </c>
      <c r="E10" s="28">
        <v>13.0</v>
      </c>
      <c r="F10" s="25">
        <f>E10-7</f>
        <v>6</v>
      </c>
      <c r="J10" s="10" t="s">
        <v>151</v>
      </c>
    </row>
    <row r="11">
      <c r="A11" s="46" t="s">
        <v>544</v>
      </c>
      <c r="B11" s="31">
        <v>0.011666666666666667</v>
      </c>
      <c r="C11" s="10" t="s">
        <v>82</v>
      </c>
      <c r="D11" s="10" t="s">
        <v>91</v>
      </c>
      <c r="E11" s="28">
        <v>1.0</v>
      </c>
      <c r="F11" s="26"/>
      <c r="H11" s="10" t="s">
        <v>545</v>
      </c>
    </row>
    <row r="12">
      <c r="A12" s="46" t="s">
        <v>544</v>
      </c>
      <c r="B12" s="31">
        <v>0.012037037037037037</v>
      </c>
      <c r="C12" s="10" t="s">
        <v>69</v>
      </c>
      <c r="D12" s="10" t="s">
        <v>89</v>
      </c>
      <c r="E12" s="28">
        <v>16.0</v>
      </c>
      <c r="F12" s="25">
        <f>E12-6</f>
        <v>10</v>
      </c>
      <c r="J12" s="10" t="s">
        <v>223</v>
      </c>
    </row>
    <row r="13">
      <c r="A13" s="46" t="s">
        <v>544</v>
      </c>
      <c r="B13" s="31">
        <v>0.0128125</v>
      </c>
      <c r="C13" s="10" t="s">
        <v>69</v>
      </c>
      <c r="D13" s="10" t="s">
        <v>91</v>
      </c>
      <c r="E13" s="28">
        <v>10.0</v>
      </c>
      <c r="F13" s="26"/>
      <c r="H13" s="10" t="s">
        <v>546</v>
      </c>
    </row>
    <row r="14">
      <c r="A14" s="46" t="s">
        <v>544</v>
      </c>
      <c r="B14" s="31">
        <v>0.012939814814814815</v>
      </c>
      <c r="C14" s="10" t="s">
        <v>69</v>
      </c>
      <c r="D14" s="10" t="s">
        <v>91</v>
      </c>
      <c r="E14" s="28">
        <v>8.0</v>
      </c>
      <c r="F14" s="26"/>
      <c r="H14" s="10" t="s">
        <v>547</v>
      </c>
      <c r="J14" s="10" t="s">
        <v>263</v>
      </c>
    </row>
    <row r="15">
      <c r="A15" s="46" t="s">
        <v>544</v>
      </c>
      <c r="B15" s="31">
        <v>0.015694444444444445</v>
      </c>
      <c r="C15" s="10" t="s">
        <v>72</v>
      </c>
      <c r="D15" s="10" t="s">
        <v>93</v>
      </c>
      <c r="E15" s="28" t="s">
        <v>75</v>
      </c>
      <c r="F15" s="28" t="s">
        <v>75</v>
      </c>
      <c r="J15" s="10" t="s">
        <v>85</v>
      </c>
    </row>
    <row r="16">
      <c r="A16" s="46" t="s">
        <v>544</v>
      </c>
      <c r="B16" s="31">
        <v>0.015694444444444445</v>
      </c>
      <c r="C16" s="10" t="s">
        <v>72</v>
      </c>
      <c r="D16" s="10" t="s">
        <v>93</v>
      </c>
      <c r="E16" s="28">
        <v>25.0</v>
      </c>
      <c r="F16" s="47">
        <f>E16-5</f>
        <v>20</v>
      </c>
      <c r="J16" s="10" t="s">
        <v>236</v>
      </c>
    </row>
    <row r="17">
      <c r="A17" s="46" t="s">
        <v>544</v>
      </c>
      <c r="B17" s="31">
        <v>0.015844907407407408</v>
      </c>
      <c r="C17" s="10" t="s">
        <v>72</v>
      </c>
      <c r="D17" s="10" t="s">
        <v>91</v>
      </c>
      <c r="E17" s="28">
        <v>8.0</v>
      </c>
      <c r="F17" s="26"/>
      <c r="H17" s="10" t="s">
        <v>548</v>
      </c>
    </row>
    <row r="18">
      <c r="A18" s="46" t="s">
        <v>544</v>
      </c>
      <c r="B18" s="31">
        <v>0.015902777777777776</v>
      </c>
      <c r="C18" s="10" t="s">
        <v>72</v>
      </c>
      <c r="D18" s="10" t="s">
        <v>93</v>
      </c>
      <c r="E18" s="28" t="s">
        <v>75</v>
      </c>
      <c r="F18" s="28" t="s">
        <v>75</v>
      </c>
      <c r="J18" s="10" t="s">
        <v>85</v>
      </c>
    </row>
    <row r="19">
      <c r="A19" s="46" t="s">
        <v>544</v>
      </c>
      <c r="B19" s="31">
        <v>0.015902777777777776</v>
      </c>
      <c r="C19" s="10" t="s">
        <v>72</v>
      </c>
      <c r="D19" s="10" t="s">
        <v>93</v>
      </c>
      <c r="E19" s="28" t="s">
        <v>68</v>
      </c>
      <c r="F19" s="28">
        <v>20.0</v>
      </c>
      <c r="G19" s="10" t="s">
        <v>137</v>
      </c>
      <c r="J19" s="10" t="s">
        <v>236</v>
      </c>
    </row>
    <row r="20">
      <c r="A20" s="46" t="s">
        <v>544</v>
      </c>
      <c r="B20" s="31">
        <v>0.015983796296296298</v>
      </c>
      <c r="C20" s="10" t="s">
        <v>72</v>
      </c>
      <c r="D20" s="10" t="s">
        <v>91</v>
      </c>
      <c r="E20" s="28">
        <v>14.0</v>
      </c>
      <c r="F20" s="26"/>
      <c r="H20" s="10" t="s">
        <v>549</v>
      </c>
    </row>
    <row r="21">
      <c r="A21" s="46" t="s">
        <v>544</v>
      </c>
      <c r="B21" s="31">
        <v>0.018055555555555554</v>
      </c>
      <c r="C21" s="10" t="s">
        <v>70</v>
      </c>
      <c r="D21" s="10" t="s">
        <v>93</v>
      </c>
      <c r="E21" s="28" t="s">
        <v>68</v>
      </c>
      <c r="F21" s="28">
        <v>20.0</v>
      </c>
      <c r="G21" s="10" t="s">
        <v>137</v>
      </c>
      <c r="J21" s="10" t="s">
        <v>450</v>
      </c>
    </row>
    <row r="22">
      <c r="A22" s="46" t="s">
        <v>544</v>
      </c>
      <c r="B22" s="31">
        <v>0.01837962962962963</v>
      </c>
      <c r="C22" s="10" t="s">
        <v>70</v>
      </c>
      <c r="D22" s="10" t="s">
        <v>91</v>
      </c>
      <c r="E22" s="28">
        <v>10.0</v>
      </c>
      <c r="F22" s="26"/>
      <c r="H22" s="10" t="s">
        <v>550</v>
      </c>
    </row>
    <row r="23">
      <c r="A23" s="46" t="s">
        <v>544</v>
      </c>
      <c r="B23" s="31">
        <v>0.019212962962962963</v>
      </c>
      <c r="C23" s="10" t="s">
        <v>66</v>
      </c>
      <c r="D23" s="10" t="s">
        <v>93</v>
      </c>
      <c r="E23" s="28">
        <v>25.0</v>
      </c>
      <c r="F23" s="25">
        <f>E23-7</f>
        <v>18</v>
      </c>
      <c r="J23" s="10" t="s">
        <v>551</v>
      </c>
    </row>
    <row r="24">
      <c r="A24" s="46" t="s">
        <v>544</v>
      </c>
      <c r="B24" s="31">
        <v>0.01945601851851852</v>
      </c>
      <c r="C24" s="10" t="s">
        <v>66</v>
      </c>
      <c r="D24" s="10" t="s">
        <v>91</v>
      </c>
      <c r="E24" s="28">
        <v>15.0</v>
      </c>
      <c r="F24" s="26"/>
      <c r="H24" s="10" t="s">
        <v>552</v>
      </c>
    </row>
    <row r="25">
      <c r="A25" s="46" t="s">
        <v>544</v>
      </c>
      <c r="B25" s="31">
        <v>0.02048611111111111</v>
      </c>
      <c r="C25" s="10" t="s">
        <v>84</v>
      </c>
      <c r="D25" s="10" t="s">
        <v>93</v>
      </c>
      <c r="E25" s="28" t="s">
        <v>75</v>
      </c>
      <c r="F25" s="28" t="s">
        <v>75</v>
      </c>
      <c r="J25" s="10" t="s">
        <v>85</v>
      </c>
    </row>
    <row r="26">
      <c r="A26" s="46" t="s">
        <v>544</v>
      </c>
      <c r="B26" s="31">
        <v>0.02048611111111111</v>
      </c>
      <c r="C26" s="10" t="s">
        <v>84</v>
      </c>
      <c r="D26" s="10" t="s">
        <v>93</v>
      </c>
      <c r="E26" s="28">
        <v>15.0</v>
      </c>
      <c r="F26" s="25">
        <f>E26-5</f>
        <v>10</v>
      </c>
      <c r="J26" s="10" t="s">
        <v>553</v>
      </c>
    </row>
    <row r="27">
      <c r="A27" s="46" t="s">
        <v>544</v>
      </c>
      <c r="B27" s="31">
        <v>0.02074074074074074</v>
      </c>
      <c r="C27" s="10" t="s">
        <v>84</v>
      </c>
      <c r="D27" s="10" t="s">
        <v>91</v>
      </c>
      <c r="E27" s="28">
        <v>5.0</v>
      </c>
      <c r="F27" s="26"/>
      <c r="H27" s="10" t="s">
        <v>554</v>
      </c>
    </row>
    <row r="28">
      <c r="A28" s="46" t="s">
        <v>544</v>
      </c>
      <c r="B28" s="31">
        <v>0.02127314814814815</v>
      </c>
      <c r="C28" s="10" t="s">
        <v>74</v>
      </c>
      <c r="D28" s="10" t="s">
        <v>93</v>
      </c>
      <c r="E28" s="28">
        <v>20.0</v>
      </c>
      <c r="F28" s="25">
        <f>E28-6</f>
        <v>14</v>
      </c>
      <c r="J28" s="10" t="s">
        <v>142</v>
      </c>
    </row>
    <row r="29">
      <c r="A29" s="46" t="s">
        <v>544</v>
      </c>
      <c r="B29" s="31">
        <v>0.021377314814814814</v>
      </c>
      <c r="C29" s="10" t="s">
        <v>74</v>
      </c>
      <c r="D29" s="10" t="s">
        <v>91</v>
      </c>
      <c r="E29" s="28">
        <v>9.0</v>
      </c>
      <c r="F29" s="26"/>
      <c r="H29" s="10" t="s">
        <v>555</v>
      </c>
    </row>
    <row r="30">
      <c r="A30" s="46" t="s">
        <v>544</v>
      </c>
      <c r="B30" s="31">
        <v>0.021828703703703704</v>
      </c>
      <c r="C30" s="10" t="s">
        <v>74</v>
      </c>
      <c r="D30" s="10" t="s">
        <v>93</v>
      </c>
      <c r="E30" s="28" t="s">
        <v>68</v>
      </c>
      <c r="F30" s="28">
        <v>20.0</v>
      </c>
      <c r="G30" s="10" t="s">
        <v>137</v>
      </c>
      <c r="J30" s="10" t="s">
        <v>197</v>
      </c>
    </row>
    <row r="31">
      <c r="A31" s="46" t="s">
        <v>544</v>
      </c>
      <c r="B31" s="31">
        <v>0.02193287037037037</v>
      </c>
      <c r="C31" s="10" t="s">
        <v>74</v>
      </c>
      <c r="D31" s="10" t="s">
        <v>91</v>
      </c>
      <c r="E31" s="28">
        <v>16.0</v>
      </c>
      <c r="F31" s="26"/>
      <c r="H31" s="10" t="s">
        <v>552</v>
      </c>
    </row>
    <row r="32">
      <c r="A32" s="46" t="s">
        <v>544</v>
      </c>
      <c r="B32" s="31">
        <v>0.022488425925925926</v>
      </c>
      <c r="C32" s="10" t="s">
        <v>82</v>
      </c>
      <c r="D32" s="10" t="s">
        <v>89</v>
      </c>
      <c r="E32" s="28">
        <v>12.0</v>
      </c>
      <c r="F32" s="25">
        <f>E32-7</f>
        <v>5</v>
      </c>
      <c r="J32" s="10" t="s">
        <v>151</v>
      </c>
    </row>
    <row r="33">
      <c r="A33" s="46" t="s">
        <v>544</v>
      </c>
      <c r="B33" s="31">
        <v>0.023125</v>
      </c>
      <c r="C33" s="10" t="s">
        <v>69</v>
      </c>
      <c r="D33" s="10" t="s">
        <v>89</v>
      </c>
      <c r="E33" s="28" t="s">
        <v>75</v>
      </c>
      <c r="F33" s="28" t="s">
        <v>75</v>
      </c>
      <c r="J33" s="10" t="s">
        <v>223</v>
      </c>
    </row>
    <row r="34">
      <c r="A34" s="46" t="s">
        <v>544</v>
      </c>
      <c r="B34" s="31">
        <v>0.023240740740740742</v>
      </c>
      <c r="C34" s="10" t="s">
        <v>69</v>
      </c>
      <c r="D34" s="10" t="s">
        <v>91</v>
      </c>
      <c r="E34" s="28">
        <v>12.0</v>
      </c>
      <c r="F34" s="26"/>
      <c r="H34" s="10" t="s">
        <v>556</v>
      </c>
    </row>
    <row r="35">
      <c r="A35" s="46" t="s">
        <v>544</v>
      </c>
      <c r="B35" s="31">
        <v>0.02684027777777778</v>
      </c>
      <c r="C35" s="10" t="s">
        <v>70</v>
      </c>
      <c r="D35" s="10" t="s">
        <v>210</v>
      </c>
      <c r="E35" s="28">
        <v>8.0</v>
      </c>
      <c r="F35" s="25">
        <f>E35-1</f>
        <v>7</v>
      </c>
    </row>
    <row r="36">
      <c r="A36" s="46" t="s">
        <v>544</v>
      </c>
      <c r="B36" s="31">
        <v>0.02684027777777778</v>
      </c>
      <c r="C36" s="10" t="s">
        <v>70</v>
      </c>
      <c r="D36" s="10" t="s">
        <v>210</v>
      </c>
      <c r="E36" s="28" t="s">
        <v>88</v>
      </c>
      <c r="F36" s="28">
        <v>1.0</v>
      </c>
      <c r="J36" s="10" t="s">
        <v>274</v>
      </c>
    </row>
    <row r="37">
      <c r="A37" s="46" t="s">
        <v>544</v>
      </c>
      <c r="B37" s="31">
        <v>0.027314814814814816</v>
      </c>
      <c r="C37" s="10" t="s">
        <v>66</v>
      </c>
      <c r="D37" s="10" t="s">
        <v>89</v>
      </c>
      <c r="E37" s="28">
        <v>22.0</v>
      </c>
      <c r="F37" s="28">
        <v>16.0</v>
      </c>
      <c r="J37" s="10" t="s">
        <v>171</v>
      </c>
    </row>
    <row r="38">
      <c r="A38" s="46" t="s">
        <v>544</v>
      </c>
      <c r="B38" s="31">
        <v>0.027395833333333335</v>
      </c>
      <c r="C38" s="10" t="s">
        <v>66</v>
      </c>
      <c r="D38" s="10" t="s">
        <v>91</v>
      </c>
      <c r="E38" s="28">
        <v>14.0</v>
      </c>
      <c r="F38" s="26"/>
      <c r="H38" s="10" t="s">
        <v>557</v>
      </c>
    </row>
    <row r="39">
      <c r="A39" s="46" t="s">
        <v>544</v>
      </c>
      <c r="B39" s="31">
        <v>0.027858796296296295</v>
      </c>
      <c r="C39" s="10" t="s">
        <v>84</v>
      </c>
      <c r="D39" s="10" t="s">
        <v>195</v>
      </c>
      <c r="E39" s="28">
        <v>7.0</v>
      </c>
      <c r="F39" s="25">
        <f>E39</f>
        <v>7</v>
      </c>
      <c r="J39" s="10" t="s">
        <v>558</v>
      </c>
    </row>
    <row r="40">
      <c r="A40" s="46" t="s">
        <v>544</v>
      </c>
      <c r="B40" s="31">
        <v>0.029849537037037036</v>
      </c>
      <c r="C40" s="10" t="s">
        <v>82</v>
      </c>
      <c r="D40" s="10" t="s">
        <v>76</v>
      </c>
      <c r="E40" s="28">
        <v>23.0</v>
      </c>
      <c r="F40" s="26"/>
      <c r="J40" s="10" t="s">
        <v>559</v>
      </c>
    </row>
    <row r="41">
      <c r="A41" s="46" t="s">
        <v>544</v>
      </c>
      <c r="B41" s="31">
        <v>0.03133101851851852</v>
      </c>
      <c r="C41" s="10" t="s">
        <v>69</v>
      </c>
      <c r="D41" s="10" t="s">
        <v>120</v>
      </c>
      <c r="E41" s="28">
        <v>10.0</v>
      </c>
      <c r="F41" s="26"/>
      <c r="J41" s="10" t="s">
        <v>560</v>
      </c>
    </row>
    <row r="42">
      <c r="A42" s="46" t="s">
        <v>544</v>
      </c>
      <c r="B42" s="31">
        <v>0.03232638888888889</v>
      </c>
      <c r="C42" s="10" t="s">
        <v>74</v>
      </c>
      <c r="D42" s="10" t="s">
        <v>120</v>
      </c>
      <c r="E42" s="28" t="s">
        <v>75</v>
      </c>
      <c r="F42" s="26"/>
      <c r="J42" s="10" t="s">
        <v>561</v>
      </c>
    </row>
    <row r="43">
      <c r="A43" s="46" t="s">
        <v>544</v>
      </c>
      <c r="B43" s="31">
        <v>0.03255787037037037</v>
      </c>
      <c r="C43" s="10" t="s">
        <v>69</v>
      </c>
      <c r="D43" s="10" t="s">
        <v>120</v>
      </c>
      <c r="E43" s="28">
        <v>9.0</v>
      </c>
      <c r="F43" s="26"/>
      <c r="J43" s="10" t="s">
        <v>562</v>
      </c>
    </row>
    <row r="44">
      <c r="A44" s="46" t="s">
        <v>544</v>
      </c>
      <c r="B44" s="31">
        <v>0.03384259259259259</v>
      </c>
      <c r="C44" s="10" t="s">
        <v>70</v>
      </c>
      <c r="D44" s="10" t="s">
        <v>93</v>
      </c>
      <c r="E44" s="28">
        <v>14.0</v>
      </c>
      <c r="F44" s="25">
        <f t="shared" ref="F44:F45" si="2">E44-6</f>
        <v>8</v>
      </c>
      <c r="J44" s="10" t="s">
        <v>85</v>
      </c>
    </row>
    <row r="45">
      <c r="A45" s="46" t="s">
        <v>544</v>
      </c>
      <c r="B45" s="31">
        <v>0.03384259259259259</v>
      </c>
      <c r="C45" s="10" t="s">
        <v>70</v>
      </c>
      <c r="D45" s="10" t="s">
        <v>93</v>
      </c>
      <c r="E45" s="28">
        <v>15.0</v>
      </c>
      <c r="F45" s="25">
        <f t="shared" si="2"/>
        <v>9</v>
      </c>
      <c r="J45" s="10" t="s">
        <v>204</v>
      </c>
    </row>
    <row r="46">
      <c r="A46" s="46" t="s">
        <v>544</v>
      </c>
      <c r="B46" s="31">
        <v>0.03400462962962963</v>
      </c>
      <c r="C46" s="10" t="s">
        <v>70</v>
      </c>
      <c r="D46" s="10" t="s">
        <v>91</v>
      </c>
      <c r="E46" s="28">
        <v>6.0</v>
      </c>
      <c r="F46" s="26"/>
      <c r="H46" s="10" t="s">
        <v>563</v>
      </c>
    </row>
    <row r="47">
      <c r="A47" s="46" t="s">
        <v>544</v>
      </c>
      <c r="B47" s="31">
        <v>0.03429398148148148</v>
      </c>
      <c r="C47" s="10" t="s">
        <v>70</v>
      </c>
      <c r="D47" s="10" t="s">
        <v>93</v>
      </c>
      <c r="E47" s="28">
        <f>F47+6</f>
        <v>24</v>
      </c>
      <c r="F47" s="28">
        <v>18.0</v>
      </c>
      <c r="J47" s="10" t="s">
        <v>294</v>
      </c>
    </row>
    <row r="48">
      <c r="A48" s="46" t="s">
        <v>544</v>
      </c>
      <c r="B48" s="31">
        <v>0.03429398148148148</v>
      </c>
      <c r="C48" s="10" t="s">
        <v>70</v>
      </c>
      <c r="D48" s="10" t="s">
        <v>93</v>
      </c>
      <c r="E48" s="28" t="s">
        <v>75</v>
      </c>
      <c r="F48" s="28" t="s">
        <v>75</v>
      </c>
      <c r="J48" s="10" t="s">
        <v>85</v>
      </c>
    </row>
    <row r="49">
      <c r="A49" s="46" t="s">
        <v>544</v>
      </c>
      <c r="B49" s="31">
        <v>0.03429398148148148</v>
      </c>
      <c r="C49" s="10" t="s">
        <v>70</v>
      </c>
      <c r="D49" s="10" t="s">
        <v>91</v>
      </c>
      <c r="E49" s="28">
        <v>5.0</v>
      </c>
      <c r="F49" s="26"/>
      <c r="H49" s="10" t="s">
        <v>554</v>
      </c>
    </row>
    <row r="50">
      <c r="A50" s="46" t="s">
        <v>544</v>
      </c>
      <c r="B50" s="31">
        <v>0.0353125</v>
      </c>
      <c r="C50" s="10" t="s">
        <v>72</v>
      </c>
      <c r="D50" s="10" t="s">
        <v>91</v>
      </c>
      <c r="E50" s="28">
        <v>4.0</v>
      </c>
      <c r="F50" s="26"/>
      <c r="J50" s="10" t="s">
        <v>274</v>
      </c>
    </row>
    <row r="51">
      <c r="A51" s="46" t="s">
        <v>544</v>
      </c>
      <c r="B51" s="31">
        <v>0.03553240740740741</v>
      </c>
      <c r="C51" s="10" t="s">
        <v>74</v>
      </c>
      <c r="D51" s="10" t="s">
        <v>93</v>
      </c>
      <c r="E51" s="28">
        <v>23.0</v>
      </c>
      <c r="F51" s="25">
        <f t="shared" ref="F51:F52" si="3">E51-6</f>
        <v>17</v>
      </c>
      <c r="J51" s="10" t="s">
        <v>160</v>
      </c>
    </row>
    <row r="52">
      <c r="A52" s="46" t="s">
        <v>544</v>
      </c>
      <c r="B52" s="31">
        <v>0.03553240740740741</v>
      </c>
      <c r="C52" s="10" t="s">
        <v>74</v>
      </c>
      <c r="D52" s="10" t="s">
        <v>93</v>
      </c>
      <c r="E52" s="28">
        <v>22.0</v>
      </c>
      <c r="F52" s="25">
        <f t="shared" si="3"/>
        <v>16</v>
      </c>
      <c r="J52" s="10" t="s">
        <v>564</v>
      </c>
    </row>
    <row r="53">
      <c r="A53" s="46" t="s">
        <v>544</v>
      </c>
      <c r="B53" s="31">
        <v>0.03568287037037037</v>
      </c>
      <c r="C53" s="10" t="s">
        <v>74</v>
      </c>
      <c r="D53" s="10" t="s">
        <v>91</v>
      </c>
      <c r="E53" s="28">
        <v>13.0</v>
      </c>
      <c r="F53" s="26"/>
      <c r="H53" s="10" t="s">
        <v>565</v>
      </c>
      <c r="I53" s="10">
        <v>1.0</v>
      </c>
      <c r="J53" s="10" t="s">
        <v>119</v>
      </c>
    </row>
    <row r="54">
      <c r="A54" s="46" t="s">
        <v>544</v>
      </c>
      <c r="B54" s="31">
        <v>0.03820601851851852</v>
      </c>
      <c r="C54" s="10" t="s">
        <v>74</v>
      </c>
      <c r="D54" s="10" t="s">
        <v>73</v>
      </c>
      <c r="E54" s="28">
        <v>20.0</v>
      </c>
      <c r="F54" s="25">
        <f>E54-8</f>
        <v>12</v>
      </c>
    </row>
    <row r="55">
      <c r="A55" s="46" t="s">
        <v>544</v>
      </c>
      <c r="B55" s="31">
        <v>0.04798611111111111</v>
      </c>
      <c r="C55" s="10" t="s">
        <v>69</v>
      </c>
      <c r="D55" s="10" t="s">
        <v>366</v>
      </c>
      <c r="E55" s="28">
        <v>19.0</v>
      </c>
      <c r="F55" s="25">
        <f>E55-4</f>
        <v>15</v>
      </c>
    </row>
    <row r="56">
      <c r="A56" s="46" t="s">
        <v>544</v>
      </c>
      <c r="B56" s="31">
        <v>0.059618055555555556</v>
      </c>
      <c r="C56" s="10" t="s">
        <v>84</v>
      </c>
      <c r="D56" s="10" t="s">
        <v>166</v>
      </c>
      <c r="E56" s="28">
        <v>7.0</v>
      </c>
      <c r="F56" s="25">
        <f>E56--1</f>
        <v>8</v>
      </c>
    </row>
    <row r="57">
      <c r="A57" s="46" t="s">
        <v>544</v>
      </c>
      <c r="B57" s="31">
        <v>0.06545138888888889</v>
      </c>
      <c r="C57" s="10" t="s">
        <v>69</v>
      </c>
      <c r="D57" s="10" t="s">
        <v>67</v>
      </c>
      <c r="E57" s="28">
        <v>20.0</v>
      </c>
      <c r="F57" s="25">
        <f>E57-4</f>
        <v>16</v>
      </c>
    </row>
    <row r="58">
      <c r="A58" s="46" t="s">
        <v>544</v>
      </c>
      <c r="B58" s="31">
        <v>0.07417824074074074</v>
      </c>
      <c r="C58" s="10" t="s">
        <v>70</v>
      </c>
      <c r="D58" s="10" t="s">
        <v>81</v>
      </c>
      <c r="E58" s="28">
        <v>17.0</v>
      </c>
      <c r="F58" s="25">
        <f>E58-3</f>
        <v>14</v>
      </c>
    </row>
    <row r="59">
      <c r="A59" s="46" t="s">
        <v>544</v>
      </c>
      <c r="B59" s="31">
        <v>0.10664351851851851</v>
      </c>
      <c r="C59" s="10" t="s">
        <v>74</v>
      </c>
      <c r="D59" s="10" t="s">
        <v>67</v>
      </c>
      <c r="E59" s="28">
        <v>14.0</v>
      </c>
      <c r="F59" s="25">
        <f>E59-0</f>
        <v>14</v>
      </c>
    </row>
    <row r="60">
      <c r="A60" s="46" t="s">
        <v>544</v>
      </c>
      <c r="B60" s="31">
        <v>0.10665509259259259</v>
      </c>
      <c r="C60" s="10" t="s">
        <v>69</v>
      </c>
      <c r="D60" s="10" t="s">
        <v>67</v>
      </c>
      <c r="E60" s="28">
        <v>7.0</v>
      </c>
      <c r="F60" s="25">
        <f>E60-4</f>
        <v>3</v>
      </c>
    </row>
    <row r="61">
      <c r="A61" s="46" t="s">
        <v>544</v>
      </c>
      <c r="B61" s="31">
        <v>0.10671296296296297</v>
      </c>
      <c r="C61" s="10" t="s">
        <v>70</v>
      </c>
      <c r="D61" s="10" t="s">
        <v>67</v>
      </c>
      <c r="E61" s="28">
        <v>19.0</v>
      </c>
      <c r="F61" s="28">
        <v>16.0</v>
      </c>
    </row>
    <row r="62">
      <c r="A62" s="46" t="s">
        <v>544</v>
      </c>
      <c r="B62" s="31">
        <v>0.10672453703703703</v>
      </c>
      <c r="C62" s="10" t="s">
        <v>66</v>
      </c>
      <c r="D62" s="10" t="s">
        <v>67</v>
      </c>
      <c r="E62" s="28">
        <v>18.0</v>
      </c>
      <c r="F62" s="25">
        <f>E62-0</f>
        <v>18</v>
      </c>
    </row>
    <row r="63">
      <c r="A63" s="46" t="s">
        <v>544</v>
      </c>
      <c r="B63" s="31">
        <v>0.10672453703703703</v>
      </c>
      <c r="C63" s="10" t="s">
        <v>82</v>
      </c>
      <c r="D63" s="10" t="s">
        <v>67</v>
      </c>
      <c r="E63" s="28" t="s">
        <v>88</v>
      </c>
      <c r="F63" s="28">
        <v>1.0</v>
      </c>
    </row>
    <row r="64">
      <c r="A64" s="46" t="s">
        <v>544</v>
      </c>
      <c r="B64" s="31">
        <v>0.12944444444444445</v>
      </c>
      <c r="C64" s="10" t="s">
        <v>74</v>
      </c>
      <c r="D64" s="10" t="s">
        <v>71</v>
      </c>
      <c r="E64" s="28">
        <v>11.0</v>
      </c>
      <c r="F64" s="25">
        <f>E64-2</f>
        <v>9</v>
      </c>
    </row>
    <row r="65">
      <c r="A65" s="46" t="s">
        <v>544</v>
      </c>
      <c r="B65" s="31">
        <v>0.12949074074074074</v>
      </c>
      <c r="C65" s="10" t="s">
        <v>69</v>
      </c>
      <c r="D65" s="10" t="s">
        <v>80</v>
      </c>
      <c r="E65" s="28" t="s">
        <v>75</v>
      </c>
      <c r="F65" s="28" t="s">
        <v>75</v>
      </c>
    </row>
    <row r="66">
      <c r="A66" s="46" t="s">
        <v>544</v>
      </c>
      <c r="B66" s="31">
        <v>0.1295949074074074</v>
      </c>
      <c r="C66" s="10" t="s">
        <v>84</v>
      </c>
      <c r="D66" s="10" t="s">
        <v>80</v>
      </c>
      <c r="E66" s="28">
        <v>4.0</v>
      </c>
      <c r="F66" s="26"/>
    </row>
    <row r="67">
      <c r="A67" s="46" t="s">
        <v>544</v>
      </c>
      <c r="B67" s="31">
        <v>0.1673611111111111</v>
      </c>
      <c r="C67" s="10" t="s">
        <v>84</v>
      </c>
      <c r="D67" s="10" t="s">
        <v>83</v>
      </c>
      <c r="E67" s="28" t="s">
        <v>88</v>
      </c>
      <c r="F67" s="28">
        <v>1.0</v>
      </c>
      <c r="J67" s="10" t="s">
        <v>274</v>
      </c>
    </row>
    <row r="68">
      <c r="A68" s="46" t="s">
        <v>544</v>
      </c>
      <c r="B68" s="31">
        <v>0.1674189814814815</v>
      </c>
      <c r="C68" s="10" t="s">
        <v>69</v>
      </c>
      <c r="D68" s="10" t="s">
        <v>83</v>
      </c>
      <c r="E68" s="28" t="s">
        <v>75</v>
      </c>
      <c r="F68" s="28" t="s">
        <v>75</v>
      </c>
      <c r="J68" s="10" t="s">
        <v>85</v>
      </c>
    </row>
    <row r="69">
      <c r="A69" s="46" t="s">
        <v>544</v>
      </c>
      <c r="B69" s="31">
        <v>0.1674189814814815</v>
      </c>
      <c r="C69" s="10" t="s">
        <v>69</v>
      </c>
      <c r="D69" s="10" t="s">
        <v>83</v>
      </c>
      <c r="E69" s="28">
        <v>5.0</v>
      </c>
      <c r="F69" s="25">
        <f>E69-1</f>
        <v>4</v>
      </c>
      <c r="J69" s="10" t="s">
        <v>86</v>
      </c>
    </row>
    <row r="70">
      <c r="A70" s="46" t="s">
        <v>544</v>
      </c>
      <c r="B70" s="31">
        <v>0.17304398148148148</v>
      </c>
      <c r="C70" s="10" t="s">
        <v>70</v>
      </c>
      <c r="D70" s="10" t="s">
        <v>444</v>
      </c>
      <c r="E70" s="25">
        <f>F70+3</f>
        <v>10</v>
      </c>
      <c r="F70" s="28">
        <v>7.0</v>
      </c>
    </row>
    <row r="71">
      <c r="A71" s="46" t="s">
        <v>544</v>
      </c>
      <c r="B71" s="31">
        <v>0.17320601851851852</v>
      </c>
      <c r="C71" s="10" t="s">
        <v>74</v>
      </c>
      <c r="D71" s="10" t="s">
        <v>444</v>
      </c>
      <c r="E71" s="25">
        <f t="shared" ref="E71:E72" si="4">F71+2</f>
        <v>9</v>
      </c>
      <c r="F71" s="28">
        <v>7.0</v>
      </c>
    </row>
    <row r="72">
      <c r="A72" s="46" t="s">
        <v>544</v>
      </c>
      <c r="B72" s="31">
        <v>0.17346064814814816</v>
      </c>
      <c r="C72" s="10" t="s">
        <v>82</v>
      </c>
      <c r="D72" s="10" t="s">
        <v>444</v>
      </c>
      <c r="E72" s="25">
        <f t="shared" si="4"/>
        <v>6</v>
      </c>
      <c r="F72" s="28">
        <v>4.0</v>
      </c>
    </row>
    <row r="73">
      <c r="A73" s="46" t="s">
        <v>544</v>
      </c>
      <c r="B73" s="31">
        <v>0.17357638888888888</v>
      </c>
      <c r="C73" s="10" t="s">
        <v>66</v>
      </c>
      <c r="D73" s="10" t="s">
        <v>444</v>
      </c>
      <c r="E73" s="25">
        <f>F73+4</f>
        <v>10</v>
      </c>
      <c r="F73" s="28">
        <v>6.0</v>
      </c>
    </row>
    <row r="74">
      <c r="A74" s="46" t="s">
        <v>544</v>
      </c>
      <c r="B74" s="31">
        <v>0.17368055555555556</v>
      </c>
      <c r="C74" s="10" t="s">
        <v>69</v>
      </c>
      <c r="D74" s="10" t="s">
        <v>444</v>
      </c>
      <c r="E74" s="25">
        <f t="shared" ref="E74:E76" si="5">F74+2</f>
        <v>7</v>
      </c>
      <c r="F74" s="28">
        <v>5.0</v>
      </c>
    </row>
    <row r="75">
      <c r="A75" s="46" t="s">
        <v>544</v>
      </c>
      <c r="B75" s="31">
        <v>0.17378472222222222</v>
      </c>
      <c r="C75" s="10" t="s">
        <v>72</v>
      </c>
      <c r="D75" s="10" t="s">
        <v>444</v>
      </c>
      <c r="E75" s="25">
        <f t="shared" si="5"/>
        <v>8</v>
      </c>
      <c r="F75" s="28">
        <v>6.0</v>
      </c>
    </row>
    <row r="76">
      <c r="A76" s="46" t="s">
        <v>544</v>
      </c>
      <c r="B76" s="31">
        <v>0.17385416666666667</v>
      </c>
      <c r="C76" s="10" t="s">
        <v>84</v>
      </c>
      <c r="D76" s="10" t="s">
        <v>444</v>
      </c>
      <c r="E76" s="25">
        <f t="shared" si="5"/>
        <v>13</v>
      </c>
      <c r="F76" s="28">
        <v>11.0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8.0"/>
    <col customWidth="1" min="9" max="9" width="6.29"/>
    <col customWidth="1" min="10" max="10" width="41.86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566</v>
      </c>
      <c r="B2" s="31">
        <v>0.014537037037037038</v>
      </c>
      <c r="C2" s="10" t="s">
        <v>69</v>
      </c>
      <c r="D2" s="10" t="s">
        <v>87</v>
      </c>
      <c r="E2" s="28">
        <v>22.0</v>
      </c>
      <c r="F2" s="25">
        <f t="shared" ref="F2:F3" si="1">E2-4</f>
        <v>18</v>
      </c>
    </row>
    <row r="3">
      <c r="A3" s="46" t="s">
        <v>566</v>
      </c>
      <c r="B3" s="31">
        <v>0.01460648148148148</v>
      </c>
      <c r="C3" s="10" t="s">
        <v>70</v>
      </c>
      <c r="D3" s="10" t="s">
        <v>87</v>
      </c>
      <c r="E3" s="28">
        <v>17.0</v>
      </c>
      <c r="F3" s="25">
        <f t="shared" si="1"/>
        <v>13</v>
      </c>
    </row>
    <row r="4">
      <c r="A4" s="46" t="s">
        <v>566</v>
      </c>
      <c r="B4" s="31">
        <v>0.0153125</v>
      </c>
      <c r="C4" s="10" t="s">
        <v>69</v>
      </c>
      <c r="D4" s="10" t="s">
        <v>89</v>
      </c>
      <c r="E4" s="28">
        <v>18.0</v>
      </c>
      <c r="F4" s="25">
        <f>E4-7</f>
        <v>11</v>
      </c>
      <c r="J4" s="10" t="s">
        <v>567</v>
      </c>
    </row>
    <row r="5">
      <c r="A5" s="46" t="s">
        <v>566</v>
      </c>
      <c r="B5" s="31">
        <v>0.015613425925925926</v>
      </c>
      <c r="C5" s="10" t="s">
        <v>69</v>
      </c>
      <c r="D5" s="10" t="s">
        <v>91</v>
      </c>
      <c r="E5" s="28">
        <v>17.0</v>
      </c>
      <c r="F5" s="26"/>
      <c r="H5" s="10" t="s">
        <v>568</v>
      </c>
    </row>
    <row r="6">
      <c r="A6" s="46" t="s">
        <v>566</v>
      </c>
      <c r="B6" s="31">
        <v>0.016527777777777777</v>
      </c>
      <c r="C6" s="10" t="s">
        <v>70</v>
      </c>
      <c r="D6" s="10" t="s">
        <v>93</v>
      </c>
      <c r="E6" s="28">
        <v>20.0</v>
      </c>
      <c r="F6" s="25">
        <f t="shared" ref="F6:F7" si="2">E6-7</f>
        <v>13</v>
      </c>
      <c r="J6" s="10" t="s">
        <v>99</v>
      </c>
    </row>
    <row r="7">
      <c r="A7" s="46" t="s">
        <v>566</v>
      </c>
      <c r="B7" s="31">
        <v>0.016585648148148148</v>
      </c>
      <c r="C7" s="10" t="s">
        <v>70</v>
      </c>
      <c r="D7" s="10" t="s">
        <v>93</v>
      </c>
      <c r="E7" s="28">
        <v>15.0</v>
      </c>
      <c r="F7" s="25">
        <f t="shared" si="2"/>
        <v>8</v>
      </c>
      <c r="J7" s="10" t="s">
        <v>99</v>
      </c>
    </row>
    <row r="8">
      <c r="A8" s="46" t="s">
        <v>566</v>
      </c>
      <c r="B8" s="31">
        <v>0.016909722222222222</v>
      </c>
      <c r="C8" s="10" t="s">
        <v>70</v>
      </c>
      <c r="D8" s="10" t="s">
        <v>91</v>
      </c>
      <c r="E8" s="28">
        <v>7.0</v>
      </c>
      <c r="F8" s="26"/>
      <c r="H8" s="10" t="s">
        <v>569</v>
      </c>
    </row>
    <row r="9">
      <c r="A9" s="46" t="s">
        <v>566</v>
      </c>
      <c r="B9" s="31">
        <v>0.017175925925925924</v>
      </c>
      <c r="C9" s="10" t="s">
        <v>69</v>
      </c>
      <c r="D9" s="10" t="s">
        <v>81</v>
      </c>
      <c r="E9" s="28">
        <v>6.0</v>
      </c>
      <c r="F9" s="25">
        <f>E9-2</f>
        <v>4</v>
      </c>
      <c r="J9" s="10" t="s">
        <v>570</v>
      </c>
    </row>
    <row r="10">
      <c r="A10" s="46" t="s">
        <v>566</v>
      </c>
      <c r="B10" s="31">
        <v>0.017905092592592594</v>
      </c>
      <c r="C10" s="10" t="s">
        <v>70</v>
      </c>
      <c r="D10" s="10" t="s">
        <v>93</v>
      </c>
      <c r="E10" s="28">
        <f>F10+7</f>
        <v>11</v>
      </c>
      <c r="F10" s="28">
        <v>4.0</v>
      </c>
      <c r="J10" s="10" t="s">
        <v>294</v>
      </c>
    </row>
    <row r="11">
      <c r="A11" s="46" t="s">
        <v>566</v>
      </c>
      <c r="B11" s="31">
        <v>0.017905092592592594</v>
      </c>
      <c r="C11" s="10" t="s">
        <v>70</v>
      </c>
      <c r="D11" s="10" t="s">
        <v>93</v>
      </c>
      <c r="E11" s="28" t="s">
        <v>88</v>
      </c>
      <c r="F11" s="28">
        <v>1.0</v>
      </c>
      <c r="J11" s="10" t="s">
        <v>85</v>
      </c>
    </row>
    <row r="12">
      <c r="A12" s="46" t="s">
        <v>566</v>
      </c>
      <c r="B12" s="31">
        <v>0.018275462962962962</v>
      </c>
      <c r="C12" s="10" t="s">
        <v>70</v>
      </c>
      <c r="D12" s="10" t="s">
        <v>93</v>
      </c>
      <c r="E12" s="28" t="s">
        <v>75</v>
      </c>
      <c r="F12" s="28" t="s">
        <v>75</v>
      </c>
      <c r="J12" s="10" t="s">
        <v>85</v>
      </c>
    </row>
    <row r="13">
      <c r="A13" s="46" t="s">
        <v>566</v>
      </c>
      <c r="B13" s="31">
        <v>0.018275462962962962</v>
      </c>
      <c r="C13" s="10" t="s">
        <v>70</v>
      </c>
      <c r="D13" s="10" t="s">
        <v>93</v>
      </c>
      <c r="E13" s="28">
        <v>19.0</v>
      </c>
      <c r="F13" s="25">
        <f>E13-7</f>
        <v>12</v>
      </c>
      <c r="J13" s="10" t="s">
        <v>294</v>
      </c>
    </row>
    <row r="14">
      <c r="A14" s="46" t="s">
        <v>566</v>
      </c>
      <c r="B14" s="31">
        <v>0.018344907407407407</v>
      </c>
      <c r="C14" s="10" t="s">
        <v>70</v>
      </c>
      <c r="D14" s="10" t="s">
        <v>91</v>
      </c>
      <c r="E14" s="28">
        <v>6.0</v>
      </c>
      <c r="F14" s="26"/>
      <c r="H14" s="10" t="s">
        <v>571</v>
      </c>
    </row>
    <row r="15">
      <c r="A15" s="46" t="s">
        <v>566</v>
      </c>
      <c r="B15" s="31">
        <v>0.018900462962962963</v>
      </c>
      <c r="C15" s="10" t="s">
        <v>70</v>
      </c>
      <c r="D15" s="10" t="s">
        <v>93</v>
      </c>
      <c r="E15" s="28">
        <v>24.0</v>
      </c>
      <c r="F15" s="28">
        <v>18.0</v>
      </c>
      <c r="J15" s="10" t="s">
        <v>204</v>
      </c>
    </row>
    <row r="16">
      <c r="A16" s="46" t="s">
        <v>566</v>
      </c>
      <c r="B16" s="31">
        <v>0.018900462962962963</v>
      </c>
      <c r="C16" s="10" t="s">
        <v>70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>
      <c r="A17" s="46" t="s">
        <v>566</v>
      </c>
      <c r="B17" s="31">
        <v>0.01912037037037037</v>
      </c>
      <c r="C17" s="10" t="s">
        <v>70</v>
      </c>
      <c r="D17" s="10" t="s">
        <v>91</v>
      </c>
      <c r="E17" s="28">
        <v>12.0</v>
      </c>
      <c r="F17" s="26"/>
      <c r="H17" s="10" t="s">
        <v>572</v>
      </c>
      <c r="J17" s="10"/>
    </row>
    <row r="18">
      <c r="A18" s="46" t="s">
        <v>566</v>
      </c>
      <c r="B18" s="31">
        <v>0.019479166666666665</v>
      </c>
      <c r="C18" s="10" t="s">
        <v>70</v>
      </c>
      <c r="D18" s="10" t="s">
        <v>93</v>
      </c>
      <c r="E18" s="28">
        <v>18.0</v>
      </c>
      <c r="F18" s="25">
        <f>E18-7</f>
        <v>11</v>
      </c>
      <c r="J18" s="10" t="s">
        <v>204</v>
      </c>
    </row>
    <row r="19">
      <c r="A19" s="46" t="s">
        <v>566</v>
      </c>
      <c r="B19" s="31">
        <v>0.019479166666666665</v>
      </c>
      <c r="C19" s="10" t="s">
        <v>70</v>
      </c>
      <c r="D19" s="10" t="s">
        <v>93</v>
      </c>
      <c r="E19" s="28" t="s">
        <v>75</v>
      </c>
      <c r="F19" s="28" t="s">
        <v>75</v>
      </c>
      <c r="J19" s="10" t="s">
        <v>85</v>
      </c>
    </row>
    <row r="20">
      <c r="A20" s="46" t="s">
        <v>566</v>
      </c>
      <c r="B20" s="31">
        <v>0.019618055555555555</v>
      </c>
      <c r="C20" s="10" t="s">
        <v>70</v>
      </c>
      <c r="D20" s="10" t="s">
        <v>91</v>
      </c>
      <c r="E20" s="28">
        <v>6.0</v>
      </c>
      <c r="F20" s="26"/>
      <c r="H20" s="10" t="s">
        <v>571</v>
      </c>
    </row>
    <row r="21">
      <c r="A21" s="46" t="s">
        <v>566</v>
      </c>
      <c r="B21" s="31">
        <v>0.01976851851851852</v>
      </c>
      <c r="C21" s="10" t="s">
        <v>72</v>
      </c>
      <c r="D21" s="10" t="s">
        <v>91</v>
      </c>
      <c r="E21" s="28" t="s">
        <v>75</v>
      </c>
      <c r="F21" s="28" t="s">
        <v>75</v>
      </c>
      <c r="J21" s="10" t="s">
        <v>141</v>
      </c>
    </row>
    <row r="22">
      <c r="A22" s="46" t="s">
        <v>566</v>
      </c>
      <c r="B22" s="31">
        <v>0.02008101851851852</v>
      </c>
      <c r="C22" s="10" t="s">
        <v>70</v>
      </c>
      <c r="D22" s="10" t="s">
        <v>93</v>
      </c>
      <c r="E22" s="28">
        <v>14.0</v>
      </c>
      <c r="F22" s="28">
        <f t="shared" ref="F22:F23" si="3">E22-7</f>
        <v>7</v>
      </c>
      <c r="J22" s="10" t="s">
        <v>573</v>
      </c>
    </row>
    <row r="23">
      <c r="A23" s="46" t="s">
        <v>566</v>
      </c>
      <c r="B23" s="31">
        <v>0.020127314814814813</v>
      </c>
      <c r="C23" s="10" t="s">
        <v>70</v>
      </c>
      <c r="D23" s="10" t="s">
        <v>93</v>
      </c>
      <c r="E23" s="28">
        <v>10.0</v>
      </c>
      <c r="F23" s="28">
        <f t="shared" si="3"/>
        <v>3</v>
      </c>
      <c r="J23" s="10" t="s">
        <v>573</v>
      </c>
    </row>
    <row r="24">
      <c r="A24" s="46" t="s">
        <v>566</v>
      </c>
      <c r="B24" s="31">
        <v>0.020405092592592593</v>
      </c>
      <c r="C24" s="10" t="s">
        <v>70</v>
      </c>
      <c r="D24" s="10" t="s">
        <v>93</v>
      </c>
      <c r="E24" s="28" t="s">
        <v>75</v>
      </c>
      <c r="F24" s="28" t="s">
        <v>75</v>
      </c>
      <c r="J24" s="10" t="s">
        <v>85</v>
      </c>
    </row>
    <row r="25">
      <c r="A25" s="46" t="s">
        <v>566</v>
      </c>
      <c r="B25" s="31">
        <v>0.020405092592592593</v>
      </c>
      <c r="C25" s="10" t="s">
        <v>70</v>
      </c>
      <c r="D25" s="10" t="s">
        <v>93</v>
      </c>
      <c r="E25" s="28">
        <v>20.0</v>
      </c>
      <c r="F25" s="25">
        <f>E25-7</f>
        <v>13</v>
      </c>
      <c r="J25" s="10" t="s">
        <v>204</v>
      </c>
    </row>
    <row r="26">
      <c r="A26" s="46" t="s">
        <v>566</v>
      </c>
      <c r="B26" s="31">
        <v>0.02045138888888889</v>
      </c>
      <c r="C26" s="10" t="s">
        <v>70</v>
      </c>
      <c r="D26" s="10" t="s">
        <v>91</v>
      </c>
      <c r="E26" s="28">
        <v>12.0</v>
      </c>
      <c r="F26" s="26"/>
      <c r="H26" s="10" t="s">
        <v>572</v>
      </c>
      <c r="J26" s="10" t="s">
        <v>574</v>
      </c>
    </row>
    <row r="27">
      <c r="A27" s="46" t="s">
        <v>566</v>
      </c>
      <c r="B27" s="31">
        <v>0.02929398148148148</v>
      </c>
      <c r="C27" s="10" t="s">
        <v>69</v>
      </c>
      <c r="D27" s="10" t="s">
        <v>127</v>
      </c>
      <c r="E27" s="28" t="s">
        <v>68</v>
      </c>
      <c r="F27" s="28">
        <v>20.0</v>
      </c>
    </row>
    <row r="28">
      <c r="A28" s="46" t="s">
        <v>566</v>
      </c>
      <c r="B28" s="31">
        <v>0.03298611111111111</v>
      </c>
      <c r="C28" s="10" t="s">
        <v>69</v>
      </c>
      <c r="D28" s="10" t="s">
        <v>67</v>
      </c>
      <c r="E28" s="28">
        <v>8.0</v>
      </c>
      <c r="F28" s="25">
        <f>E28-4</f>
        <v>4</v>
      </c>
    </row>
    <row r="29">
      <c r="A29" s="46" t="s">
        <v>566</v>
      </c>
      <c r="B29" s="31">
        <v>0.05452546296296296</v>
      </c>
      <c r="C29" s="10" t="s">
        <v>72</v>
      </c>
      <c r="D29" s="10" t="s">
        <v>67</v>
      </c>
      <c r="E29" s="25">
        <f>F29+3</f>
        <v>5</v>
      </c>
      <c r="F29" s="28">
        <v>2.0</v>
      </c>
      <c r="J29" s="10" t="s">
        <v>86</v>
      </c>
    </row>
    <row r="30">
      <c r="A30" s="46" t="s">
        <v>566</v>
      </c>
      <c r="B30" s="31">
        <v>0.05452546296296296</v>
      </c>
      <c r="C30" s="10" t="s">
        <v>72</v>
      </c>
      <c r="D30" s="10" t="s">
        <v>67</v>
      </c>
      <c r="E30" s="28" t="s">
        <v>88</v>
      </c>
      <c r="F30" s="28">
        <v>1.0</v>
      </c>
      <c r="J30" s="10" t="s">
        <v>85</v>
      </c>
    </row>
    <row r="31">
      <c r="A31" s="46" t="s">
        <v>566</v>
      </c>
      <c r="B31" s="31">
        <v>0.05568287037037037</v>
      </c>
      <c r="C31" s="10" t="s">
        <v>70</v>
      </c>
      <c r="D31" s="10" t="s">
        <v>154</v>
      </c>
      <c r="E31" s="28">
        <v>10.0</v>
      </c>
      <c r="F31" s="25">
        <f>E31-3</f>
        <v>7</v>
      </c>
    </row>
    <row r="32">
      <c r="A32" s="46" t="s">
        <v>566</v>
      </c>
      <c r="B32" s="31">
        <v>0.056666666666666664</v>
      </c>
      <c r="C32" s="10" t="s">
        <v>66</v>
      </c>
      <c r="D32" s="10" t="s">
        <v>67</v>
      </c>
      <c r="E32" s="28" t="s">
        <v>88</v>
      </c>
      <c r="F32" s="28">
        <v>1.0</v>
      </c>
    </row>
    <row r="33">
      <c r="A33" s="46" t="s">
        <v>566</v>
      </c>
      <c r="B33" s="31">
        <v>0.056712962962962965</v>
      </c>
      <c r="C33" s="10" t="s">
        <v>69</v>
      </c>
      <c r="D33" s="10" t="s">
        <v>67</v>
      </c>
      <c r="E33" s="28" t="s">
        <v>75</v>
      </c>
      <c r="F33" s="28" t="s">
        <v>75</v>
      </c>
      <c r="J33" s="10" t="s">
        <v>85</v>
      </c>
    </row>
    <row r="34">
      <c r="A34" s="46" t="s">
        <v>566</v>
      </c>
      <c r="B34" s="31">
        <v>0.056712962962962965</v>
      </c>
      <c r="C34" s="10" t="s">
        <v>69</v>
      </c>
      <c r="D34" s="10" t="s">
        <v>67</v>
      </c>
      <c r="E34" s="28">
        <v>13.0</v>
      </c>
      <c r="F34" s="25">
        <f>E34-4</f>
        <v>9</v>
      </c>
      <c r="J34" s="10" t="s">
        <v>86</v>
      </c>
    </row>
    <row r="35">
      <c r="A35" s="46" t="s">
        <v>566</v>
      </c>
      <c r="B35" s="31">
        <v>0.057465277777777775</v>
      </c>
      <c r="C35" s="10" t="s">
        <v>70</v>
      </c>
      <c r="D35" s="10" t="s">
        <v>67</v>
      </c>
      <c r="E35" s="28">
        <v>14.0</v>
      </c>
      <c r="F35" s="25">
        <f>E35-3</f>
        <v>11</v>
      </c>
    </row>
    <row r="36">
      <c r="A36" s="46" t="s">
        <v>566</v>
      </c>
      <c r="B36" s="31">
        <v>0.06042824074074074</v>
      </c>
      <c r="C36" s="10" t="s">
        <v>74</v>
      </c>
      <c r="D36" s="10" t="s">
        <v>67</v>
      </c>
      <c r="E36" s="28">
        <v>10.0</v>
      </c>
      <c r="F36" s="25">
        <f>E36-0</f>
        <v>10</v>
      </c>
    </row>
    <row r="37">
      <c r="A37" s="46" t="s">
        <v>566</v>
      </c>
      <c r="B37" s="31">
        <v>0.0637037037037037</v>
      </c>
      <c r="C37" s="10" t="s">
        <v>72</v>
      </c>
      <c r="D37" s="10" t="s">
        <v>71</v>
      </c>
      <c r="E37" s="28" t="s">
        <v>88</v>
      </c>
      <c r="F37" s="28">
        <v>1.0</v>
      </c>
    </row>
    <row r="38">
      <c r="A38" s="46" t="s">
        <v>566</v>
      </c>
      <c r="B38" s="31">
        <v>0.06371527777777777</v>
      </c>
      <c r="C38" s="10" t="s">
        <v>66</v>
      </c>
      <c r="D38" s="10" t="s">
        <v>71</v>
      </c>
      <c r="E38" s="28">
        <v>4.0</v>
      </c>
      <c r="F38" s="25">
        <f>E38--2</f>
        <v>6</v>
      </c>
    </row>
    <row r="39">
      <c r="A39" s="46" t="s">
        <v>566</v>
      </c>
      <c r="B39" s="31">
        <v>0.06614583333333333</v>
      </c>
      <c r="C39" s="10" t="s">
        <v>72</v>
      </c>
      <c r="D39" s="10" t="s">
        <v>67</v>
      </c>
      <c r="E39" s="28">
        <v>16.0</v>
      </c>
      <c r="F39" s="25">
        <f>E39-3</f>
        <v>13</v>
      </c>
    </row>
    <row r="40">
      <c r="A40" s="46" t="s">
        <v>566</v>
      </c>
      <c r="B40" s="31">
        <v>0.0694675925925926</v>
      </c>
      <c r="C40" s="10" t="s">
        <v>66</v>
      </c>
      <c r="D40" s="10" t="s">
        <v>67</v>
      </c>
      <c r="E40" s="28">
        <v>6.0</v>
      </c>
      <c r="F40" s="25">
        <f>E40-1</f>
        <v>5</v>
      </c>
    </row>
    <row r="41">
      <c r="A41" s="46" t="s">
        <v>566</v>
      </c>
      <c r="B41" s="31">
        <v>0.07217592592592592</v>
      </c>
      <c r="C41" s="10" t="s">
        <v>84</v>
      </c>
      <c r="D41" s="10" t="s">
        <v>216</v>
      </c>
      <c r="E41" s="28">
        <v>11.0</v>
      </c>
      <c r="F41" s="28">
        <v>13.0</v>
      </c>
    </row>
    <row r="42">
      <c r="A42" s="46" t="s">
        <v>566</v>
      </c>
      <c r="B42" s="31">
        <v>0.0749537037037037</v>
      </c>
      <c r="C42" s="10" t="s">
        <v>72</v>
      </c>
      <c r="D42" s="10" t="s">
        <v>67</v>
      </c>
      <c r="E42" s="28">
        <v>10.0</v>
      </c>
      <c r="F42" s="25">
        <f>E42-3</f>
        <v>7</v>
      </c>
    </row>
    <row r="43">
      <c r="A43" s="46" t="s">
        <v>566</v>
      </c>
      <c r="B43" s="31">
        <v>0.07689814814814815</v>
      </c>
      <c r="C43" s="10" t="s">
        <v>66</v>
      </c>
      <c r="D43" s="10" t="s">
        <v>67</v>
      </c>
      <c r="E43" s="28" t="s">
        <v>75</v>
      </c>
      <c r="F43" s="28" t="s">
        <v>75</v>
      </c>
      <c r="J43" s="10" t="s">
        <v>85</v>
      </c>
    </row>
    <row r="44">
      <c r="A44" s="46" t="s">
        <v>566</v>
      </c>
      <c r="B44" s="31">
        <v>0.07689814814814815</v>
      </c>
      <c r="C44" s="10" t="s">
        <v>66</v>
      </c>
      <c r="D44" s="10" t="s">
        <v>67</v>
      </c>
      <c r="E44" s="28">
        <v>10.0</v>
      </c>
      <c r="F44" s="25">
        <f>E44-1</f>
        <v>9</v>
      </c>
      <c r="J44" s="10" t="s">
        <v>86</v>
      </c>
    </row>
    <row r="45">
      <c r="A45" s="46" t="s">
        <v>566</v>
      </c>
      <c r="B45" s="31">
        <v>0.07733796296296297</v>
      </c>
      <c r="C45" s="10" t="s">
        <v>72</v>
      </c>
      <c r="D45" s="10" t="s">
        <v>130</v>
      </c>
      <c r="E45" s="28" t="s">
        <v>75</v>
      </c>
      <c r="F45" s="28" t="s">
        <v>75</v>
      </c>
    </row>
    <row r="46">
      <c r="A46" s="46" t="s">
        <v>566</v>
      </c>
      <c r="B46" s="31">
        <v>0.07773148148148148</v>
      </c>
      <c r="C46" s="10" t="s">
        <v>84</v>
      </c>
      <c r="D46" s="10" t="s">
        <v>130</v>
      </c>
      <c r="E46" s="28">
        <v>5.0</v>
      </c>
      <c r="F46" s="26"/>
    </row>
    <row r="47">
      <c r="A47" s="46" t="s">
        <v>566</v>
      </c>
      <c r="B47" s="31">
        <v>0.07858796296296296</v>
      </c>
      <c r="C47" s="10" t="s">
        <v>72</v>
      </c>
      <c r="D47" s="10" t="s">
        <v>67</v>
      </c>
      <c r="E47" s="28">
        <v>12.0</v>
      </c>
      <c r="F47" s="25">
        <f>E47-3</f>
        <v>9</v>
      </c>
    </row>
    <row r="48">
      <c r="A48" s="46" t="s">
        <v>566</v>
      </c>
      <c r="B48" s="31">
        <v>0.07924768518518518</v>
      </c>
      <c r="C48" s="10" t="s">
        <v>84</v>
      </c>
      <c r="D48" s="10" t="s">
        <v>130</v>
      </c>
      <c r="E48" s="28">
        <v>8.0</v>
      </c>
      <c r="F48" s="26"/>
    </row>
    <row r="49">
      <c r="A49" s="46" t="s">
        <v>566</v>
      </c>
      <c r="B49" s="31">
        <v>0.08034722222222222</v>
      </c>
      <c r="C49" s="10" t="s">
        <v>82</v>
      </c>
      <c r="D49" s="10" t="s">
        <v>67</v>
      </c>
      <c r="E49" s="28" t="s">
        <v>75</v>
      </c>
      <c r="F49" s="28" t="s">
        <v>75</v>
      </c>
      <c r="J49" s="10" t="s">
        <v>85</v>
      </c>
    </row>
    <row r="50">
      <c r="A50" s="46" t="s">
        <v>566</v>
      </c>
      <c r="B50" s="31">
        <v>0.08034722222222222</v>
      </c>
      <c r="C50" s="10" t="s">
        <v>82</v>
      </c>
      <c r="D50" s="10" t="s">
        <v>67</v>
      </c>
      <c r="E50" s="28">
        <v>22.0</v>
      </c>
      <c r="F50" s="25">
        <f>E50-3</f>
        <v>19</v>
      </c>
      <c r="J50" s="10" t="s">
        <v>86</v>
      </c>
    </row>
    <row r="51">
      <c r="A51" s="46" t="s">
        <v>566</v>
      </c>
      <c r="B51" s="31">
        <v>0.08150462962962964</v>
      </c>
      <c r="C51" s="10" t="s">
        <v>82</v>
      </c>
      <c r="D51" s="10" t="s">
        <v>81</v>
      </c>
      <c r="E51" s="28">
        <v>10.0</v>
      </c>
      <c r="F51" s="25">
        <f>E51-2</f>
        <v>8</v>
      </c>
      <c r="J51" s="10" t="s">
        <v>575</v>
      </c>
    </row>
    <row r="52">
      <c r="A52" s="46" t="s">
        <v>566</v>
      </c>
      <c r="B52" s="31">
        <v>0.09784722222222222</v>
      </c>
      <c r="C52" s="10" t="s">
        <v>70</v>
      </c>
      <c r="D52" s="10" t="s">
        <v>87</v>
      </c>
      <c r="E52" s="28" t="s">
        <v>68</v>
      </c>
      <c r="F52" s="28">
        <v>20.0</v>
      </c>
    </row>
    <row r="53">
      <c r="A53" s="46" t="s">
        <v>566</v>
      </c>
      <c r="B53" s="31">
        <v>0.09835648148148148</v>
      </c>
      <c r="C53" s="10" t="s">
        <v>82</v>
      </c>
      <c r="D53" s="10" t="s">
        <v>87</v>
      </c>
      <c r="E53" s="28">
        <v>18.0</v>
      </c>
      <c r="F53" s="25">
        <f>E53-1</f>
        <v>17</v>
      </c>
    </row>
    <row r="54">
      <c r="A54" s="46" t="s">
        <v>566</v>
      </c>
      <c r="B54" s="31">
        <v>0.09835648148148148</v>
      </c>
      <c r="C54" s="10" t="s">
        <v>66</v>
      </c>
      <c r="D54" s="10" t="s">
        <v>87</v>
      </c>
      <c r="E54" s="28">
        <v>17.0</v>
      </c>
      <c r="F54" s="25">
        <f>E54-0</f>
        <v>17</v>
      </c>
    </row>
    <row r="55">
      <c r="A55" s="46" t="s">
        <v>566</v>
      </c>
      <c r="B55" s="31">
        <v>0.09835648148148148</v>
      </c>
      <c r="C55" s="10" t="s">
        <v>72</v>
      </c>
      <c r="D55" s="10" t="s">
        <v>87</v>
      </c>
      <c r="E55" s="28">
        <v>16.0</v>
      </c>
      <c r="F55" s="25">
        <f>E55-3</f>
        <v>13</v>
      </c>
    </row>
    <row r="56">
      <c r="A56" s="46" t="s">
        <v>566</v>
      </c>
      <c r="B56" s="31">
        <v>0.09855324074074075</v>
      </c>
      <c r="C56" s="10" t="s">
        <v>84</v>
      </c>
      <c r="D56" s="10" t="s">
        <v>87</v>
      </c>
      <c r="E56" s="28">
        <v>6.0</v>
      </c>
      <c r="F56" s="25">
        <f>E56-2</f>
        <v>4</v>
      </c>
    </row>
    <row r="57">
      <c r="A57" s="46" t="s">
        <v>566</v>
      </c>
      <c r="B57" s="31">
        <v>0.09859953703703704</v>
      </c>
      <c r="C57" s="10" t="s">
        <v>74</v>
      </c>
      <c r="D57" s="10" t="s">
        <v>87</v>
      </c>
      <c r="E57" s="28">
        <v>15.0</v>
      </c>
      <c r="F57" s="25">
        <f t="shared" ref="F57:F58" si="4">E57-4</f>
        <v>11</v>
      </c>
    </row>
    <row r="58">
      <c r="A58" s="46" t="s">
        <v>566</v>
      </c>
      <c r="B58" s="31">
        <v>0.09855324074074075</v>
      </c>
      <c r="C58" s="10" t="s">
        <v>69</v>
      </c>
      <c r="D58" s="10" t="s">
        <v>87</v>
      </c>
      <c r="E58" s="28">
        <v>6.0</v>
      </c>
      <c r="F58" s="25">
        <f t="shared" si="4"/>
        <v>2</v>
      </c>
    </row>
    <row r="59">
      <c r="A59" s="46" t="s">
        <v>566</v>
      </c>
      <c r="B59" s="31">
        <v>0.09965277777777778</v>
      </c>
      <c r="C59" s="10" t="s">
        <v>70</v>
      </c>
      <c r="D59" s="10" t="s">
        <v>93</v>
      </c>
      <c r="E59" s="28">
        <v>10.0</v>
      </c>
      <c r="F59" s="25">
        <f>E59-7</f>
        <v>3</v>
      </c>
      <c r="J59" s="10" t="s">
        <v>148</v>
      </c>
    </row>
    <row r="60">
      <c r="A60" s="46" t="s">
        <v>566</v>
      </c>
      <c r="B60" s="31">
        <v>0.09969907407407408</v>
      </c>
      <c r="C60" s="10" t="s">
        <v>70</v>
      </c>
      <c r="D60" s="10" t="s">
        <v>93</v>
      </c>
      <c r="E60" s="28" t="s">
        <v>75</v>
      </c>
      <c r="F60" s="28" t="s">
        <v>75</v>
      </c>
      <c r="J60" s="10" t="s">
        <v>148</v>
      </c>
    </row>
    <row r="61">
      <c r="A61" s="46" t="s">
        <v>566</v>
      </c>
      <c r="B61" s="31">
        <v>0.10158564814814815</v>
      </c>
      <c r="C61" s="10" t="s">
        <v>84</v>
      </c>
      <c r="D61" s="10" t="s">
        <v>81</v>
      </c>
      <c r="E61" s="28">
        <v>22.0</v>
      </c>
      <c r="F61" s="25">
        <f>E61-5</f>
        <v>17</v>
      </c>
    </row>
    <row r="62">
      <c r="A62" s="46" t="s">
        <v>566</v>
      </c>
      <c r="B62" s="31">
        <v>0.10202546296296296</v>
      </c>
      <c r="C62" s="10" t="s">
        <v>69</v>
      </c>
      <c r="D62" s="10" t="s">
        <v>81</v>
      </c>
      <c r="E62" s="28" t="s">
        <v>68</v>
      </c>
      <c r="F62" s="28">
        <v>20.0</v>
      </c>
    </row>
    <row r="63">
      <c r="A63" s="46" t="s">
        <v>566</v>
      </c>
      <c r="B63" s="31">
        <v>0.10466435185185186</v>
      </c>
      <c r="C63" s="10" t="s">
        <v>66</v>
      </c>
      <c r="D63" s="10" t="s">
        <v>89</v>
      </c>
      <c r="E63" s="28">
        <v>12.0</v>
      </c>
      <c r="F63" s="25">
        <f>E63-7</f>
        <v>5</v>
      </c>
      <c r="J63" s="10" t="s">
        <v>171</v>
      </c>
    </row>
    <row r="64">
      <c r="A64" s="46" t="s">
        <v>566</v>
      </c>
      <c r="B64" s="31">
        <v>0.10471064814814815</v>
      </c>
      <c r="C64" s="10" t="s">
        <v>66</v>
      </c>
      <c r="D64" s="10" t="s">
        <v>89</v>
      </c>
      <c r="E64" s="28" t="s">
        <v>68</v>
      </c>
      <c r="F64" s="28">
        <v>20.0</v>
      </c>
      <c r="G64" s="10" t="s">
        <v>137</v>
      </c>
      <c r="J64" s="10" t="s">
        <v>171</v>
      </c>
    </row>
    <row r="65">
      <c r="A65" s="46" t="s">
        <v>566</v>
      </c>
      <c r="B65" s="31">
        <v>0.10491898148148149</v>
      </c>
      <c r="C65" s="10" t="s">
        <v>66</v>
      </c>
      <c r="D65" s="10" t="s">
        <v>91</v>
      </c>
      <c r="E65" s="28">
        <v>12.0</v>
      </c>
      <c r="F65" s="26"/>
      <c r="H65" s="10" t="s">
        <v>576</v>
      </c>
      <c r="I65" s="10">
        <v>1.0</v>
      </c>
    </row>
    <row r="66">
      <c r="A66" s="46" t="s">
        <v>566</v>
      </c>
      <c r="B66" s="31">
        <v>0.10555555555555556</v>
      </c>
      <c r="C66" s="10" t="s">
        <v>72</v>
      </c>
      <c r="D66" s="10" t="s">
        <v>93</v>
      </c>
      <c r="E66" s="28">
        <v>16.0</v>
      </c>
      <c r="F66" s="25">
        <f>E66-6</f>
        <v>10</v>
      </c>
      <c r="J66" s="10" t="s">
        <v>136</v>
      </c>
    </row>
    <row r="67">
      <c r="A67" s="46" t="s">
        <v>566</v>
      </c>
      <c r="B67" s="31">
        <v>0.10572916666666667</v>
      </c>
      <c r="C67" s="10" t="s">
        <v>72</v>
      </c>
      <c r="D67" s="10" t="s">
        <v>91</v>
      </c>
      <c r="E67" s="28">
        <v>11.0</v>
      </c>
      <c r="F67" s="26"/>
      <c r="H67" s="10" t="s">
        <v>577</v>
      </c>
      <c r="I67" s="10">
        <v>1.0</v>
      </c>
    </row>
    <row r="68">
      <c r="A68" s="46" t="s">
        <v>566</v>
      </c>
      <c r="B68" s="31">
        <v>0.10594907407407407</v>
      </c>
      <c r="C68" s="10" t="s">
        <v>72</v>
      </c>
      <c r="D68" s="10" t="s">
        <v>93</v>
      </c>
      <c r="E68" s="28">
        <v>10.0</v>
      </c>
      <c r="F68" s="25">
        <f>E68-6</f>
        <v>4</v>
      </c>
      <c r="J68" s="10" t="s">
        <v>136</v>
      </c>
    </row>
    <row r="69">
      <c r="A69" s="46" t="s">
        <v>566</v>
      </c>
      <c r="B69" s="31">
        <v>0.10842592592592593</v>
      </c>
      <c r="C69" s="10" t="s">
        <v>82</v>
      </c>
      <c r="D69" s="10" t="s">
        <v>81</v>
      </c>
      <c r="E69" s="28">
        <v>19.0</v>
      </c>
      <c r="F69" s="25">
        <f>E69-2</f>
        <v>17</v>
      </c>
      <c r="J69" s="10" t="s">
        <v>254</v>
      </c>
    </row>
    <row r="70">
      <c r="A70" s="46" t="s">
        <v>566</v>
      </c>
      <c r="B70" s="31">
        <v>0.10885416666666667</v>
      </c>
      <c r="C70" s="10" t="s">
        <v>74</v>
      </c>
      <c r="D70" s="10" t="s">
        <v>93</v>
      </c>
      <c r="E70" s="28" t="s">
        <v>68</v>
      </c>
      <c r="F70" s="28">
        <v>20.0</v>
      </c>
      <c r="G70" s="10" t="s">
        <v>137</v>
      </c>
      <c r="J70" s="10" t="s">
        <v>197</v>
      </c>
    </row>
    <row r="71">
      <c r="A71" s="46" t="s">
        <v>566</v>
      </c>
      <c r="B71" s="31">
        <v>0.10931712962962963</v>
      </c>
      <c r="C71" s="10" t="s">
        <v>82</v>
      </c>
      <c r="D71" s="10" t="s">
        <v>81</v>
      </c>
      <c r="E71" s="28">
        <v>10.0</v>
      </c>
      <c r="F71" s="25">
        <f>E71-2</f>
        <v>8</v>
      </c>
      <c r="J71" s="10" t="s">
        <v>254</v>
      </c>
    </row>
    <row r="72">
      <c r="A72" s="46" t="s">
        <v>566</v>
      </c>
      <c r="B72" s="31">
        <v>0.10967592592592593</v>
      </c>
      <c r="C72" s="10" t="s">
        <v>82</v>
      </c>
      <c r="D72" s="10" t="s">
        <v>80</v>
      </c>
      <c r="E72" s="28" t="s">
        <v>75</v>
      </c>
      <c r="F72" s="28" t="s">
        <v>75</v>
      </c>
      <c r="J72" s="10" t="s">
        <v>85</v>
      </c>
    </row>
    <row r="73">
      <c r="A73" s="46" t="s">
        <v>566</v>
      </c>
      <c r="B73" s="31">
        <v>0.10967592592592593</v>
      </c>
      <c r="C73" s="10" t="s">
        <v>82</v>
      </c>
      <c r="D73" s="10" t="s">
        <v>80</v>
      </c>
      <c r="E73" s="28">
        <v>18.0</v>
      </c>
      <c r="F73" s="26"/>
      <c r="J73" s="10" t="s">
        <v>86</v>
      </c>
    </row>
    <row r="74">
      <c r="A74" s="46" t="s">
        <v>566</v>
      </c>
      <c r="B74" s="31">
        <v>0.11017361111111111</v>
      </c>
      <c r="C74" s="10" t="s">
        <v>74</v>
      </c>
      <c r="D74" s="10" t="s">
        <v>80</v>
      </c>
      <c r="E74" s="28">
        <v>13.0</v>
      </c>
      <c r="F74" s="25">
        <f>E74--3</f>
        <v>16</v>
      </c>
    </row>
    <row r="75">
      <c r="A75" s="46" t="s">
        <v>566</v>
      </c>
      <c r="B75" s="31">
        <v>0.11105324074074074</v>
      </c>
      <c r="C75" s="10" t="s">
        <v>69</v>
      </c>
      <c r="D75" s="10" t="s">
        <v>120</v>
      </c>
      <c r="E75" s="28">
        <v>20.0</v>
      </c>
      <c r="F75" s="26"/>
      <c r="J75" s="10" t="s">
        <v>578</v>
      </c>
    </row>
    <row r="76">
      <c r="A76" s="46" t="s">
        <v>566</v>
      </c>
      <c r="B76" s="31">
        <v>0.11334490740740741</v>
      </c>
      <c r="C76" s="10" t="s">
        <v>70</v>
      </c>
      <c r="D76" s="10" t="s">
        <v>93</v>
      </c>
      <c r="E76" s="28">
        <v>12.0</v>
      </c>
      <c r="F76" s="25">
        <f>E76-7</f>
        <v>5</v>
      </c>
      <c r="J76" s="10" t="s">
        <v>148</v>
      </c>
    </row>
    <row r="77">
      <c r="A77" s="46" t="s">
        <v>566</v>
      </c>
      <c r="B77" s="31">
        <v>0.11458333333333333</v>
      </c>
      <c r="C77" s="10" t="s">
        <v>70</v>
      </c>
      <c r="D77" s="10" t="s">
        <v>91</v>
      </c>
      <c r="E77" s="28">
        <v>12.0</v>
      </c>
      <c r="F77" s="26"/>
      <c r="H77" s="10" t="s">
        <v>579</v>
      </c>
    </row>
    <row r="78">
      <c r="A78" s="46" t="s">
        <v>566</v>
      </c>
      <c r="B78" s="31">
        <v>0.11547453703703704</v>
      </c>
      <c r="C78" s="10" t="s">
        <v>70</v>
      </c>
      <c r="D78" s="10" t="s">
        <v>580</v>
      </c>
      <c r="E78" s="28">
        <v>19.0</v>
      </c>
      <c r="F78" s="25">
        <f t="shared" ref="F78:F80" si="5">E78-3</f>
        <v>16</v>
      </c>
      <c r="J78" s="10" t="s">
        <v>581</v>
      </c>
    </row>
    <row r="79">
      <c r="A79" s="46" t="s">
        <v>566</v>
      </c>
      <c r="B79" s="31">
        <v>0.11641203703703704</v>
      </c>
      <c r="C79" s="10" t="s">
        <v>69</v>
      </c>
      <c r="D79" s="10" t="s">
        <v>580</v>
      </c>
      <c r="E79" s="28">
        <v>12.0</v>
      </c>
      <c r="F79" s="25">
        <f t="shared" si="5"/>
        <v>9</v>
      </c>
      <c r="J79" s="10" t="s">
        <v>581</v>
      </c>
    </row>
    <row r="80">
      <c r="A80" s="46" t="s">
        <v>566</v>
      </c>
      <c r="B80" s="31">
        <v>0.11642361111111112</v>
      </c>
      <c r="C80" s="10" t="s">
        <v>69</v>
      </c>
      <c r="D80" s="10" t="s">
        <v>580</v>
      </c>
      <c r="E80" s="28">
        <v>13.0</v>
      </c>
      <c r="F80" s="25">
        <f t="shared" si="5"/>
        <v>10</v>
      </c>
      <c r="J80" s="10" t="s">
        <v>581</v>
      </c>
    </row>
    <row r="81">
      <c r="A81" s="46" t="s">
        <v>566</v>
      </c>
      <c r="B81" s="31">
        <v>0.11672453703703704</v>
      </c>
      <c r="C81" s="10" t="s">
        <v>69</v>
      </c>
      <c r="D81" s="10" t="s">
        <v>91</v>
      </c>
      <c r="E81" s="28">
        <v>15.0</v>
      </c>
      <c r="F81" s="26"/>
      <c r="H81" s="10" t="s">
        <v>582</v>
      </c>
      <c r="I81" s="10">
        <v>1.0</v>
      </c>
      <c r="J81" s="10" t="s">
        <v>239</v>
      </c>
    </row>
    <row r="82">
      <c r="A82" s="46" t="s">
        <v>566</v>
      </c>
      <c r="B82" s="31">
        <v>0.11712962962962963</v>
      </c>
      <c r="C82" s="10" t="s">
        <v>70</v>
      </c>
      <c r="D82" s="10" t="s">
        <v>93</v>
      </c>
      <c r="E82" s="28">
        <v>24.0</v>
      </c>
      <c r="F82" s="28">
        <v>18.0</v>
      </c>
      <c r="J82" s="10" t="s">
        <v>148</v>
      </c>
    </row>
    <row r="83">
      <c r="A83" s="46" t="s">
        <v>566</v>
      </c>
      <c r="B83" s="31">
        <v>0.11717592592592592</v>
      </c>
      <c r="C83" s="10" t="s">
        <v>70</v>
      </c>
      <c r="D83" s="10" t="s">
        <v>93</v>
      </c>
      <c r="E83" s="28">
        <v>10.0</v>
      </c>
      <c r="F83" s="25">
        <f>E83-7</f>
        <v>3</v>
      </c>
      <c r="J83" s="10" t="s">
        <v>148</v>
      </c>
    </row>
    <row r="84">
      <c r="A84" s="46" t="s">
        <v>566</v>
      </c>
      <c r="B84" s="31">
        <v>0.11726851851851852</v>
      </c>
      <c r="C84" s="10" t="s">
        <v>70</v>
      </c>
      <c r="D84" s="10" t="s">
        <v>91</v>
      </c>
      <c r="E84" s="28">
        <v>6.0</v>
      </c>
      <c r="F84" s="26"/>
      <c r="H84" s="10" t="s">
        <v>583</v>
      </c>
    </row>
    <row r="85">
      <c r="A85" s="46" t="s">
        <v>566</v>
      </c>
      <c r="B85" s="31">
        <v>0.11746527777777778</v>
      </c>
      <c r="C85" s="10" t="s">
        <v>70</v>
      </c>
      <c r="D85" s="10" t="s">
        <v>93</v>
      </c>
      <c r="E85" s="28">
        <v>19.0</v>
      </c>
      <c r="F85" s="25">
        <f t="shared" ref="F85:F86" si="6">E85-7</f>
        <v>12</v>
      </c>
      <c r="J85" s="10" t="s">
        <v>99</v>
      </c>
    </row>
    <row r="86">
      <c r="A86" s="46" t="s">
        <v>566</v>
      </c>
      <c r="B86" s="31">
        <v>0.11752314814814815</v>
      </c>
      <c r="C86" s="10" t="s">
        <v>70</v>
      </c>
      <c r="D86" s="10" t="s">
        <v>93</v>
      </c>
      <c r="E86" s="28">
        <v>14.0</v>
      </c>
      <c r="F86" s="25">
        <f t="shared" si="6"/>
        <v>7</v>
      </c>
      <c r="J86" s="10" t="s">
        <v>99</v>
      </c>
    </row>
    <row r="87">
      <c r="A87" s="46" t="s">
        <v>566</v>
      </c>
      <c r="B87" s="31">
        <v>0.11762731481481481</v>
      </c>
      <c r="C87" s="10" t="s">
        <v>70</v>
      </c>
      <c r="D87" s="10" t="s">
        <v>91</v>
      </c>
      <c r="E87" s="28">
        <v>10.0</v>
      </c>
      <c r="F87" s="26"/>
      <c r="H87" s="10" t="s">
        <v>584</v>
      </c>
    </row>
    <row r="88">
      <c r="A88" s="46" t="s">
        <v>566</v>
      </c>
      <c r="B88" s="31">
        <v>0.11765046296296296</v>
      </c>
      <c r="C88" s="10" t="s">
        <v>70</v>
      </c>
      <c r="D88" s="10" t="s">
        <v>91</v>
      </c>
      <c r="E88" s="28">
        <v>8.0</v>
      </c>
      <c r="F88" s="26"/>
      <c r="H88" s="10" t="s">
        <v>585</v>
      </c>
    </row>
    <row r="89">
      <c r="A89" s="46" t="s">
        <v>566</v>
      </c>
      <c r="B89" s="31">
        <v>0.11864583333333334</v>
      </c>
      <c r="C89" s="10" t="s">
        <v>66</v>
      </c>
      <c r="D89" s="10" t="s">
        <v>81</v>
      </c>
      <c r="E89" s="28">
        <v>24.0</v>
      </c>
      <c r="F89" s="25">
        <f>E89-5</f>
        <v>19</v>
      </c>
      <c r="J89" s="10" t="s">
        <v>586</v>
      </c>
    </row>
    <row r="90">
      <c r="A90" s="46" t="s">
        <v>566</v>
      </c>
      <c r="B90" s="31">
        <v>0.11927083333333334</v>
      </c>
      <c r="C90" s="10" t="s">
        <v>84</v>
      </c>
      <c r="D90" s="10" t="s">
        <v>81</v>
      </c>
      <c r="E90" s="28" t="s">
        <v>88</v>
      </c>
      <c r="F90" s="28">
        <v>1.0</v>
      </c>
      <c r="J90" s="10" t="s">
        <v>587</v>
      </c>
    </row>
    <row r="91">
      <c r="A91" s="46" t="s">
        <v>566</v>
      </c>
      <c r="B91" s="31">
        <v>0.12075231481481481</v>
      </c>
      <c r="C91" s="10" t="s">
        <v>82</v>
      </c>
      <c r="D91" s="10" t="s">
        <v>76</v>
      </c>
      <c r="E91" s="28">
        <v>13.0</v>
      </c>
      <c r="F91" s="26"/>
      <c r="J91" s="10" t="s">
        <v>559</v>
      </c>
    </row>
    <row r="92">
      <c r="A92" s="46" t="s">
        <v>566</v>
      </c>
      <c r="B92" s="31">
        <v>0.12164351851851851</v>
      </c>
      <c r="C92" s="10" t="s">
        <v>66</v>
      </c>
      <c r="D92" s="10" t="s">
        <v>93</v>
      </c>
      <c r="E92" s="28">
        <v>25.0</v>
      </c>
      <c r="F92" s="28">
        <v>18.0</v>
      </c>
      <c r="J92" s="10" t="s">
        <v>588</v>
      </c>
    </row>
    <row r="93">
      <c r="A93" s="46" t="s">
        <v>566</v>
      </c>
      <c r="B93" s="31">
        <v>0.12189814814814814</v>
      </c>
      <c r="C93" s="10" t="s">
        <v>66</v>
      </c>
      <c r="D93" s="10" t="s">
        <v>91</v>
      </c>
      <c r="E93" s="28">
        <v>18.0</v>
      </c>
      <c r="F93" s="26"/>
      <c r="H93" s="10" t="s">
        <v>589</v>
      </c>
      <c r="I93" s="10">
        <v>1.0</v>
      </c>
    </row>
    <row r="94">
      <c r="A94" s="46" t="s">
        <v>566</v>
      </c>
      <c r="B94" s="31">
        <v>0.12259259259259259</v>
      </c>
      <c r="C94" s="10" t="s">
        <v>72</v>
      </c>
      <c r="D94" s="10" t="s">
        <v>93</v>
      </c>
      <c r="E94" s="28">
        <v>19.0</v>
      </c>
      <c r="F94" s="25">
        <f>E94-6</f>
        <v>13</v>
      </c>
      <c r="J94" s="10" t="s">
        <v>136</v>
      </c>
    </row>
    <row r="95">
      <c r="A95" s="46" t="s">
        <v>566</v>
      </c>
      <c r="B95" s="31">
        <v>0.12267361111111111</v>
      </c>
      <c r="C95" s="10" t="s">
        <v>72</v>
      </c>
      <c r="D95" s="10" t="s">
        <v>91</v>
      </c>
      <c r="E95" s="28">
        <v>8.0</v>
      </c>
      <c r="F95" s="26"/>
      <c r="H95" s="10" t="s">
        <v>590</v>
      </c>
    </row>
    <row r="96">
      <c r="A96" s="46" t="s">
        <v>566</v>
      </c>
      <c r="B96" s="31">
        <v>0.12288194444444445</v>
      </c>
      <c r="C96" s="10" t="s">
        <v>72</v>
      </c>
      <c r="D96" s="10" t="s">
        <v>93</v>
      </c>
      <c r="E96" s="28">
        <v>19.0</v>
      </c>
      <c r="F96" s="25">
        <f>E96-6</f>
        <v>13</v>
      </c>
      <c r="J96" s="10" t="s">
        <v>136</v>
      </c>
    </row>
    <row r="97">
      <c r="A97" s="46" t="s">
        <v>566</v>
      </c>
      <c r="B97" s="31">
        <v>0.12293981481481482</v>
      </c>
      <c r="C97" s="10" t="s">
        <v>72</v>
      </c>
      <c r="D97" s="10" t="s">
        <v>91</v>
      </c>
      <c r="E97" s="28">
        <v>9.0</v>
      </c>
      <c r="F97" s="26"/>
      <c r="H97" s="10" t="s">
        <v>591</v>
      </c>
      <c r="I97" s="10">
        <v>1.0</v>
      </c>
    </row>
    <row r="98">
      <c r="A98" s="46" t="s">
        <v>566</v>
      </c>
      <c r="B98" s="31">
        <v>0.12324074074074073</v>
      </c>
      <c r="C98" s="10" t="s">
        <v>72</v>
      </c>
      <c r="D98" s="10" t="s">
        <v>93</v>
      </c>
      <c r="E98" s="28">
        <v>12.0</v>
      </c>
      <c r="F98" s="25">
        <f>E98-6</f>
        <v>6</v>
      </c>
      <c r="J98" s="10" t="s">
        <v>136</v>
      </c>
    </row>
    <row r="99">
      <c r="A99" s="46" t="s">
        <v>566</v>
      </c>
      <c r="B99" s="31">
        <v>0.12361111111111112</v>
      </c>
      <c r="C99" s="10" t="s">
        <v>72</v>
      </c>
      <c r="D99" s="10" t="s">
        <v>91</v>
      </c>
      <c r="E99" s="28" t="s">
        <v>75</v>
      </c>
      <c r="F99" s="28" t="s">
        <v>75</v>
      </c>
      <c r="H99" s="10" t="s">
        <v>436</v>
      </c>
      <c r="J99" s="10" t="s">
        <v>437</v>
      </c>
    </row>
    <row r="100">
      <c r="A100" s="46" t="s">
        <v>566</v>
      </c>
      <c r="B100" s="31">
        <v>0.12476851851851851</v>
      </c>
      <c r="C100" s="10" t="s">
        <v>66</v>
      </c>
      <c r="D100" s="10" t="s">
        <v>93</v>
      </c>
      <c r="E100" s="28">
        <v>26.0</v>
      </c>
      <c r="F100" s="25">
        <f>E100-7</f>
        <v>19</v>
      </c>
      <c r="J100" s="10" t="s">
        <v>592</v>
      </c>
    </row>
    <row r="101">
      <c r="A101" s="46" t="s">
        <v>566</v>
      </c>
      <c r="B101" s="31">
        <v>0.1249537037037037</v>
      </c>
      <c r="C101" s="10" t="s">
        <v>66</v>
      </c>
      <c r="D101" s="10" t="s">
        <v>91</v>
      </c>
      <c r="E101" s="28">
        <v>13.0</v>
      </c>
      <c r="F101" s="26"/>
      <c r="H101" s="10" t="s">
        <v>593</v>
      </c>
    </row>
    <row r="102">
      <c r="A102" s="46" t="s">
        <v>566</v>
      </c>
      <c r="B102" s="31">
        <v>0.12525462962962963</v>
      </c>
      <c r="C102" s="10" t="s">
        <v>74</v>
      </c>
      <c r="D102" s="10" t="s">
        <v>93</v>
      </c>
      <c r="E102" s="28">
        <v>14.0</v>
      </c>
      <c r="F102" s="25">
        <f>E102-7</f>
        <v>7</v>
      </c>
      <c r="J102" s="10" t="s">
        <v>594</v>
      </c>
    </row>
    <row r="103">
      <c r="A103" s="46" t="s">
        <v>566</v>
      </c>
      <c r="B103" s="31">
        <v>0.12546296296296297</v>
      </c>
      <c r="C103" s="10" t="s">
        <v>74</v>
      </c>
      <c r="D103" s="10" t="s">
        <v>91</v>
      </c>
      <c r="E103" s="28">
        <v>20.0</v>
      </c>
      <c r="F103" s="26"/>
      <c r="H103" s="10" t="s">
        <v>595</v>
      </c>
    </row>
    <row r="104">
      <c r="A104" s="46" t="s">
        <v>566</v>
      </c>
      <c r="B104" s="31">
        <v>0.12604166666666666</v>
      </c>
      <c r="C104" s="10" t="s">
        <v>74</v>
      </c>
      <c r="D104" s="10" t="s">
        <v>93</v>
      </c>
      <c r="E104" s="28">
        <v>10.0</v>
      </c>
      <c r="F104" s="25">
        <f>E104-7</f>
        <v>3</v>
      </c>
      <c r="J104" s="10" t="s">
        <v>197</v>
      </c>
    </row>
    <row r="105">
      <c r="A105" s="46" t="s">
        <v>566</v>
      </c>
      <c r="B105" s="31">
        <v>0.12652777777777777</v>
      </c>
      <c r="C105" s="10" t="s">
        <v>69</v>
      </c>
      <c r="D105" s="10" t="s">
        <v>91</v>
      </c>
      <c r="E105" s="28">
        <v>5.0</v>
      </c>
      <c r="F105" s="26"/>
      <c r="H105" s="10" t="s">
        <v>596</v>
      </c>
    </row>
    <row r="106">
      <c r="A106" s="46" t="s">
        <v>566</v>
      </c>
      <c r="B106" s="31">
        <v>0.12685185185185185</v>
      </c>
      <c r="C106" s="10" t="s">
        <v>69</v>
      </c>
      <c r="D106" s="10" t="s">
        <v>89</v>
      </c>
      <c r="E106" s="28">
        <v>16.0</v>
      </c>
      <c r="F106" s="25">
        <f>E106-7</f>
        <v>9</v>
      </c>
      <c r="J106" s="10" t="s">
        <v>223</v>
      </c>
    </row>
    <row r="107">
      <c r="A107" s="46" t="s">
        <v>566</v>
      </c>
      <c r="B107" s="31">
        <v>0.1269212962962963</v>
      </c>
      <c r="C107" s="10" t="s">
        <v>69</v>
      </c>
      <c r="D107" s="10" t="s">
        <v>91</v>
      </c>
      <c r="E107" s="28">
        <v>9.0</v>
      </c>
      <c r="F107" s="26"/>
      <c r="H107" s="10" t="s">
        <v>597</v>
      </c>
    </row>
    <row r="108">
      <c r="A108" s="46" t="s">
        <v>566</v>
      </c>
      <c r="B108" s="31">
        <v>0.12765046296296295</v>
      </c>
      <c r="C108" s="10" t="s">
        <v>84</v>
      </c>
      <c r="D108" s="10" t="s">
        <v>93</v>
      </c>
      <c r="E108" s="28" t="s">
        <v>75</v>
      </c>
      <c r="F108" s="28" t="s">
        <v>75</v>
      </c>
      <c r="J108" s="10" t="s">
        <v>160</v>
      </c>
    </row>
    <row r="109">
      <c r="A109" s="46" t="s">
        <v>566</v>
      </c>
      <c r="B109" s="31">
        <v>0.12765046296296295</v>
      </c>
      <c r="C109" s="10" t="s">
        <v>84</v>
      </c>
      <c r="D109" s="10" t="s">
        <v>93</v>
      </c>
      <c r="E109" s="28">
        <v>16.0</v>
      </c>
      <c r="F109" s="25">
        <f t="shared" ref="F109:F110" si="7">E109-6</f>
        <v>10</v>
      </c>
      <c r="J109" s="10" t="s">
        <v>598</v>
      </c>
    </row>
    <row r="110">
      <c r="A110" s="46" t="s">
        <v>566</v>
      </c>
      <c r="B110" s="31">
        <v>0.12770833333333334</v>
      </c>
      <c r="C110" s="10" t="s">
        <v>84</v>
      </c>
      <c r="D110" s="10" t="s">
        <v>93</v>
      </c>
      <c r="E110" s="28">
        <v>13.0</v>
      </c>
      <c r="F110" s="25">
        <f t="shared" si="7"/>
        <v>7</v>
      </c>
      <c r="J110" s="10" t="s">
        <v>553</v>
      </c>
    </row>
    <row r="111">
      <c r="A111" s="46" t="s">
        <v>566</v>
      </c>
      <c r="B111" s="31">
        <v>0.1280324074074074</v>
      </c>
      <c r="C111" s="10" t="s">
        <v>84</v>
      </c>
      <c r="D111" s="10" t="s">
        <v>91</v>
      </c>
      <c r="E111" s="28">
        <v>23.0</v>
      </c>
      <c r="F111" s="26"/>
      <c r="H111" s="10" t="s">
        <v>599</v>
      </c>
      <c r="I111" s="10">
        <v>1.0</v>
      </c>
      <c r="J111" s="10" t="s">
        <v>119</v>
      </c>
    </row>
    <row r="112">
      <c r="A112" s="46" t="s">
        <v>566</v>
      </c>
      <c r="B112" s="31">
        <v>0.1295486111111111</v>
      </c>
      <c r="C112" s="10" t="s">
        <v>84</v>
      </c>
      <c r="D112" s="10" t="s">
        <v>91</v>
      </c>
      <c r="E112" s="28">
        <v>21.0</v>
      </c>
      <c r="F112" s="26"/>
      <c r="H112" s="10" t="s">
        <v>600</v>
      </c>
    </row>
    <row r="113">
      <c r="A113" s="46" t="s">
        <v>566</v>
      </c>
      <c r="B113" s="31">
        <v>0.13045138888888888</v>
      </c>
      <c r="C113" s="10" t="s">
        <v>70</v>
      </c>
      <c r="D113" s="10" t="s">
        <v>93</v>
      </c>
      <c r="E113" s="28">
        <v>20.0</v>
      </c>
      <c r="F113" s="25">
        <f>E113-7</f>
        <v>13</v>
      </c>
      <c r="J113" s="10" t="s">
        <v>148</v>
      </c>
    </row>
    <row r="114">
      <c r="A114" s="46" t="s">
        <v>566</v>
      </c>
      <c r="B114" s="31">
        <v>0.13055555555555556</v>
      </c>
      <c r="C114" s="10" t="s">
        <v>70</v>
      </c>
      <c r="D114" s="10" t="s">
        <v>91</v>
      </c>
      <c r="E114" s="28">
        <v>5.0</v>
      </c>
      <c r="F114" s="26"/>
      <c r="H114" s="10" t="s">
        <v>601</v>
      </c>
    </row>
    <row r="115">
      <c r="A115" s="46" t="s">
        <v>566</v>
      </c>
      <c r="B115" s="31">
        <v>0.13063657407407409</v>
      </c>
      <c r="C115" s="10" t="s">
        <v>70</v>
      </c>
      <c r="D115" s="10" t="s">
        <v>93</v>
      </c>
      <c r="E115" s="28">
        <v>20.0</v>
      </c>
      <c r="F115" s="25">
        <f>E115-7</f>
        <v>13</v>
      </c>
      <c r="J115" s="10" t="s">
        <v>148</v>
      </c>
    </row>
    <row r="116">
      <c r="A116" s="46" t="s">
        <v>566</v>
      </c>
      <c r="B116" s="31">
        <v>0.13071759259259258</v>
      </c>
      <c r="C116" s="10" t="s">
        <v>70</v>
      </c>
      <c r="D116" s="10" t="s">
        <v>91</v>
      </c>
      <c r="E116" s="28">
        <v>9.0</v>
      </c>
      <c r="F116" s="26"/>
      <c r="H116" s="10" t="s">
        <v>602</v>
      </c>
    </row>
    <row r="117">
      <c r="A117" s="46" t="s">
        <v>566</v>
      </c>
      <c r="B117" s="31">
        <v>0.13121527777777778</v>
      </c>
      <c r="C117" s="10" t="s">
        <v>70</v>
      </c>
      <c r="D117" s="10" t="s">
        <v>93</v>
      </c>
      <c r="E117" s="28">
        <v>19.0</v>
      </c>
      <c r="F117" s="25">
        <f t="shared" ref="F117:F118" si="8">E117-7</f>
        <v>12</v>
      </c>
      <c r="J117" s="10" t="s">
        <v>99</v>
      </c>
    </row>
    <row r="118">
      <c r="A118" s="46" t="s">
        <v>566</v>
      </c>
      <c r="B118" s="31">
        <v>0.13125</v>
      </c>
      <c r="C118" s="10" t="s">
        <v>70</v>
      </c>
      <c r="D118" s="10" t="s">
        <v>93</v>
      </c>
      <c r="E118" s="28">
        <v>13.0</v>
      </c>
      <c r="F118" s="25">
        <f t="shared" si="8"/>
        <v>6</v>
      </c>
      <c r="J118" s="10" t="s">
        <v>99</v>
      </c>
    </row>
    <row r="119">
      <c r="A119" s="46" t="s">
        <v>566</v>
      </c>
      <c r="B119" s="31">
        <v>0.1314699074074074</v>
      </c>
      <c r="C119" s="10" t="s">
        <v>70</v>
      </c>
      <c r="D119" s="10" t="s">
        <v>91</v>
      </c>
      <c r="E119" s="28">
        <v>7.0</v>
      </c>
      <c r="F119" s="26"/>
      <c r="H119" s="10" t="s">
        <v>603</v>
      </c>
    </row>
    <row r="120">
      <c r="A120" s="46" t="s">
        <v>566</v>
      </c>
      <c r="B120" s="31">
        <v>0.1314699074074074</v>
      </c>
      <c r="C120" s="10" t="s">
        <v>70</v>
      </c>
      <c r="D120" s="10" t="s">
        <v>91</v>
      </c>
      <c r="E120" s="28">
        <v>6.0</v>
      </c>
      <c r="F120" s="26"/>
      <c r="H120" s="10" t="s">
        <v>583</v>
      </c>
    </row>
    <row r="121">
      <c r="A121" s="46" t="s">
        <v>566</v>
      </c>
      <c r="B121" s="31">
        <v>0.1320486111111111</v>
      </c>
      <c r="C121" s="10" t="s">
        <v>74</v>
      </c>
      <c r="D121" s="10" t="s">
        <v>93</v>
      </c>
      <c r="E121" s="28">
        <v>17.0</v>
      </c>
      <c r="F121" s="25">
        <f>E121-7</f>
        <v>10</v>
      </c>
      <c r="H121" s="10" t="s">
        <v>604</v>
      </c>
      <c r="J121" s="10" t="s">
        <v>605</v>
      </c>
    </row>
    <row r="122">
      <c r="A122" s="46" t="s">
        <v>566</v>
      </c>
      <c r="B122" s="31">
        <v>0.1324537037037037</v>
      </c>
      <c r="C122" s="10" t="s">
        <v>72</v>
      </c>
      <c r="D122" s="10" t="s">
        <v>93</v>
      </c>
      <c r="E122" s="28">
        <v>19.0</v>
      </c>
      <c r="F122" s="25">
        <f>E122-6</f>
        <v>13</v>
      </c>
      <c r="J122" s="10" t="s">
        <v>291</v>
      </c>
    </row>
    <row r="123">
      <c r="A123" s="46" t="s">
        <v>566</v>
      </c>
      <c r="B123" s="31">
        <v>0.1325</v>
      </c>
      <c r="C123" s="10" t="s">
        <v>72</v>
      </c>
      <c r="D123" s="10" t="s">
        <v>91</v>
      </c>
      <c r="E123" s="28">
        <v>5.0</v>
      </c>
      <c r="F123" s="26"/>
      <c r="H123" s="10" t="s">
        <v>606</v>
      </c>
    </row>
    <row r="124">
      <c r="A124" s="46" t="s">
        <v>566</v>
      </c>
      <c r="B124" s="31">
        <v>0.1331365740740741</v>
      </c>
      <c r="C124" s="10" t="s">
        <v>82</v>
      </c>
      <c r="D124" s="10" t="s">
        <v>91</v>
      </c>
      <c r="E124" s="28">
        <v>3.0</v>
      </c>
      <c r="F124" s="26"/>
      <c r="H124" s="10" t="s">
        <v>607</v>
      </c>
      <c r="J124" s="10" t="s">
        <v>608</v>
      </c>
    </row>
    <row r="125">
      <c r="A125" s="46" t="s">
        <v>566</v>
      </c>
      <c r="B125" s="31">
        <v>0.13318287037037038</v>
      </c>
      <c r="C125" s="10" t="s">
        <v>82</v>
      </c>
      <c r="D125" s="10" t="s">
        <v>91</v>
      </c>
      <c r="E125" s="28">
        <v>7.0</v>
      </c>
      <c r="F125" s="26"/>
      <c r="H125" s="10" t="s">
        <v>609</v>
      </c>
      <c r="J125" s="10" t="s">
        <v>608</v>
      </c>
    </row>
    <row r="126">
      <c r="A126" s="46" t="s">
        <v>566</v>
      </c>
      <c r="B126" s="31">
        <v>0.13327546296296297</v>
      </c>
      <c r="C126" s="10" t="s">
        <v>82</v>
      </c>
      <c r="D126" s="10" t="s">
        <v>91</v>
      </c>
      <c r="E126" s="28">
        <v>7.0</v>
      </c>
      <c r="F126" s="26"/>
      <c r="H126" s="10" t="s">
        <v>610</v>
      </c>
      <c r="J126" s="10" t="s">
        <v>608</v>
      </c>
    </row>
    <row r="127">
      <c r="A127" s="46" t="s">
        <v>566</v>
      </c>
      <c r="B127" s="31">
        <v>0.13385416666666666</v>
      </c>
      <c r="C127" s="10" t="s">
        <v>66</v>
      </c>
      <c r="D127" s="10" t="s">
        <v>89</v>
      </c>
      <c r="E127" s="28">
        <v>13.0</v>
      </c>
      <c r="F127" s="25">
        <f t="shared" ref="F127:F128" si="9">E127-7</f>
        <v>6</v>
      </c>
      <c r="J127" s="10" t="s">
        <v>171</v>
      </c>
    </row>
    <row r="128">
      <c r="A128" s="46" t="s">
        <v>566</v>
      </c>
      <c r="B128" s="31">
        <v>0.13390046296296296</v>
      </c>
      <c r="C128" s="10" t="s">
        <v>66</v>
      </c>
      <c r="D128" s="10" t="s">
        <v>89</v>
      </c>
      <c r="E128" s="28">
        <v>16.0</v>
      </c>
      <c r="F128" s="25">
        <f t="shared" si="9"/>
        <v>9</v>
      </c>
      <c r="J128" s="10" t="s">
        <v>171</v>
      </c>
    </row>
    <row r="129">
      <c r="A129" s="46" t="s">
        <v>566</v>
      </c>
      <c r="B129" s="31">
        <v>0.13409722222222223</v>
      </c>
      <c r="C129" s="10" t="s">
        <v>66</v>
      </c>
      <c r="D129" s="10" t="s">
        <v>91</v>
      </c>
      <c r="E129" s="28">
        <v>13.0</v>
      </c>
      <c r="F129" s="26"/>
      <c r="H129" s="10" t="s">
        <v>611</v>
      </c>
      <c r="I129" s="10">
        <v>1.0</v>
      </c>
      <c r="J129" s="10" t="s">
        <v>119</v>
      </c>
    </row>
    <row r="130">
      <c r="A130" s="46" t="s">
        <v>566</v>
      </c>
      <c r="B130" s="31">
        <v>0.13502314814814814</v>
      </c>
      <c r="C130" s="10" t="s">
        <v>72</v>
      </c>
      <c r="D130" s="10" t="s">
        <v>93</v>
      </c>
      <c r="E130" s="25">
        <f t="shared" ref="E130:E131" si="10">F130+6</f>
        <v>24</v>
      </c>
      <c r="F130" s="28">
        <v>18.0</v>
      </c>
      <c r="J130" s="10" t="s">
        <v>136</v>
      </c>
    </row>
    <row r="131">
      <c r="A131" s="46" t="s">
        <v>566</v>
      </c>
      <c r="B131" s="31">
        <v>0.13502314814814814</v>
      </c>
      <c r="C131" s="10" t="s">
        <v>72</v>
      </c>
      <c r="D131" s="10" t="s">
        <v>93</v>
      </c>
      <c r="E131" s="25">
        <f t="shared" si="10"/>
        <v>23</v>
      </c>
      <c r="F131" s="28">
        <v>17.0</v>
      </c>
      <c r="J131" s="10" t="s">
        <v>136</v>
      </c>
    </row>
    <row r="132">
      <c r="A132" s="46" t="s">
        <v>566</v>
      </c>
      <c r="B132" s="31">
        <v>0.1351388888888889</v>
      </c>
      <c r="C132" s="10" t="s">
        <v>72</v>
      </c>
      <c r="D132" s="10" t="s">
        <v>91</v>
      </c>
      <c r="E132" s="28">
        <v>18.0</v>
      </c>
      <c r="F132" s="26"/>
      <c r="H132" s="10" t="s">
        <v>612</v>
      </c>
      <c r="I132" s="10">
        <v>1.0</v>
      </c>
    </row>
    <row r="133">
      <c r="A133" s="46" t="s">
        <v>566</v>
      </c>
      <c r="B133" s="31">
        <v>0.13570601851851852</v>
      </c>
      <c r="C133" s="10" t="s">
        <v>74</v>
      </c>
      <c r="D133" s="10" t="s">
        <v>93</v>
      </c>
      <c r="E133" s="28" t="s">
        <v>75</v>
      </c>
      <c r="F133" s="28" t="s">
        <v>75</v>
      </c>
      <c r="J133" s="10" t="s">
        <v>197</v>
      </c>
    </row>
    <row r="134">
      <c r="A134" s="46" t="s">
        <v>566</v>
      </c>
      <c r="B134" s="31">
        <v>0.13577546296296297</v>
      </c>
      <c r="C134" s="10" t="s">
        <v>74</v>
      </c>
      <c r="D134" s="10" t="s">
        <v>91</v>
      </c>
      <c r="E134" s="28">
        <v>7.0</v>
      </c>
      <c r="F134" s="26"/>
      <c r="H134" s="10" t="s">
        <v>609</v>
      </c>
      <c r="I134" s="10">
        <v>1.0</v>
      </c>
    </row>
    <row r="135">
      <c r="A135" s="46" t="s">
        <v>566</v>
      </c>
      <c r="B135" s="31">
        <v>0.1366087962962963</v>
      </c>
      <c r="C135" s="10" t="s">
        <v>82</v>
      </c>
      <c r="D135" s="10" t="s">
        <v>67</v>
      </c>
      <c r="E135" s="28" t="s">
        <v>75</v>
      </c>
      <c r="F135" s="28" t="s">
        <v>75</v>
      </c>
      <c r="J135" s="10" t="s">
        <v>160</v>
      </c>
    </row>
    <row r="136">
      <c r="A136" s="46" t="s">
        <v>566</v>
      </c>
      <c r="B136" s="31">
        <v>0.1366087962962963</v>
      </c>
      <c r="C136" s="10" t="s">
        <v>82</v>
      </c>
      <c r="D136" s="10" t="s">
        <v>67</v>
      </c>
      <c r="E136" s="28">
        <v>6.0</v>
      </c>
      <c r="F136" s="25">
        <f>E136-3</f>
        <v>3</v>
      </c>
      <c r="J136" s="10" t="s">
        <v>161</v>
      </c>
    </row>
    <row r="137">
      <c r="A137" s="46" t="s">
        <v>566</v>
      </c>
      <c r="B137" s="31">
        <v>0.13751157407407408</v>
      </c>
      <c r="C137" s="10" t="s">
        <v>82</v>
      </c>
      <c r="D137" s="10" t="s">
        <v>91</v>
      </c>
      <c r="E137" s="28">
        <v>20.0</v>
      </c>
      <c r="F137" s="26"/>
      <c r="H137" s="10" t="s">
        <v>613</v>
      </c>
      <c r="I137" s="10">
        <v>1.0</v>
      </c>
      <c r="J137" s="10" t="s">
        <v>608</v>
      </c>
    </row>
    <row r="138">
      <c r="A138" s="46" t="s">
        <v>566</v>
      </c>
      <c r="B138" s="31">
        <v>0.1400925925925926</v>
      </c>
      <c r="C138" s="10" t="s">
        <v>82</v>
      </c>
      <c r="D138" s="10" t="s">
        <v>67</v>
      </c>
      <c r="E138" s="28">
        <v>10.0</v>
      </c>
      <c r="F138" s="25">
        <f>E138-3</f>
        <v>7</v>
      </c>
    </row>
    <row r="139">
      <c r="A139" s="46" t="s">
        <v>566</v>
      </c>
      <c r="B139" s="31">
        <v>0.14113425925925926</v>
      </c>
      <c r="C139" s="10" t="s">
        <v>74</v>
      </c>
      <c r="D139" s="10" t="s">
        <v>83</v>
      </c>
      <c r="E139" s="28">
        <v>23.0</v>
      </c>
      <c r="F139" s="25">
        <f>E139-6</f>
        <v>17</v>
      </c>
    </row>
    <row r="140">
      <c r="A140" s="46" t="s">
        <v>566</v>
      </c>
      <c r="B140" s="31">
        <v>0.15287037037037038</v>
      </c>
      <c r="C140" s="10" t="s">
        <v>84</v>
      </c>
      <c r="D140" s="10" t="s">
        <v>67</v>
      </c>
      <c r="E140" s="28">
        <v>13.0</v>
      </c>
      <c r="F14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8.57"/>
    <col customWidth="1" min="9" max="9" width="6.29"/>
    <col customWidth="1" min="10" max="10" width="34.86"/>
  </cols>
  <sheetData>
    <row r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0" t="s">
        <v>65</v>
      </c>
      <c r="B2" s="21">
        <v>0.02476851851851852</v>
      </c>
      <c r="C2" s="22" t="s">
        <v>66</v>
      </c>
      <c r="D2" s="22" t="s">
        <v>67</v>
      </c>
      <c r="E2" s="23" t="s">
        <v>68</v>
      </c>
      <c r="F2" s="23">
        <v>20.0</v>
      </c>
      <c r="G2" s="24"/>
      <c r="H2" s="24"/>
      <c r="I2" s="24"/>
      <c r="J2" s="24"/>
    </row>
    <row r="3">
      <c r="A3" s="20" t="s">
        <v>65</v>
      </c>
      <c r="B3" s="21">
        <v>0.027337962962962963</v>
      </c>
      <c r="C3" s="22" t="s">
        <v>69</v>
      </c>
      <c r="D3" s="22" t="s">
        <v>67</v>
      </c>
      <c r="E3" s="23">
        <v>22.0</v>
      </c>
      <c r="F3" s="25">
        <f t="shared" ref="F3:F4" si="1">E3-3</f>
        <v>19</v>
      </c>
      <c r="G3" s="24"/>
      <c r="H3" s="24"/>
      <c r="I3" s="24"/>
      <c r="J3" s="24"/>
    </row>
    <row r="4">
      <c r="A4" s="20" t="s">
        <v>65</v>
      </c>
      <c r="B4" s="21">
        <v>0.027430555555555555</v>
      </c>
      <c r="C4" s="22" t="s">
        <v>70</v>
      </c>
      <c r="D4" s="22" t="s">
        <v>67</v>
      </c>
      <c r="E4" s="23">
        <v>19.0</v>
      </c>
      <c r="F4" s="25">
        <f t="shared" si="1"/>
        <v>16</v>
      </c>
      <c r="G4" s="24"/>
      <c r="H4" s="24"/>
      <c r="I4" s="24"/>
      <c r="J4" s="24"/>
    </row>
    <row r="5">
      <c r="A5" s="20" t="s">
        <v>65</v>
      </c>
      <c r="B5" s="21">
        <v>0.029907407407407407</v>
      </c>
      <c r="C5" s="22" t="s">
        <v>70</v>
      </c>
      <c r="D5" s="22" t="s">
        <v>71</v>
      </c>
      <c r="E5" s="23">
        <v>13.0</v>
      </c>
      <c r="F5" s="25">
        <f t="shared" ref="F5:F7" si="2">E5-5</f>
        <v>8</v>
      </c>
      <c r="G5" s="24"/>
      <c r="H5" s="24"/>
      <c r="I5" s="24"/>
      <c r="J5" s="24"/>
    </row>
    <row r="6">
      <c r="A6" s="20" t="s">
        <v>65</v>
      </c>
      <c r="B6" s="21">
        <v>0.03515046296296296</v>
      </c>
      <c r="C6" s="22" t="s">
        <v>72</v>
      </c>
      <c r="D6" s="22" t="s">
        <v>71</v>
      </c>
      <c r="E6" s="23">
        <v>16.0</v>
      </c>
      <c r="F6" s="25">
        <f t="shared" si="2"/>
        <v>11</v>
      </c>
      <c r="G6" s="24"/>
      <c r="H6" s="24"/>
      <c r="I6" s="24"/>
      <c r="J6" s="24"/>
    </row>
    <row r="7">
      <c r="A7" s="20" t="s">
        <v>65</v>
      </c>
      <c r="B7" s="21">
        <v>0.035416666666666666</v>
      </c>
      <c r="C7" s="22" t="s">
        <v>72</v>
      </c>
      <c r="D7" s="22" t="s">
        <v>73</v>
      </c>
      <c r="E7" s="23">
        <v>16.0</v>
      </c>
      <c r="F7" s="25">
        <f t="shared" si="2"/>
        <v>11</v>
      </c>
      <c r="G7" s="24"/>
      <c r="H7" s="24"/>
      <c r="I7" s="24"/>
      <c r="J7" s="24"/>
    </row>
    <row r="8">
      <c r="A8" s="20" t="s">
        <v>65</v>
      </c>
      <c r="B8" s="21">
        <v>0.03570601851851852</v>
      </c>
      <c r="C8" s="22" t="s">
        <v>74</v>
      </c>
      <c r="D8" s="22" t="s">
        <v>67</v>
      </c>
      <c r="E8" s="23">
        <v>14.0</v>
      </c>
      <c r="F8" s="25">
        <f>E8-0</f>
        <v>14</v>
      </c>
      <c r="G8" s="24"/>
      <c r="H8" s="24"/>
      <c r="I8" s="24"/>
      <c r="J8" s="24"/>
    </row>
    <row r="9">
      <c r="A9" s="20" t="s">
        <v>65</v>
      </c>
      <c r="B9" s="21">
        <v>0.03626157407407407</v>
      </c>
      <c r="C9" s="22" t="s">
        <v>72</v>
      </c>
      <c r="D9" s="22" t="s">
        <v>73</v>
      </c>
      <c r="E9" s="23">
        <v>19.0</v>
      </c>
      <c r="F9" s="25">
        <f t="shared" ref="F9:F10" si="3">E9-5</f>
        <v>14</v>
      </c>
      <c r="G9" s="24"/>
      <c r="H9" s="24"/>
      <c r="I9" s="24"/>
      <c r="J9" s="24"/>
    </row>
    <row r="10">
      <c r="A10" s="20" t="s">
        <v>65</v>
      </c>
      <c r="B10" s="21">
        <v>0.03690972222222222</v>
      </c>
      <c r="C10" s="22" t="s">
        <v>72</v>
      </c>
      <c r="D10" s="22" t="s">
        <v>73</v>
      </c>
      <c r="E10" s="23">
        <v>14.0</v>
      </c>
      <c r="F10" s="25">
        <f t="shared" si="3"/>
        <v>9</v>
      </c>
      <c r="G10" s="24"/>
      <c r="H10" s="24"/>
      <c r="I10" s="24"/>
      <c r="J10" s="24"/>
    </row>
    <row r="11">
      <c r="A11" s="20" t="s">
        <v>65</v>
      </c>
      <c r="B11" s="21">
        <v>0.046412037037037036</v>
      </c>
      <c r="C11" s="22" t="s">
        <v>74</v>
      </c>
      <c r="D11" s="22" t="s">
        <v>73</v>
      </c>
      <c r="E11" s="23">
        <v>20.0</v>
      </c>
      <c r="F11" s="23">
        <f>E11-8</f>
        <v>12</v>
      </c>
      <c r="G11" s="24"/>
      <c r="H11" s="24"/>
      <c r="I11" s="24"/>
      <c r="J11" s="24"/>
    </row>
    <row r="12">
      <c r="A12" s="20" t="s">
        <v>65</v>
      </c>
      <c r="B12" s="21">
        <v>0.04649305555555556</v>
      </c>
      <c r="C12" s="22" t="s">
        <v>69</v>
      </c>
      <c r="D12" s="22" t="s">
        <v>67</v>
      </c>
      <c r="E12" s="23" t="s">
        <v>75</v>
      </c>
      <c r="F12" s="23" t="s">
        <v>75</v>
      </c>
      <c r="G12" s="24"/>
      <c r="H12" s="24"/>
      <c r="I12" s="24"/>
      <c r="J12" s="24"/>
    </row>
    <row r="13">
      <c r="A13" s="20" t="s">
        <v>65</v>
      </c>
      <c r="B13" s="21">
        <v>0.046921296296296294</v>
      </c>
      <c r="C13" s="22" t="s">
        <v>69</v>
      </c>
      <c r="D13" s="22" t="s">
        <v>73</v>
      </c>
      <c r="E13" s="23">
        <v>13.0</v>
      </c>
      <c r="F13" s="25">
        <f>E13-5</f>
        <v>8</v>
      </c>
      <c r="G13" s="24"/>
      <c r="H13" s="24"/>
      <c r="I13" s="24"/>
      <c r="J13" s="24"/>
    </row>
    <row r="14">
      <c r="A14" s="20" t="s">
        <v>65</v>
      </c>
      <c r="B14" s="21">
        <v>0.04693287037037037</v>
      </c>
      <c r="C14" s="22" t="s">
        <v>74</v>
      </c>
      <c r="D14" s="22" t="s">
        <v>67</v>
      </c>
      <c r="E14" s="23" t="s">
        <v>75</v>
      </c>
      <c r="F14" s="23" t="s">
        <v>75</v>
      </c>
      <c r="G14" s="24"/>
      <c r="H14" s="24"/>
      <c r="I14" s="24"/>
      <c r="J14" s="24"/>
    </row>
    <row r="15">
      <c r="A15" s="20" t="s">
        <v>65</v>
      </c>
      <c r="B15" s="21">
        <v>0.04780092592592593</v>
      </c>
      <c r="C15" s="22" t="s">
        <v>74</v>
      </c>
      <c r="D15" s="22" t="s">
        <v>76</v>
      </c>
      <c r="E15" s="23" t="s">
        <v>75</v>
      </c>
      <c r="F15" s="23" t="s">
        <v>75</v>
      </c>
      <c r="G15" s="24"/>
      <c r="H15" s="24"/>
      <c r="I15" s="24"/>
      <c r="J15" s="22" t="s">
        <v>77</v>
      </c>
    </row>
    <row r="16">
      <c r="A16" s="20" t="s">
        <v>65</v>
      </c>
      <c r="B16" s="21">
        <v>0.04780092592592593</v>
      </c>
      <c r="C16" s="22" t="s">
        <v>74</v>
      </c>
      <c r="D16" s="22" t="s">
        <v>76</v>
      </c>
      <c r="E16" s="23" t="s">
        <v>75</v>
      </c>
      <c r="F16" s="23" t="s">
        <v>75</v>
      </c>
      <c r="G16" s="24"/>
      <c r="H16" s="24"/>
      <c r="I16" s="24"/>
      <c r="J16" s="22" t="s">
        <v>77</v>
      </c>
    </row>
    <row r="17">
      <c r="A17" s="20" t="s">
        <v>65</v>
      </c>
      <c r="B17" s="21">
        <v>0.04780092592592593</v>
      </c>
      <c r="C17" s="22" t="s">
        <v>74</v>
      </c>
      <c r="D17" s="22" t="s">
        <v>76</v>
      </c>
      <c r="E17" s="23" t="s">
        <v>75</v>
      </c>
      <c r="F17" s="23" t="s">
        <v>75</v>
      </c>
      <c r="G17" s="24"/>
      <c r="H17" s="24"/>
      <c r="I17" s="24"/>
      <c r="J17" s="22" t="s">
        <v>77</v>
      </c>
    </row>
    <row r="18">
      <c r="A18" s="20" t="s">
        <v>65</v>
      </c>
      <c r="B18" s="21">
        <v>0.047824074074074074</v>
      </c>
      <c r="C18" s="22" t="s">
        <v>69</v>
      </c>
      <c r="D18" s="22" t="s">
        <v>76</v>
      </c>
      <c r="E18" s="23">
        <v>5.0</v>
      </c>
      <c r="F18" s="26"/>
      <c r="G18" s="24"/>
      <c r="H18" s="24"/>
      <c r="I18" s="24"/>
      <c r="J18" s="22" t="s">
        <v>77</v>
      </c>
    </row>
    <row r="19">
      <c r="A19" s="20" t="s">
        <v>65</v>
      </c>
      <c r="B19" s="21">
        <v>0.047824074074074074</v>
      </c>
      <c r="C19" s="22" t="s">
        <v>69</v>
      </c>
      <c r="D19" s="22" t="s">
        <v>76</v>
      </c>
      <c r="E19" s="23">
        <v>5.0</v>
      </c>
      <c r="F19" s="26"/>
      <c r="G19" s="24"/>
      <c r="H19" s="24"/>
      <c r="I19" s="24"/>
      <c r="J19" s="22" t="s">
        <v>77</v>
      </c>
    </row>
    <row r="20">
      <c r="A20" s="20" t="s">
        <v>65</v>
      </c>
      <c r="B20" s="21">
        <v>0.047824074074074074</v>
      </c>
      <c r="C20" s="22" t="s">
        <v>69</v>
      </c>
      <c r="D20" s="22" t="s">
        <v>76</v>
      </c>
      <c r="E20" s="23">
        <v>5.0</v>
      </c>
      <c r="F20" s="26"/>
      <c r="G20" s="24"/>
      <c r="H20" s="24"/>
      <c r="I20" s="24"/>
      <c r="J20" s="22" t="s">
        <v>77</v>
      </c>
    </row>
    <row r="21">
      <c r="A21" s="20" t="s">
        <v>65</v>
      </c>
      <c r="B21" s="21">
        <v>0.04804398148148148</v>
      </c>
      <c r="C21" s="22" t="s">
        <v>74</v>
      </c>
      <c r="D21" s="22" t="s">
        <v>78</v>
      </c>
      <c r="E21" s="23">
        <v>24.0</v>
      </c>
      <c r="F21" s="25">
        <f>E21-6</f>
        <v>18</v>
      </c>
      <c r="G21" s="24"/>
      <c r="H21" s="24"/>
      <c r="I21" s="24"/>
      <c r="J21" s="24"/>
    </row>
    <row r="22">
      <c r="A22" s="20" t="s">
        <v>65</v>
      </c>
      <c r="B22" s="21">
        <v>0.048067129629629626</v>
      </c>
      <c r="C22" s="22" t="s">
        <v>70</v>
      </c>
      <c r="D22" s="22" t="s">
        <v>79</v>
      </c>
      <c r="E22" s="23">
        <v>14.0</v>
      </c>
      <c r="F22" s="25">
        <f>E22-4</f>
        <v>10</v>
      </c>
      <c r="G22" s="24"/>
      <c r="H22" s="24"/>
      <c r="I22" s="24"/>
      <c r="J22" s="24"/>
    </row>
    <row r="23">
      <c r="A23" s="20" t="s">
        <v>65</v>
      </c>
      <c r="B23" s="21">
        <v>0.05258101851851852</v>
      </c>
      <c r="C23" s="22" t="s">
        <v>66</v>
      </c>
      <c r="D23" s="22" t="s">
        <v>71</v>
      </c>
      <c r="E23" s="23">
        <v>13.0</v>
      </c>
      <c r="F23" s="25">
        <f>E23--2</f>
        <v>15</v>
      </c>
      <c r="G23" s="24"/>
      <c r="H23" s="24"/>
      <c r="I23" s="24"/>
      <c r="J23" s="24"/>
    </row>
    <row r="24">
      <c r="A24" s="20" t="s">
        <v>65</v>
      </c>
      <c r="B24" s="21">
        <v>0.05269675925925926</v>
      </c>
      <c r="C24" s="22" t="s">
        <v>74</v>
      </c>
      <c r="D24" s="22" t="s">
        <v>80</v>
      </c>
      <c r="E24" s="23">
        <v>11.0</v>
      </c>
      <c r="F24" s="23">
        <f>E24+3</f>
        <v>14</v>
      </c>
      <c r="G24" s="24"/>
      <c r="H24" s="24"/>
      <c r="I24" s="24"/>
      <c r="J24" s="24"/>
    </row>
    <row r="25">
      <c r="A25" s="20" t="s">
        <v>65</v>
      </c>
      <c r="B25" s="21">
        <v>0.055844907407407406</v>
      </c>
      <c r="C25" s="22" t="s">
        <v>74</v>
      </c>
      <c r="D25" s="22" t="s">
        <v>81</v>
      </c>
      <c r="E25" s="23">
        <v>12.0</v>
      </c>
      <c r="F25" s="25">
        <f>E25-2</f>
        <v>10</v>
      </c>
      <c r="G25" s="24"/>
      <c r="H25" s="24"/>
      <c r="I25" s="24"/>
      <c r="J25" s="24"/>
    </row>
    <row r="26">
      <c r="A26" s="20" t="s">
        <v>65</v>
      </c>
      <c r="B26" s="21">
        <v>0.0565162037037037</v>
      </c>
      <c r="C26" s="22" t="s">
        <v>82</v>
      </c>
      <c r="D26" s="22" t="s">
        <v>83</v>
      </c>
      <c r="E26" s="23">
        <v>12.0</v>
      </c>
      <c r="F26" s="25">
        <f>E26-6</f>
        <v>6</v>
      </c>
      <c r="G26" s="24"/>
      <c r="H26" s="24"/>
      <c r="I26" s="24"/>
      <c r="J26" s="24"/>
    </row>
    <row r="27">
      <c r="A27" s="20" t="s">
        <v>65</v>
      </c>
      <c r="B27" s="21">
        <v>0.05853009259259259</v>
      </c>
      <c r="C27" s="22" t="s">
        <v>69</v>
      </c>
      <c r="D27" s="22" t="s">
        <v>73</v>
      </c>
      <c r="E27" s="23" t="s">
        <v>68</v>
      </c>
      <c r="F27" s="23">
        <v>20.0</v>
      </c>
      <c r="G27" s="24"/>
      <c r="H27" s="24"/>
      <c r="I27" s="24"/>
      <c r="J27" s="24"/>
    </row>
    <row r="28">
      <c r="A28" s="20" t="s">
        <v>65</v>
      </c>
      <c r="B28" s="21">
        <v>0.07997685185185185</v>
      </c>
      <c r="C28" s="22" t="s">
        <v>69</v>
      </c>
      <c r="D28" s="22" t="s">
        <v>67</v>
      </c>
      <c r="E28" s="23">
        <v>8.0</v>
      </c>
      <c r="F28" s="25">
        <f>E28-3</f>
        <v>5</v>
      </c>
      <c r="G28" s="24"/>
      <c r="H28" s="24"/>
      <c r="I28" s="24"/>
      <c r="J28" s="24"/>
    </row>
    <row r="29">
      <c r="A29" s="20" t="s">
        <v>65</v>
      </c>
      <c r="B29" s="21">
        <v>0.0800462962962963</v>
      </c>
      <c r="C29" s="22" t="s">
        <v>70</v>
      </c>
      <c r="D29" s="22" t="s">
        <v>71</v>
      </c>
      <c r="E29" s="23" t="s">
        <v>68</v>
      </c>
      <c r="F29" s="23">
        <v>20.0</v>
      </c>
      <c r="G29" s="24"/>
      <c r="H29" s="24"/>
      <c r="I29" s="24"/>
      <c r="J29" s="24"/>
    </row>
    <row r="30">
      <c r="A30" s="20" t="s">
        <v>65</v>
      </c>
      <c r="B30" s="21">
        <v>0.08190972222222222</v>
      </c>
      <c r="C30" s="22" t="s">
        <v>84</v>
      </c>
      <c r="D30" s="22" t="s">
        <v>83</v>
      </c>
      <c r="E30" s="23" t="s">
        <v>75</v>
      </c>
      <c r="F30" s="23" t="s">
        <v>75</v>
      </c>
      <c r="G30" s="24"/>
      <c r="H30" s="24"/>
      <c r="I30" s="24"/>
      <c r="J30" s="22" t="s">
        <v>85</v>
      </c>
    </row>
    <row r="31">
      <c r="A31" s="20" t="s">
        <v>65</v>
      </c>
      <c r="B31" s="21">
        <v>0.08190972222222222</v>
      </c>
      <c r="C31" s="22" t="s">
        <v>84</v>
      </c>
      <c r="D31" s="22" t="s">
        <v>83</v>
      </c>
      <c r="E31" s="23">
        <v>12.0</v>
      </c>
      <c r="F31" s="26"/>
      <c r="G31" s="24"/>
      <c r="H31" s="24"/>
      <c r="I31" s="24"/>
      <c r="J31" s="22" t="s">
        <v>86</v>
      </c>
    </row>
    <row r="32">
      <c r="A32" s="20" t="s">
        <v>65</v>
      </c>
      <c r="B32" s="21">
        <v>0.08237268518518519</v>
      </c>
      <c r="C32" s="22" t="s">
        <v>74</v>
      </c>
      <c r="D32" s="22" t="s">
        <v>73</v>
      </c>
      <c r="E32" s="23">
        <v>12.0</v>
      </c>
      <c r="F32" s="23">
        <f>E32-8</f>
        <v>4</v>
      </c>
      <c r="G32" s="24"/>
      <c r="H32" s="24"/>
      <c r="I32" s="24"/>
      <c r="J32" s="24"/>
    </row>
    <row r="33">
      <c r="A33" s="20" t="s">
        <v>65</v>
      </c>
      <c r="B33" s="21">
        <v>0.0842013888888889</v>
      </c>
      <c r="C33" s="22" t="s">
        <v>66</v>
      </c>
      <c r="D33" s="22" t="s">
        <v>67</v>
      </c>
      <c r="E33" s="23">
        <v>11.0</v>
      </c>
      <c r="F33" s="25">
        <f>E33-0</f>
        <v>11</v>
      </c>
      <c r="G33" s="24"/>
      <c r="H33" s="24"/>
      <c r="I33" s="24"/>
      <c r="J33" s="24"/>
    </row>
    <row r="34">
      <c r="A34" s="20" t="s">
        <v>65</v>
      </c>
      <c r="B34" s="21">
        <v>0.10037037037037037</v>
      </c>
      <c r="C34" s="22" t="s">
        <v>70</v>
      </c>
      <c r="D34" s="22" t="s">
        <v>87</v>
      </c>
      <c r="E34" s="23" t="s">
        <v>88</v>
      </c>
      <c r="F34" s="23">
        <v>1.0</v>
      </c>
      <c r="G34" s="24"/>
      <c r="H34" s="24"/>
      <c r="I34" s="24"/>
      <c r="J34" s="24"/>
    </row>
    <row r="35">
      <c r="A35" s="20" t="s">
        <v>65</v>
      </c>
      <c r="B35" s="21">
        <v>0.10096064814814815</v>
      </c>
      <c r="C35" s="22" t="s">
        <v>69</v>
      </c>
      <c r="D35" s="22" t="s">
        <v>87</v>
      </c>
      <c r="E35" s="23">
        <v>22.0</v>
      </c>
      <c r="F35" s="25">
        <f t="shared" ref="F35:F36" si="4">E35-3</f>
        <v>19</v>
      </c>
      <c r="G35" s="24"/>
      <c r="H35" s="24"/>
      <c r="I35" s="24"/>
      <c r="J35" s="24"/>
    </row>
    <row r="36">
      <c r="A36" s="20" t="s">
        <v>65</v>
      </c>
      <c r="B36" s="21">
        <v>0.10105324074074074</v>
      </c>
      <c r="C36" s="22" t="s">
        <v>72</v>
      </c>
      <c r="D36" s="22" t="s">
        <v>87</v>
      </c>
      <c r="E36" s="23">
        <v>10.0</v>
      </c>
      <c r="F36" s="25">
        <f t="shared" si="4"/>
        <v>7</v>
      </c>
      <c r="G36" s="24"/>
      <c r="H36" s="24"/>
      <c r="I36" s="24"/>
      <c r="J36" s="24"/>
    </row>
    <row r="37">
      <c r="A37" s="20" t="s">
        <v>65</v>
      </c>
      <c r="B37" s="21">
        <v>0.10107638888888888</v>
      </c>
      <c r="C37" s="22" t="s">
        <v>74</v>
      </c>
      <c r="D37" s="22" t="s">
        <v>87</v>
      </c>
      <c r="E37" s="23">
        <v>10.0</v>
      </c>
      <c r="F37" s="25">
        <f>E37-4</f>
        <v>6</v>
      </c>
      <c r="G37" s="24"/>
      <c r="H37" s="24"/>
      <c r="I37" s="24"/>
      <c r="J37" s="24"/>
    </row>
    <row r="38">
      <c r="A38" s="20" t="s">
        <v>65</v>
      </c>
      <c r="B38" s="21">
        <v>0.10108796296296296</v>
      </c>
      <c r="C38" s="22" t="s">
        <v>66</v>
      </c>
      <c r="D38" s="22" t="s">
        <v>87</v>
      </c>
      <c r="E38" s="23">
        <v>12.0</v>
      </c>
      <c r="F38" s="25">
        <f>E38-0</f>
        <v>12</v>
      </c>
      <c r="G38" s="24"/>
      <c r="H38" s="24"/>
      <c r="I38" s="24"/>
      <c r="J38" s="24"/>
    </row>
    <row r="39">
      <c r="A39" s="20" t="s">
        <v>65</v>
      </c>
      <c r="B39" s="21">
        <v>0.10108796296296296</v>
      </c>
      <c r="C39" s="22" t="s">
        <v>84</v>
      </c>
      <c r="D39" s="22" t="s">
        <v>87</v>
      </c>
      <c r="E39" s="23">
        <v>13.0</v>
      </c>
      <c r="F39" s="25">
        <f>E39-2</f>
        <v>11</v>
      </c>
      <c r="G39" s="24"/>
      <c r="H39" s="24"/>
      <c r="I39" s="24"/>
      <c r="J39" s="24"/>
    </row>
    <row r="40">
      <c r="A40" s="20" t="s">
        <v>65</v>
      </c>
      <c r="B40" s="21">
        <v>0.10109953703703704</v>
      </c>
      <c r="C40" s="22" t="s">
        <v>82</v>
      </c>
      <c r="D40" s="22" t="s">
        <v>87</v>
      </c>
      <c r="E40" s="23">
        <v>11.0</v>
      </c>
      <c r="F40" s="25">
        <f>E40-1</f>
        <v>10</v>
      </c>
      <c r="G40" s="24"/>
      <c r="H40" s="24"/>
      <c r="I40" s="24"/>
      <c r="J40" s="24"/>
    </row>
    <row r="41">
      <c r="A41" s="20" t="s">
        <v>65</v>
      </c>
      <c r="B41" s="21">
        <v>0.10197916666666666</v>
      </c>
      <c r="C41" s="22" t="s">
        <v>69</v>
      </c>
      <c r="D41" s="22" t="s">
        <v>89</v>
      </c>
      <c r="E41" s="23">
        <v>16.0</v>
      </c>
      <c r="F41" s="23">
        <v>11.0</v>
      </c>
      <c r="G41" s="24"/>
      <c r="H41" s="24"/>
      <c r="I41" s="24"/>
      <c r="J41" s="22" t="s">
        <v>90</v>
      </c>
    </row>
    <row r="42">
      <c r="A42" s="20" t="s">
        <v>65</v>
      </c>
      <c r="B42" s="21">
        <v>0.10212962962962963</v>
      </c>
      <c r="C42" s="22" t="s">
        <v>69</v>
      </c>
      <c r="D42" s="22" t="s">
        <v>91</v>
      </c>
      <c r="E42" s="23">
        <v>18.0</v>
      </c>
      <c r="F42" s="26"/>
      <c r="G42" s="24"/>
      <c r="H42" s="22" t="s">
        <v>92</v>
      </c>
      <c r="I42" s="24"/>
      <c r="J42" s="24"/>
    </row>
    <row r="43">
      <c r="A43" s="20" t="s">
        <v>65</v>
      </c>
      <c r="B43" s="21">
        <v>0.10450231481481481</v>
      </c>
      <c r="C43" s="22" t="s">
        <v>66</v>
      </c>
      <c r="D43" s="22" t="s">
        <v>93</v>
      </c>
      <c r="E43" s="23" t="s">
        <v>88</v>
      </c>
      <c r="F43" s="23">
        <v>1.0</v>
      </c>
      <c r="G43" s="24"/>
      <c r="H43" s="24"/>
      <c r="I43" s="24"/>
      <c r="J43" s="22" t="s">
        <v>85</v>
      </c>
    </row>
    <row r="44">
      <c r="A44" s="20" t="s">
        <v>65</v>
      </c>
      <c r="B44" s="21">
        <v>0.10450231481481481</v>
      </c>
      <c r="C44" s="22" t="s">
        <v>66</v>
      </c>
      <c r="D44" s="22" t="s">
        <v>93</v>
      </c>
      <c r="E44" s="23">
        <v>18.0</v>
      </c>
      <c r="F44" s="25">
        <f>E44-6</f>
        <v>12</v>
      </c>
      <c r="G44" s="24"/>
      <c r="H44" s="24"/>
      <c r="I44" s="24"/>
      <c r="J44" s="22" t="s">
        <v>94</v>
      </c>
    </row>
    <row r="45">
      <c r="A45" s="20" t="s">
        <v>65</v>
      </c>
      <c r="B45" s="21">
        <v>0.10465277777777778</v>
      </c>
      <c r="C45" s="22" t="s">
        <v>66</v>
      </c>
      <c r="D45" s="22" t="s">
        <v>91</v>
      </c>
      <c r="E45" s="23">
        <v>11.0</v>
      </c>
      <c r="F45" s="26"/>
      <c r="G45" s="24"/>
      <c r="H45" s="22" t="s">
        <v>95</v>
      </c>
      <c r="I45" s="24"/>
      <c r="J45" s="24"/>
    </row>
    <row r="46">
      <c r="A46" s="20" t="s">
        <v>65</v>
      </c>
      <c r="B46" s="21">
        <v>0.10505787037037037</v>
      </c>
      <c r="C46" s="22" t="s">
        <v>82</v>
      </c>
      <c r="D46" s="22" t="s">
        <v>89</v>
      </c>
      <c r="E46" s="23">
        <v>17.0</v>
      </c>
      <c r="F46" s="25">
        <f>E46-6</f>
        <v>11</v>
      </c>
      <c r="G46" s="24"/>
      <c r="H46" s="24"/>
      <c r="I46" s="24"/>
      <c r="J46" s="22" t="s">
        <v>96</v>
      </c>
    </row>
    <row r="47">
      <c r="A47" s="20" t="s">
        <v>65</v>
      </c>
      <c r="B47" s="21">
        <v>0.10537037037037036</v>
      </c>
      <c r="C47" s="22" t="s">
        <v>82</v>
      </c>
      <c r="D47" s="22" t="s">
        <v>91</v>
      </c>
      <c r="E47" s="23">
        <v>9.0</v>
      </c>
      <c r="F47" s="26"/>
      <c r="G47" s="24"/>
      <c r="H47" s="22" t="s">
        <v>97</v>
      </c>
      <c r="I47" s="24"/>
      <c r="J47" s="24"/>
    </row>
    <row r="48">
      <c r="A48" s="20" t="s">
        <v>65</v>
      </c>
      <c r="B48" s="21">
        <v>0.10633101851851852</v>
      </c>
      <c r="C48" s="22" t="s">
        <v>74</v>
      </c>
      <c r="D48" s="22" t="s">
        <v>98</v>
      </c>
      <c r="E48" s="23">
        <v>15.0</v>
      </c>
      <c r="F48" s="23">
        <f>E48+3</f>
        <v>18</v>
      </c>
      <c r="G48" s="24"/>
      <c r="H48" s="24"/>
      <c r="I48" s="24"/>
      <c r="J48" s="24"/>
    </row>
    <row r="49">
      <c r="A49" s="20" t="s">
        <v>65</v>
      </c>
      <c r="B49" s="21">
        <v>0.1072800925925926</v>
      </c>
      <c r="C49" s="22" t="s">
        <v>70</v>
      </c>
      <c r="D49" s="22" t="s">
        <v>79</v>
      </c>
      <c r="E49" s="23">
        <v>7.0</v>
      </c>
      <c r="F49" s="25">
        <f>E49-4</f>
        <v>3</v>
      </c>
      <c r="G49" s="24"/>
      <c r="H49" s="24"/>
      <c r="I49" s="24"/>
      <c r="J49" s="24"/>
    </row>
    <row r="50">
      <c r="A50" s="20" t="s">
        <v>65</v>
      </c>
      <c r="B50" s="21">
        <v>0.10773148148148148</v>
      </c>
      <c r="C50" s="22" t="s">
        <v>70</v>
      </c>
      <c r="D50" s="22" t="s">
        <v>93</v>
      </c>
      <c r="E50" s="23">
        <v>20.0</v>
      </c>
      <c r="F50" s="23">
        <f t="shared" ref="F50:F51" si="5">E50-6</f>
        <v>14</v>
      </c>
      <c r="G50" s="24"/>
      <c r="H50" s="24"/>
      <c r="I50" s="24"/>
      <c r="J50" s="22" t="s">
        <v>99</v>
      </c>
    </row>
    <row r="51">
      <c r="A51" s="20" t="s">
        <v>65</v>
      </c>
      <c r="B51" s="21">
        <v>0.10784722222222222</v>
      </c>
      <c r="C51" s="22" t="s">
        <v>70</v>
      </c>
      <c r="D51" s="22" t="s">
        <v>93</v>
      </c>
      <c r="E51" s="23">
        <v>15.0</v>
      </c>
      <c r="F51" s="25">
        <f t="shared" si="5"/>
        <v>9</v>
      </c>
      <c r="G51" s="24"/>
      <c r="H51" s="24"/>
      <c r="I51" s="24"/>
      <c r="J51" s="22" t="s">
        <v>99</v>
      </c>
    </row>
    <row r="52">
      <c r="A52" s="20" t="s">
        <v>65</v>
      </c>
      <c r="B52" s="21">
        <v>0.10792824074074074</v>
      </c>
      <c r="C52" s="22" t="s">
        <v>70</v>
      </c>
      <c r="D52" s="22" t="s">
        <v>91</v>
      </c>
      <c r="E52" s="23">
        <v>11.0</v>
      </c>
      <c r="F52" s="26"/>
      <c r="G52" s="24"/>
      <c r="H52" s="22" t="s">
        <v>95</v>
      </c>
      <c r="I52" s="24"/>
      <c r="J52" s="24"/>
    </row>
    <row r="53">
      <c r="A53" s="20" t="s">
        <v>65</v>
      </c>
      <c r="B53" s="21">
        <v>0.10865740740740741</v>
      </c>
      <c r="C53" s="22" t="s">
        <v>82</v>
      </c>
      <c r="D53" s="22" t="s">
        <v>100</v>
      </c>
      <c r="E53" s="23">
        <v>17.0</v>
      </c>
      <c r="F53" s="25">
        <f>E53-1</f>
        <v>16</v>
      </c>
      <c r="G53" s="24"/>
      <c r="H53" s="24"/>
      <c r="I53" s="24"/>
      <c r="J53" s="24"/>
    </row>
    <row r="54">
      <c r="A54" s="20" t="s">
        <v>65</v>
      </c>
      <c r="B54" s="21">
        <v>0.10865740740740741</v>
      </c>
      <c r="C54" s="22" t="s">
        <v>74</v>
      </c>
      <c r="D54" s="22" t="s">
        <v>100</v>
      </c>
      <c r="E54" s="23">
        <v>15.0</v>
      </c>
      <c r="F54" s="23">
        <f>E54-6</f>
        <v>9</v>
      </c>
      <c r="G54" s="24"/>
      <c r="H54" s="24"/>
      <c r="I54" s="24"/>
      <c r="J54" s="24"/>
    </row>
    <row r="55">
      <c r="A55" s="20" t="s">
        <v>65</v>
      </c>
      <c r="B55" s="21">
        <v>0.11046296296296296</v>
      </c>
      <c r="C55" s="22" t="s">
        <v>72</v>
      </c>
      <c r="D55" s="22" t="s">
        <v>93</v>
      </c>
      <c r="E55" s="23">
        <v>21.0</v>
      </c>
      <c r="F55" s="25">
        <f>E55-5</f>
        <v>16</v>
      </c>
      <c r="G55" s="24"/>
      <c r="H55" s="24"/>
      <c r="I55" s="24"/>
      <c r="J55" s="22" t="s">
        <v>101</v>
      </c>
    </row>
    <row r="56">
      <c r="A56" s="20" t="s">
        <v>65</v>
      </c>
      <c r="B56" s="21">
        <v>0.11053240740740741</v>
      </c>
      <c r="C56" s="22" t="s">
        <v>72</v>
      </c>
      <c r="D56" s="22" t="s">
        <v>91</v>
      </c>
      <c r="E56" s="23">
        <v>9.0</v>
      </c>
      <c r="F56" s="26"/>
      <c r="G56" s="24"/>
      <c r="H56" s="22" t="s">
        <v>102</v>
      </c>
      <c r="I56" s="24"/>
      <c r="J56" s="24"/>
    </row>
    <row r="57">
      <c r="A57" s="20" t="s">
        <v>65</v>
      </c>
      <c r="B57" s="21">
        <v>0.11155092592592593</v>
      </c>
      <c r="C57" s="22" t="s">
        <v>69</v>
      </c>
      <c r="D57" s="22" t="s">
        <v>91</v>
      </c>
      <c r="E57" s="23">
        <v>3.0</v>
      </c>
      <c r="F57" s="26"/>
      <c r="G57" s="24"/>
      <c r="H57" s="22" t="s">
        <v>103</v>
      </c>
      <c r="I57" s="24"/>
      <c r="J57" s="22" t="s">
        <v>104</v>
      </c>
    </row>
    <row r="58">
      <c r="A58" s="20" t="s">
        <v>65</v>
      </c>
      <c r="B58" s="21">
        <v>0.11346064814814814</v>
      </c>
      <c r="C58" s="22" t="s">
        <v>66</v>
      </c>
      <c r="D58" s="22" t="s">
        <v>93</v>
      </c>
      <c r="E58" s="23">
        <v>16.0</v>
      </c>
      <c r="F58" s="25">
        <f>E58-6</f>
        <v>10</v>
      </c>
      <c r="G58" s="24"/>
      <c r="H58" s="24"/>
      <c r="I58" s="24"/>
      <c r="J58" s="22" t="s">
        <v>105</v>
      </c>
    </row>
    <row r="59">
      <c r="A59" s="20" t="s">
        <v>65</v>
      </c>
      <c r="B59" s="21">
        <v>0.11354166666666667</v>
      </c>
      <c r="C59" s="22" t="s">
        <v>66</v>
      </c>
      <c r="D59" s="22" t="s">
        <v>91</v>
      </c>
      <c r="E59" s="23">
        <v>12.0</v>
      </c>
      <c r="F59" s="26"/>
      <c r="G59" s="24"/>
      <c r="H59" s="22" t="s">
        <v>106</v>
      </c>
      <c r="I59" s="24"/>
      <c r="J59" s="24"/>
    </row>
    <row r="60">
      <c r="A60" s="20" t="s">
        <v>65</v>
      </c>
      <c r="B60" s="21">
        <v>0.11491898148148148</v>
      </c>
      <c r="C60" s="22" t="s">
        <v>84</v>
      </c>
      <c r="D60" s="22" t="s">
        <v>93</v>
      </c>
      <c r="E60" s="23" t="s">
        <v>75</v>
      </c>
      <c r="F60" s="23" t="s">
        <v>75</v>
      </c>
      <c r="G60" s="24"/>
      <c r="H60" s="24"/>
      <c r="I60" s="24"/>
      <c r="J60" s="22" t="s">
        <v>107</v>
      </c>
    </row>
    <row r="61">
      <c r="A61" s="20" t="s">
        <v>65</v>
      </c>
      <c r="B61" s="21">
        <v>0.11491898148148148</v>
      </c>
      <c r="C61" s="22" t="s">
        <v>84</v>
      </c>
      <c r="D61" s="22" t="s">
        <v>93</v>
      </c>
      <c r="E61" s="23">
        <v>17.0</v>
      </c>
      <c r="F61" s="25">
        <f>E61-5</f>
        <v>12</v>
      </c>
      <c r="G61" s="24"/>
      <c r="H61" s="24"/>
      <c r="I61" s="24"/>
      <c r="J61" s="22" t="s">
        <v>108</v>
      </c>
    </row>
    <row r="62">
      <c r="A62" s="20" t="s">
        <v>65</v>
      </c>
      <c r="B62" s="21">
        <v>0.11516203703703703</v>
      </c>
      <c r="C62" s="22" t="s">
        <v>84</v>
      </c>
      <c r="D62" s="22" t="s">
        <v>91</v>
      </c>
      <c r="E62" s="23">
        <v>13.0</v>
      </c>
      <c r="F62" s="26"/>
      <c r="G62" s="24"/>
      <c r="H62" s="22" t="s">
        <v>109</v>
      </c>
      <c r="I62" s="22">
        <v>1.0</v>
      </c>
      <c r="J62" s="24"/>
    </row>
    <row r="63">
      <c r="A63" s="20" t="s">
        <v>65</v>
      </c>
      <c r="B63" s="21">
        <v>0.11658564814814815</v>
      </c>
      <c r="C63" s="22" t="s">
        <v>66</v>
      </c>
      <c r="D63" s="22" t="s">
        <v>93</v>
      </c>
      <c r="E63" s="23">
        <v>21.0</v>
      </c>
      <c r="F63" s="25">
        <f>E63-6</f>
        <v>15</v>
      </c>
      <c r="G63" s="24"/>
      <c r="H63" s="24"/>
      <c r="I63" s="24"/>
      <c r="J63" s="22" t="s">
        <v>110</v>
      </c>
    </row>
    <row r="64">
      <c r="A64" s="20" t="s">
        <v>65</v>
      </c>
      <c r="B64" s="21">
        <v>0.11664351851851852</v>
      </c>
      <c r="C64" s="22" t="s">
        <v>66</v>
      </c>
      <c r="D64" s="22" t="s">
        <v>91</v>
      </c>
      <c r="E64" s="23">
        <v>17.0</v>
      </c>
      <c r="F64" s="26"/>
      <c r="G64" s="24"/>
      <c r="H64" s="22" t="s">
        <v>111</v>
      </c>
      <c r="I64" s="24"/>
      <c r="J64" s="24"/>
    </row>
    <row r="65">
      <c r="A65" s="20" t="s">
        <v>65</v>
      </c>
      <c r="B65" s="21">
        <v>0.11729166666666667</v>
      </c>
      <c r="C65" s="22" t="s">
        <v>82</v>
      </c>
      <c r="D65" s="22" t="s">
        <v>89</v>
      </c>
      <c r="E65" s="23">
        <v>11.0</v>
      </c>
      <c r="F65" s="25">
        <f t="shared" ref="F65:F66" si="6">E65-6</f>
        <v>5</v>
      </c>
      <c r="G65" s="24"/>
      <c r="H65" s="24"/>
      <c r="I65" s="24"/>
      <c r="J65" s="22" t="s">
        <v>112</v>
      </c>
    </row>
    <row r="66">
      <c r="A66" s="20" t="s">
        <v>65</v>
      </c>
      <c r="B66" s="21">
        <v>0.11798611111111111</v>
      </c>
      <c r="C66" s="22" t="s">
        <v>74</v>
      </c>
      <c r="D66" s="22" t="s">
        <v>93</v>
      </c>
      <c r="E66" s="23">
        <v>16.0</v>
      </c>
      <c r="F66" s="25">
        <f t="shared" si="6"/>
        <v>10</v>
      </c>
      <c r="G66" s="24"/>
      <c r="H66" s="24"/>
      <c r="I66" s="24"/>
      <c r="J66" s="22" t="s">
        <v>113</v>
      </c>
    </row>
    <row r="67">
      <c r="A67" s="20" t="s">
        <v>65</v>
      </c>
      <c r="B67" s="21">
        <v>0.11810185185185185</v>
      </c>
      <c r="C67" s="22" t="s">
        <v>74</v>
      </c>
      <c r="D67" s="22" t="s">
        <v>91</v>
      </c>
      <c r="E67" s="23">
        <v>14.0</v>
      </c>
      <c r="F67" s="26"/>
      <c r="G67" s="24"/>
      <c r="H67" s="22" t="s">
        <v>114</v>
      </c>
      <c r="I67" s="24"/>
      <c r="J67" s="24"/>
    </row>
    <row r="68">
      <c r="A68" s="20" t="s">
        <v>65</v>
      </c>
      <c r="B68" s="21">
        <v>0.1189236111111111</v>
      </c>
      <c r="C68" s="22" t="s">
        <v>74</v>
      </c>
      <c r="D68" s="22" t="s">
        <v>67</v>
      </c>
      <c r="E68" s="23">
        <v>9.0</v>
      </c>
      <c r="F68" s="25">
        <f>E68-0</f>
        <v>9</v>
      </c>
      <c r="G68" s="24"/>
      <c r="H68" s="24"/>
      <c r="I68" s="24"/>
      <c r="J68" s="24"/>
    </row>
    <row r="69">
      <c r="A69" s="20" t="s">
        <v>65</v>
      </c>
      <c r="B69" s="21">
        <v>0.1194212962962963</v>
      </c>
      <c r="C69" s="22" t="s">
        <v>72</v>
      </c>
      <c r="D69" s="22" t="s">
        <v>93</v>
      </c>
      <c r="E69" s="23">
        <v>12.0</v>
      </c>
      <c r="F69" s="25">
        <f t="shared" ref="F69:F70" si="7">E69-5</f>
        <v>7</v>
      </c>
      <c r="G69" s="24"/>
      <c r="H69" s="24"/>
      <c r="I69" s="24"/>
      <c r="J69" s="22" t="s">
        <v>101</v>
      </c>
    </row>
    <row r="70">
      <c r="A70" s="20" t="s">
        <v>65</v>
      </c>
      <c r="B70" s="21">
        <v>0.11952546296296296</v>
      </c>
      <c r="C70" s="22" t="s">
        <v>72</v>
      </c>
      <c r="D70" s="22" t="s">
        <v>93</v>
      </c>
      <c r="E70" s="23">
        <v>21.0</v>
      </c>
      <c r="F70" s="25">
        <f t="shared" si="7"/>
        <v>16</v>
      </c>
      <c r="G70" s="24"/>
      <c r="H70" s="24"/>
      <c r="I70" s="24"/>
      <c r="J70" s="22" t="s">
        <v>101</v>
      </c>
    </row>
    <row r="71">
      <c r="A71" s="20" t="s">
        <v>65</v>
      </c>
      <c r="B71" s="21">
        <v>0.11962962962962963</v>
      </c>
      <c r="C71" s="22" t="s">
        <v>72</v>
      </c>
      <c r="D71" s="22" t="s">
        <v>91</v>
      </c>
      <c r="E71" s="23">
        <v>4.0</v>
      </c>
      <c r="F71" s="26"/>
      <c r="G71" s="24"/>
      <c r="H71" s="22" t="s">
        <v>115</v>
      </c>
      <c r="I71" s="24"/>
      <c r="J71" s="24"/>
    </row>
    <row r="72">
      <c r="A72" s="20" t="s">
        <v>65</v>
      </c>
      <c r="B72" s="21">
        <v>0.11974537037037038</v>
      </c>
      <c r="C72" s="22" t="s">
        <v>72</v>
      </c>
      <c r="D72" s="22" t="s">
        <v>91</v>
      </c>
      <c r="E72" s="23">
        <v>9.0</v>
      </c>
      <c r="F72" s="26"/>
      <c r="G72" s="24"/>
      <c r="H72" s="22" t="s">
        <v>116</v>
      </c>
      <c r="I72" s="24"/>
      <c r="J72" s="24"/>
    </row>
    <row r="73">
      <c r="A73" s="20" t="s">
        <v>65</v>
      </c>
      <c r="B73" s="21">
        <v>0.12039351851851852</v>
      </c>
      <c r="C73" s="22" t="s">
        <v>70</v>
      </c>
      <c r="D73" s="22" t="s">
        <v>93</v>
      </c>
      <c r="E73" s="23">
        <v>16.0</v>
      </c>
      <c r="F73" s="25">
        <f>E73-6</f>
        <v>10</v>
      </c>
      <c r="G73" s="24"/>
      <c r="H73" s="24"/>
      <c r="I73" s="24"/>
      <c r="J73" s="22" t="s">
        <v>99</v>
      </c>
    </row>
    <row r="74">
      <c r="A74" s="20" t="s">
        <v>65</v>
      </c>
      <c r="B74" s="21">
        <v>0.12056712962962964</v>
      </c>
      <c r="C74" s="22" t="s">
        <v>70</v>
      </c>
      <c r="D74" s="22" t="s">
        <v>91</v>
      </c>
      <c r="E74" s="23">
        <v>6.0</v>
      </c>
      <c r="F74" s="26"/>
      <c r="G74" s="24"/>
      <c r="H74" s="22" t="s">
        <v>117</v>
      </c>
      <c r="I74" s="24"/>
      <c r="J74" s="24"/>
    </row>
    <row r="75">
      <c r="A75" s="20" t="s">
        <v>65</v>
      </c>
      <c r="B75" s="21">
        <v>0.12106481481481482</v>
      </c>
      <c r="C75" s="22" t="s">
        <v>70</v>
      </c>
      <c r="D75" s="22" t="s">
        <v>93</v>
      </c>
      <c r="E75" s="23">
        <v>25.0</v>
      </c>
      <c r="F75" s="23">
        <f t="shared" ref="F75:F76" si="8">E75-6</f>
        <v>19</v>
      </c>
      <c r="G75" s="24"/>
      <c r="H75" s="24"/>
      <c r="I75" s="24"/>
      <c r="J75" s="22" t="s">
        <v>99</v>
      </c>
    </row>
    <row r="76">
      <c r="A76" s="20" t="s">
        <v>65</v>
      </c>
      <c r="B76" s="21">
        <v>0.12107638888888889</v>
      </c>
      <c r="C76" s="22" t="s">
        <v>70</v>
      </c>
      <c r="D76" s="22" t="s">
        <v>93</v>
      </c>
      <c r="E76" s="23">
        <v>24.0</v>
      </c>
      <c r="F76" s="23">
        <f t="shared" si="8"/>
        <v>18</v>
      </c>
      <c r="G76" s="24"/>
      <c r="H76" s="24"/>
      <c r="I76" s="24"/>
      <c r="J76" s="22" t="s">
        <v>99</v>
      </c>
    </row>
    <row r="77">
      <c r="A77" s="20" t="s">
        <v>65</v>
      </c>
      <c r="B77" s="21">
        <v>0.12118055555555556</v>
      </c>
      <c r="C77" s="22" t="s">
        <v>70</v>
      </c>
      <c r="D77" s="22" t="s">
        <v>91</v>
      </c>
      <c r="E77" s="23">
        <v>13.0</v>
      </c>
      <c r="F77" s="26"/>
      <c r="G77" s="24"/>
      <c r="H77" s="22" t="s">
        <v>118</v>
      </c>
      <c r="I77" s="22">
        <v>1.0</v>
      </c>
      <c r="J77" s="22" t="s">
        <v>119</v>
      </c>
    </row>
    <row r="78">
      <c r="A78" s="20" t="s">
        <v>65</v>
      </c>
      <c r="B78" s="21">
        <v>0.12299768518518518</v>
      </c>
      <c r="C78" s="22" t="s">
        <v>69</v>
      </c>
      <c r="D78" s="22" t="s">
        <v>120</v>
      </c>
      <c r="E78" s="23">
        <v>7.0</v>
      </c>
      <c r="F78" s="26"/>
      <c r="G78" s="24"/>
      <c r="H78" s="24"/>
      <c r="I78" s="24"/>
      <c r="J78" s="22" t="s">
        <v>121</v>
      </c>
    </row>
    <row r="79">
      <c r="A79" s="20" t="s">
        <v>65</v>
      </c>
      <c r="B79" s="21">
        <v>0.12306712962962962</v>
      </c>
      <c r="C79" s="22" t="s">
        <v>69</v>
      </c>
      <c r="D79" s="22" t="s">
        <v>120</v>
      </c>
      <c r="E79" s="23">
        <v>10.0</v>
      </c>
      <c r="F79" s="26"/>
      <c r="G79" s="24"/>
      <c r="H79" s="24"/>
      <c r="I79" s="24"/>
      <c r="J79" s="22" t="s">
        <v>122</v>
      </c>
    </row>
    <row r="80">
      <c r="A80" s="20" t="s">
        <v>65</v>
      </c>
      <c r="B80" s="21">
        <v>0.12427083333333333</v>
      </c>
      <c r="C80" s="22" t="s">
        <v>69</v>
      </c>
      <c r="D80" s="22" t="s">
        <v>80</v>
      </c>
      <c r="E80" s="23">
        <v>19.0</v>
      </c>
      <c r="F80" s="25">
        <f>E80-3</f>
        <v>16</v>
      </c>
      <c r="G80" s="24"/>
      <c r="H80" s="24"/>
      <c r="I80" s="24"/>
      <c r="J80" s="24"/>
    </row>
    <row r="81">
      <c r="A81" s="20" t="s">
        <v>65</v>
      </c>
      <c r="B81" s="22" t="s">
        <v>123</v>
      </c>
      <c r="C81" s="22" t="s">
        <v>69</v>
      </c>
      <c r="D81" s="22" t="s">
        <v>83</v>
      </c>
      <c r="E81" s="23">
        <v>14.0</v>
      </c>
      <c r="F81" s="25">
        <f>E81-1</f>
        <v>13</v>
      </c>
      <c r="G81" s="24"/>
      <c r="H81" s="24"/>
      <c r="I81" s="24"/>
      <c r="J81" s="24"/>
    </row>
    <row r="82">
      <c r="A82" s="20" t="s">
        <v>65</v>
      </c>
      <c r="B82" s="21">
        <v>0.1266087962962963</v>
      </c>
      <c r="C82" s="22" t="s">
        <v>72</v>
      </c>
      <c r="D82" s="22" t="s">
        <v>80</v>
      </c>
      <c r="E82" s="23">
        <v>8.0</v>
      </c>
      <c r="F82" s="25">
        <f>E82-2</f>
        <v>6</v>
      </c>
      <c r="G82" s="24"/>
      <c r="H82" s="24"/>
      <c r="I82" s="24"/>
      <c r="J82" s="24"/>
    </row>
    <row r="83">
      <c r="A83" s="20" t="s">
        <v>65</v>
      </c>
      <c r="B83" s="21">
        <v>0.1268287037037037</v>
      </c>
      <c r="C83" s="22" t="s">
        <v>69</v>
      </c>
      <c r="D83" s="22" t="s">
        <v>73</v>
      </c>
      <c r="E83" s="23" t="s">
        <v>88</v>
      </c>
      <c r="F83" s="23">
        <v>1.0</v>
      </c>
      <c r="G83" s="24"/>
      <c r="H83" s="24"/>
      <c r="I83" s="24"/>
      <c r="J83" s="24"/>
    </row>
    <row r="84">
      <c r="A84" s="20" t="s">
        <v>65</v>
      </c>
      <c r="B84" s="21">
        <v>0.12753472222222223</v>
      </c>
      <c r="C84" s="22" t="s">
        <v>69</v>
      </c>
      <c r="D84" s="22" t="s">
        <v>80</v>
      </c>
      <c r="E84" s="23">
        <v>16.0</v>
      </c>
      <c r="F84" s="25">
        <f>E84-3</f>
        <v>13</v>
      </c>
      <c r="G84" s="24"/>
      <c r="H84" s="24"/>
      <c r="I84" s="24"/>
      <c r="J84" s="24"/>
    </row>
    <row r="85">
      <c r="A85" s="20" t="s">
        <v>65</v>
      </c>
      <c r="B85" s="21">
        <v>0.13119212962962962</v>
      </c>
      <c r="C85" s="22" t="s">
        <v>72</v>
      </c>
      <c r="D85" s="22" t="s">
        <v>80</v>
      </c>
      <c r="E85" s="23" t="s">
        <v>88</v>
      </c>
      <c r="F85" s="23">
        <v>1.0</v>
      </c>
      <c r="G85" s="24"/>
      <c r="H85" s="24"/>
      <c r="I85" s="24"/>
      <c r="J85" s="2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1.43"/>
    <col customWidth="1" min="10" max="10" width="6.29"/>
    <col customWidth="1" min="11" max="11" width="53.0"/>
  </cols>
  <sheetData>
    <row r="1">
      <c r="A1" s="29" t="s">
        <v>0</v>
      </c>
      <c r="B1" s="48" t="s">
        <v>614</v>
      </c>
      <c r="C1" s="49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0">
        <v>43151.0</v>
      </c>
      <c r="B2" s="31">
        <v>0.013703703703703704</v>
      </c>
      <c r="C2" s="31">
        <f t="shared" ref="C2:C90" si="1">B2</f>
        <v>0.0137037037</v>
      </c>
      <c r="D2" s="10" t="s">
        <v>69</v>
      </c>
      <c r="E2" s="10" t="s">
        <v>67</v>
      </c>
      <c r="F2" s="13" t="s">
        <v>75</v>
      </c>
      <c r="G2" s="13" t="s">
        <v>75</v>
      </c>
      <c r="K2" s="10" t="s">
        <v>85</v>
      </c>
    </row>
    <row r="3">
      <c r="A3" s="50">
        <v>43151.0</v>
      </c>
      <c r="B3" s="31">
        <v>0.013703703703703704</v>
      </c>
      <c r="C3" s="31">
        <f t="shared" si="1"/>
        <v>0.0137037037</v>
      </c>
      <c r="D3" s="10" t="s">
        <v>69</v>
      </c>
      <c r="E3" s="10" t="s">
        <v>67</v>
      </c>
      <c r="F3" s="13">
        <v>9.0</v>
      </c>
      <c r="G3" s="16">
        <f>F3-4</f>
        <v>5</v>
      </c>
    </row>
    <row r="4">
      <c r="A4" s="50">
        <v>43151.0</v>
      </c>
      <c r="B4" s="31">
        <v>0.014780092592592593</v>
      </c>
      <c r="C4" s="31">
        <f t="shared" si="1"/>
        <v>0.01478009259</v>
      </c>
      <c r="D4" s="10" t="s">
        <v>70</v>
      </c>
      <c r="E4" s="10" t="s">
        <v>67</v>
      </c>
      <c r="F4" s="13" t="s">
        <v>75</v>
      </c>
      <c r="G4" s="13" t="s">
        <v>75</v>
      </c>
      <c r="K4" s="10" t="s">
        <v>85</v>
      </c>
    </row>
    <row r="5">
      <c r="A5" s="50">
        <v>43151.0</v>
      </c>
      <c r="B5" s="31">
        <v>0.01681712962962963</v>
      </c>
      <c r="C5" s="31">
        <f t="shared" si="1"/>
        <v>0.01681712963</v>
      </c>
      <c r="D5" s="10" t="s">
        <v>72</v>
      </c>
      <c r="E5" s="10" t="s">
        <v>126</v>
      </c>
      <c r="F5" s="13">
        <v>7.0</v>
      </c>
      <c r="G5" s="16">
        <f>F5-3</f>
        <v>4</v>
      </c>
    </row>
    <row r="6">
      <c r="A6" s="50">
        <v>43151.0</v>
      </c>
      <c r="B6" s="31">
        <v>0.01884259259259259</v>
      </c>
      <c r="C6" s="31">
        <f t="shared" si="1"/>
        <v>0.01884259259</v>
      </c>
      <c r="D6" s="10" t="s">
        <v>70</v>
      </c>
      <c r="E6" s="10" t="s">
        <v>83</v>
      </c>
      <c r="F6" s="13">
        <v>15.0</v>
      </c>
      <c r="G6" s="16">
        <f>F6-5</f>
        <v>10</v>
      </c>
    </row>
    <row r="7">
      <c r="A7" s="50">
        <v>43151.0</v>
      </c>
      <c r="B7" s="31">
        <v>0.021388888888888888</v>
      </c>
      <c r="C7" s="31">
        <f t="shared" si="1"/>
        <v>0.02138888889</v>
      </c>
      <c r="D7" s="10" t="s">
        <v>74</v>
      </c>
      <c r="E7" s="10" t="s">
        <v>125</v>
      </c>
      <c r="F7" s="13">
        <v>22.0</v>
      </c>
      <c r="G7" s="16">
        <f t="shared" ref="G7:G8" si="2">F7-8</f>
        <v>14</v>
      </c>
    </row>
    <row r="8">
      <c r="A8" s="50">
        <v>43151.0</v>
      </c>
      <c r="B8" s="31">
        <v>0.02335648148148148</v>
      </c>
      <c r="C8" s="31">
        <f t="shared" si="1"/>
        <v>0.02335648148</v>
      </c>
      <c r="D8" s="10" t="s">
        <v>74</v>
      </c>
      <c r="E8" s="10" t="s">
        <v>73</v>
      </c>
      <c r="F8" s="13">
        <v>24.0</v>
      </c>
      <c r="G8" s="16">
        <f t="shared" si="2"/>
        <v>16</v>
      </c>
    </row>
    <row r="9">
      <c r="A9" s="50">
        <v>43151.0</v>
      </c>
      <c r="B9" s="31">
        <v>0.02712962962962963</v>
      </c>
      <c r="C9" s="31">
        <f t="shared" si="1"/>
        <v>0.02712962963</v>
      </c>
      <c r="D9" s="10" t="s">
        <v>69</v>
      </c>
      <c r="E9" s="10" t="s">
        <v>320</v>
      </c>
      <c r="F9" s="13">
        <v>20.0</v>
      </c>
      <c r="G9" s="16">
        <f>F9-4</f>
        <v>16</v>
      </c>
    </row>
    <row r="10">
      <c r="A10" s="50">
        <v>43151.0</v>
      </c>
      <c r="B10" s="31">
        <v>0.030081018518518517</v>
      </c>
      <c r="C10" s="31">
        <f t="shared" si="1"/>
        <v>0.03008101852</v>
      </c>
      <c r="D10" s="10" t="s">
        <v>72</v>
      </c>
      <c r="E10" s="10" t="s">
        <v>67</v>
      </c>
      <c r="F10" s="13" t="s">
        <v>75</v>
      </c>
      <c r="G10" s="13" t="s">
        <v>75</v>
      </c>
      <c r="K10" s="10" t="s">
        <v>85</v>
      </c>
    </row>
    <row r="11">
      <c r="A11" s="50">
        <v>43151.0</v>
      </c>
      <c r="B11" s="31">
        <v>0.030081018518518517</v>
      </c>
      <c r="C11" s="31">
        <f t="shared" si="1"/>
        <v>0.03008101852</v>
      </c>
      <c r="D11" s="10" t="s">
        <v>72</v>
      </c>
      <c r="E11" s="10" t="s">
        <v>67</v>
      </c>
      <c r="F11" s="13" t="s">
        <v>68</v>
      </c>
      <c r="G11" s="13">
        <v>20.0</v>
      </c>
    </row>
    <row r="12">
      <c r="A12" s="50">
        <v>43151.0</v>
      </c>
      <c r="B12" s="31">
        <v>0.03314814814814815</v>
      </c>
      <c r="C12" s="31">
        <f t="shared" si="1"/>
        <v>0.03314814815</v>
      </c>
      <c r="D12" s="10" t="s">
        <v>69</v>
      </c>
      <c r="E12" s="10" t="s">
        <v>67</v>
      </c>
      <c r="F12" s="13">
        <v>19.0</v>
      </c>
      <c r="G12" s="13">
        <f>F12-4</f>
        <v>15</v>
      </c>
    </row>
    <row r="13">
      <c r="A13" s="50">
        <v>43151.0</v>
      </c>
      <c r="B13" s="31">
        <v>0.04030092592592593</v>
      </c>
      <c r="C13" s="31">
        <f t="shared" si="1"/>
        <v>0.04030092593</v>
      </c>
      <c r="D13" s="10" t="s">
        <v>84</v>
      </c>
      <c r="E13" s="10" t="s">
        <v>67</v>
      </c>
      <c r="F13" s="13">
        <v>8.0</v>
      </c>
      <c r="G13" s="16"/>
    </row>
    <row r="14">
      <c r="A14" s="50">
        <v>43151.0</v>
      </c>
      <c r="B14" s="31">
        <v>0.04790509259259259</v>
      </c>
      <c r="C14" s="31">
        <f t="shared" si="1"/>
        <v>0.04790509259</v>
      </c>
      <c r="D14" s="10" t="s">
        <v>72</v>
      </c>
      <c r="E14" s="10" t="s">
        <v>130</v>
      </c>
      <c r="F14" s="13">
        <v>3.0</v>
      </c>
      <c r="G14" s="16">
        <f>F14-0</f>
        <v>3</v>
      </c>
    </row>
    <row r="15">
      <c r="A15" s="50">
        <v>43151.0</v>
      </c>
      <c r="B15" s="31">
        <v>0.04917824074074074</v>
      </c>
      <c r="C15" s="31">
        <f t="shared" si="1"/>
        <v>0.04917824074</v>
      </c>
      <c r="D15" s="10" t="s">
        <v>74</v>
      </c>
      <c r="E15" s="10" t="s">
        <v>365</v>
      </c>
      <c r="F15" s="13">
        <v>19.0</v>
      </c>
      <c r="G15" s="13">
        <v>16.0</v>
      </c>
      <c r="K15" s="10" t="s">
        <v>160</v>
      </c>
    </row>
    <row r="16">
      <c r="A16" s="50">
        <v>43151.0</v>
      </c>
      <c r="B16" s="31">
        <v>0.04917824074074074</v>
      </c>
      <c r="C16" s="31">
        <f t="shared" si="1"/>
        <v>0.04917824074</v>
      </c>
      <c r="D16" s="10" t="s">
        <v>74</v>
      </c>
      <c r="E16" s="10" t="s">
        <v>365</v>
      </c>
      <c r="F16" s="13">
        <v>12.0</v>
      </c>
      <c r="G16" s="13">
        <v>9.0</v>
      </c>
    </row>
    <row r="17">
      <c r="A17" s="50">
        <v>43151.0</v>
      </c>
      <c r="B17" s="31">
        <v>0.05212962962962963</v>
      </c>
      <c r="C17" s="31">
        <f t="shared" si="1"/>
        <v>0.05212962963</v>
      </c>
      <c r="D17" s="10" t="s">
        <v>82</v>
      </c>
      <c r="E17" s="10" t="s">
        <v>67</v>
      </c>
      <c r="F17" s="13">
        <v>6.0</v>
      </c>
      <c r="G17" s="16">
        <f>F17-3</f>
        <v>3</v>
      </c>
    </row>
    <row r="18">
      <c r="A18" s="50">
        <v>43151.0</v>
      </c>
      <c r="B18" s="31">
        <v>0.05420138888888889</v>
      </c>
      <c r="C18" s="31">
        <f t="shared" si="1"/>
        <v>0.05420138889</v>
      </c>
      <c r="D18" s="10" t="s">
        <v>69</v>
      </c>
      <c r="E18" s="10" t="s">
        <v>67</v>
      </c>
      <c r="F18" s="13" t="s">
        <v>88</v>
      </c>
      <c r="G18" s="13">
        <v>1.0</v>
      </c>
    </row>
    <row r="19">
      <c r="A19" s="50">
        <v>43151.0</v>
      </c>
      <c r="B19" s="31">
        <v>0.055046296296296295</v>
      </c>
      <c r="C19" s="31">
        <f t="shared" si="1"/>
        <v>0.0550462963</v>
      </c>
      <c r="D19" s="10" t="s">
        <v>82</v>
      </c>
      <c r="E19" s="10" t="s">
        <v>130</v>
      </c>
      <c r="F19" s="13">
        <v>18.0</v>
      </c>
      <c r="G19" s="13">
        <f>F19-5</f>
        <v>13</v>
      </c>
    </row>
    <row r="20">
      <c r="A20" s="50">
        <v>43151.0</v>
      </c>
      <c r="B20" s="31">
        <v>0.05597222222222222</v>
      </c>
      <c r="C20" s="31">
        <f t="shared" si="1"/>
        <v>0.05597222222</v>
      </c>
      <c r="D20" s="10" t="s">
        <v>66</v>
      </c>
      <c r="E20" s="10" t="s">
        <v>129</v>
      </c>
      <c r="F20" s="13" t="s">
        <v>68</v>
      </c>
      <c r="G20" s="13">
        <v>20.0</v>
      </c>
    </row>
    <row r="21">
      <c r="A21" s="50">
        <v>43151.0</v>
      </c>
      <c r="B21" s="31">
        <v>0.05670138888888889</v>
      </c>
      <c r="C21" s="31">
        <f t="shared" si="1"/>
        <v>0.05670138889</v>
      </c>
      <c r="D21" s="10" t="s">
        <v>70</v>
      </c>
      <c r="E21" s="10" t="s">
        <v>67</v>
      </c>
      <c r="F21" s="13">
        <v>12.0</v>
      </c>
      <c r="G21" s="13">
        <f t="shared" ref="G21:G22" si="3">F21-3</f>
        <v>9</v>
      </c>
    </row>
    <row r="22">
      <c r="A22" s="50">
        <v>43151.0</v>
      </c>
      <c r="B22" s="31">
        <v>0.05880787037037037</v>
      </c>
      <c r="C22" s="31">
        <f t="shared" si="1"/>
        <v>0.05880787037</v>
      </c>
      <c r="D22" s="10" t="s">
        <v>69</v>
      </c>
      <c r="E22" s="10" t="s">
        <v>79</v>
      </c>
      <c r="F22" s="13">
        <v>21.0</v>
      </c>
      <c r="G22" s="13">
        <f t="shared" si="3"/>
        <v>18</v>
      </c>
    </row>
    <row r="23">
      <c r="A23" s="50">
        <v>43151.0</v>
      </c>
      <c r="B23" s="31">
        <v>0.059027777777777776</v>
      </c>
      <c r="C23" s="31">
        <f t="shared" si="1"/>
        <v>0.05902777778</v>
      </c>
      <c r="D23" s="10" t="s">
        <v>69</v>
      </c>
      <c r="E23" s="10" t="s">
        <v>67</v>
      </c>
      <c r="F23" s="13">
        <v>10.0</v>
      </c>
      <c r="G23" s="13">
        <f>F23-4</f>
        <v>6</v>
      </c>
    </row>
    <row r="24">
      <c r="A24" s="50">
        <v>43151.0</v>
      </c>
      <c r="B24" s="31">
        <v>0.06048611111111111</v>
      </c>
      <c r="C24" s="31">
        <f t="shared" si="1"/>
        <v>0.06048611111</v>
      </c>
      <c r="D24" s="10" t="s">
        <v>69</v>
      </c>
      <c r="E24" s="10" t="s">
        <v>91</v>
      </c>
      <c r="F24" s="10">
        <v>13.0</v>
      </c>
      <c r="I24" s="10" t="s">
        <v>615</v>
      </c>
    </row>
    <row r="25">
      <c r="A25" s="50">
        <v>43151.0</v>
      </c>
      <c r="B25" s="31">
        <v>0.06136574074074074</v>
      </c>
      <c r="C25" s="31">
        <f t="shared" si="1"/>
        <v>0.06136574074</v>
      </c>
      <c r="D25" s="10" t="s">
        <v>69</v>
      </c>
      <c r="E25" s="10" t="s">
        <v>89</v>
      </c>
      <c r="F25" s="13">
        <v>23.0</v>
      </c>
      <c r="G25" s="13">
        <f>F25-7</f>
        <v>16</v>
      </c>
      <c r="K25" s="10" t="s">
        <v>616</v>
      </c>
    </row>
    <row r="26">
      <c r="A26" s="50">
        <v>43151.0</v>
      </c>
      <c r="B26" s="31">
        <v>0.06288194444444445</v>
      </c>
      <c r="C26" s="31">
        <f t="shared" si="1"/>
        <v>0.06288194444</v>
      </c>
      <c r="D26" s="10" t="s">
        <v>72</v>
      </c>
      <c r="E26" s="10" t="s">
        <v>87</v>
      </c>
      <c r="F26" s="13">
        <v>15.0</v>
      </c>
      <c r="G26" s="16">
        <f>F26-3</f>
        <v>12</v>
      </c>
    </row>
    <row r="27">
      <c r="A27" s="50">
        <v>43151.0</v>
      </c>
      <c r="B27" s="31">
        <v>0.06289351851851852</v>
      </c>
      <c r="C27" s="31">
        <f t="shared" si="1"/>
        <v>0.06289351852</v>
      </c>
      <c r="D27" s="10" t="s">
        <v>70</v>
      </c>
      <c r="E27" s="10" t="s">
        <v>87</v>
      </c>
      <c r="F27" s="13">
        <v>15.0</v>
      </c>
      <c r="G27" s="13">
        <f t="shared" ref="G27:G29" si="4">F27-4</f>
        <v>11</v>
      </c>
    </row>
    <row r="28">
      <c r="A28" s="50">
        <v>43151.0</v>
      </c>
      <c r="B28" s="31">
        <v>0.06292824074074074</v>
      </c>
      <c r="C28" s="31">
        <f t="shared" si="1"/>
        <v>0.06292824074</v>
      </c>
      <c r="D28" s="10" t="s">
        <v>74</v>
      </c>
      <c r="E28" s="10" t="s">
        <v>87</v>
      </c>
      <c r="F28" s="13">
        <v>12.0</v>
      </c>
      <c r="G28" s="13">
        <f t="shared" si="4"/>
        <v>8</v>
      </c>
    </row>
    <row r="29">
      <c r="A29" s="50">
        <v>43151.0</v>
      </c>
      <c r="B29" s="31">
        <v>0.06313657407407407</v>
      </c>
      <c r="C29" s="31">
        <f t="shared" si="1"/>
        <v>0.06313657407</v>
      </c>
      <c r="D29" s="10" t="s">
        <v>69</v>
      </c>
      <c r="E29" s="10" t="s">
        <v>87</v>
      </c>
      <c r="F29" s="13">
        <v>14.0</v>
      </c>
      <c r="G29" s="16">
        <f t="shared" si="4"/>
        <v>10</v>
      </c>
    </row>
    <row r="30">
      <c r="A30" s="50">
        <v>43151.0</v>
      </c>
      <c r="B30" s="31">
        <v>0.0631712962962963</v>
      </c>
      <c r="C30" s="31">
        <f t="shared" si="1"/>
        <v>0.0631712963</v>
      </c>
      <c r="D30" s="10" t="s">
        <v>84</v>
      </c>
      <c r="E30" s="10" t="s">
        <v>87</v>
      </c>
      <c r="F30" s="13">
        <v>13.0</v>
      </c>
      <c r="G30" s="13">
        <f>F30-2</f>
        <v>11</v>
      </c>
    </row>
    <row r="31">
      <c r="A31" s="50">
        <v>43151.0</v>
      </c>
      <c r="B31" s="31">
        <v>0.06318287037037038</v>
      </c>
      <c r="C31" s="31">
        <f t="shared" si="1"/>
        <v>0.06318287037</v>
      </c>
      <c r="D31" s="10" t="s">
        <v>82</v>
      </c>
      <c r="E31" s="10" t="s">
        <v>87</v>
      </c>
      <c r="F31" s="13">
        <v>12.0</v>
      </c>
      <c r="G31" s="16">
        <f>F31-1</f>
        <v>11</v>
      </c>
    </row>
    <row r="32">
      <c r="A32" s="50">
        <v>43151.0</v>
      </c>
      <c r="B32" s="31">
        <v>0.06332175925925926</v>
      </c>
      <c r="C32" s="31">
        <f t="shared" si="1"/>
        <v>0.06332175926</v>
      </c>
      <c r="D32" s="10" t="s">
        <v>66</v>
      </c>
      <c r="E32" s="10" t="s">
        <v>87</v>
      </c>
      <c r="F32" s="13">
        <v>6.0</v>
      </c>
      <c r="G32" s="13">
        <f>F32-0</f>
        <v>6</v>
      </c>
    </row>
    <row r="33">
      <c r="A33" s="50">
        <v>43151.0</v>
      </c>
      <c r="B33" s="31">
        <v>0.06674768518518519</v>
      </c>
      <c r="C33" s="31">
        <f t="shared" si="1"/>
        <v>0.06674768519</v>
      </c>
      <c r="D33" s="10" t="s">
        <v>74</v>
      </c>
      <c r="E33" s="10" t="s">
        <v>93</v>
      </c>
      <c r="F33" s="13" t="s">
        <v>75</v>
      </c>
      <c r="G33" s="13" t="s">
        <v>75</v>
      </c>
      <c r="K33" s="10" t="s">
        <v>160</v>
      </c>
    </row>
    <row r="34">
      <c r="A34" s="50">
        <v>43151.0</v>
      </c>
      <c r="B34" s="31">
        <v>0.06674768518518519</v>
      </c>
      <c r="C34" s="31">
        <f t="shared" si="1"/>
        <v>0.06674768519</v>
      </c>
      <c r="D34" s="10" t="s">
        <v>74</v>
      </c>
      <c r="E34" s="10" t="s">
        <v>93</v>
      </c>
      <c r="F34" s="13">
        <v>9.0</v>
      </c>
      <c r="G34" s="13">
        <v>2.0</v>
      </c>
    </row>
    <row r="35">
      <c r="A35" s="50">
        <v>43151.0</v>
      </c>
      <c r="B35" s="31">
        <v>0.06725694444444444</v>
      </c>
      <c r="C35" s="31">
        <f t="shared" si="1"/>
        <v>0.06725694444</v>
      </c>
      <c r="D35" s="10" t="s">
        <v>69</v>
      </c>
      <c r="E35" s="10" t="s">
        <v>91</v>
      </c>
      <c r="F35" s="13">
        <v>3.0</v>
      </c>
      <c r="G35" s="16"/>
      <c r="I35" s="10" t="s">
        <v>617</v>
      </c>
      <c r="K35" s="10" t="s">
        <v>618</v>
      </c>
    </row>
    <row r="36">
      <c r="A36" s="50">
        <v>43151.0</v>
      </c>
      <c r="B36" s="31">
        <v>0.069375</v>
      </c>
      <c r="C36" s="31">
        <f t="shared" si="1"/>
        <v>0.069375</v>
      </c>
      <c r="D36" s="10" t="s">
        <v>66</v>
      </c>
      <c r="E36" s="10" t="s">
        <v>91</v>
      </c>
      <c r="F36" s="13">
        <v>5.0</v>
      </c>
      <c r="G36" s="16"/>
      <c r="K36" s="10" t="s">
        <v>274</v>
      </c>
    </row>
    <row r="37">
      <c r="A37" s="50">
        <v>43151.0</v>
      </c>
      <c r="B37" s="31">
        <v>0.0694212962962963</v>
      </c>
      <c r="C37" s="31">
        <f t="shared" si="1"/>
        <v>0.0694212963</v>
      </c>
      <c r="D37" s="10" t="s">
        <v>66</v>
      </c>
      <c r="E37" s="10" t="s">
        <v>91</v>
      </c>
      <c r="F37" s="13">
        <v>12.0</v>
      </c>
      <c r="G37" s="13"/>
      <c r="K37" s="10" t="s">
        <v>274</v>
      </c>
    </row>
    <row r="38">
      <c r="A38" s="50">
        <v>43151.0</v>
      </c>
      <c r="B38" s="31">
        <v>0.06956018518518518</v>
      </c>
      <c r="C38" s="31">
        <f t="shared" si="1"/>
        <v>0.06956018519</v>
      </c>
      <c r="D38" s="10" t="s">
        <v>66</v>
      </c>
      <c r="E38" s="10" t="s">
        <v>89</v>
      </c>
      <c r="F38" s="13">
        <v>9.0</v>
      </c>
      <c r="G38" s="16">
        <f t="shared" ref="G38:G40" si="5">F38-7</f>
        <v>2</v>
      </c>
      <c r="K38" s="10" t="s">
        <v>619</v>
      </c>
    </row>
    <row r="39">
      <c r="A39" s="50">
        <v>43151.0</v>
      </c>
      <c r="B39" s="31">
        <v>0.06959490740740741</v>
      </c>
      <c r="C39" s="31">
        <f t="shared" si="1"/>
        <v>0.06959490741</v>
      </c>
      <c r="D39" s="10" t="s">
        <v>66</v>
      </c>
      <c r="E39" s="10" t="s">
        <v>89</v>
      </c>
      <c r="F39" s="13">
        <v>12.0</v>
      </c>
      <c r="G39" s="16">
        <f t="shared" si="5"/>
        <v>5</v>
      </c>
      <c r="K39" s="10" t="s">
        <v>619</v>
      </c>
    </row>
    <row r="40">
      <c r="A40" s="50">
        <v>43151.0</v>
      </c>
      <c r="B40" s="31">
        <v>0.07247685185185185</v>
      </c>
      <c r="C40" s="31">
        <f t="shared" si="1"/>
        <v>0.07247685185</v>
      </c>
      <c r="D40" s="10" t="s">
        <v>70</v>
      </c>
      <c r="E40" s="10" t="s">
        <v>93</v>
      </c>
      <c r="F40" s="13">
        <v>20.0</v>
      </c>
      <c r="G40" s="16">
        <f t="shared" si="5"/>
        <v>13</v>
      </c>
      <c r="K40" s="10" t="s">
        <v>620</v>
      </c>
    </row>
    <row r="41">
      <c r="A41" s="50">
        <v>43151.0</v>
      </c>
      <c r="B41" s="31">
        <v>0.0726736111111111</v>
      </c>
      <c r="C41" s="31">
        <f t="shared" si="1"/>
        <v>0.07267361111</v>
      </c>
      <c r="D41" s="10" t="s">
        <v>70</v>
      </c>
      <c r="E41" s="10" t="s">
        <v>91</v>
      </c>
      <c r="F41" s="13">
        <v>7.0</v>
      </c>
      <c r="G41" s="13"/>
      <c r="I41" s="10" t="s">
        <v>621</v>
      </c>
    </row>
    <row r="42">
      <c r="A42" s="50">
        <v>43151.0</v>
      </c>
      <c r="B42" s="31">
        <v>0.07269675925925925</v>
      </c>
      <c r="C42" s="31">
        <f t="shared" si="1"/>
        <v>0.07269675926</v>
      </c>
      <c r="D42" s="10" t="s">
        <v>70</v>
      </c>
      <c r="E42" s="10" t="s">
        <v>91</v>
      </c>
      <c r="F42" s="13">
        <v>5.0</v>
      </c>
      <c r="G42" s="16"/>
      <c r="I42" s="10" t="s">
        <v>622</v>
      </c>
    </row>
    <row r="43">
      <c r="A43" s="50">
        <v>43151.0</v>
      </c>
      <c r="B43" s="31">
        <v>0.07332175925925925</v>
      </c>
      <c r="C43" s="31">
        <f t="shared" si="1"/>
        <v>0.07332175926</v>
      </c>
      <c r="D43" s="10" t="s">
        <v>69</v>
      </c>
      <c r="E43" s="10" t="s">
        <v>79</v>
      </c>
      <c r="F43" s="13">
        <v>16.0</v>
      </c>
      <c r="G43" s="13">
        <f>F43-3</f>
        <v>13</v>
      </c>
    </row>
    <row r="44">
      <c r="A44" s="50">
        <v>43151.0</v>
      </c>
      <c r="B44" s="31">
        <v>0.0743287037037037</v>
      </c>
      <c r="C44" s="31">
        <f t="shared" si="1"/>
        <v>0.0743287037</v>
      </c>
      <c r="D44" s="10" t="s">
        <v>69</v>
      </c>
      <c r="E44" s="10" t="s">
        <v>89</v>
      </c>
      <c r="F44" s="13">
        <v>23.0</v>
      </c>
      <c r="G44" s="16">
        <f>F44-7</f>
        <v>16</v>
      </c>
      <c r="K44" s="10" t="s">
        <v>623</v>
      </c>
    </row>
    <row r="45">
      <c r="A45" s="50">
        <v>43151.0</v>
      </c>
      <c r="B45" s="31">
        <v>0.07440972222222222</v>
      </c>
      <c r="C45" s="31">
        <f t="shared" si="1"/>
        <v>0.07440972222</v>
      </c>
      <c r="D45" s="10" t="s">
        <v>69</v>
      </c>
      <c r="E45" s="10" t="s">
        <v>91</v>
      </c>
      <c r="F45" s="13">
        <v>8.0</v>
      </c>
      <c r="G45" s="13"/>
      <c r="I45" s="10" t="s">
        <v>624</v>
      </c>
    </row>
    <row r="46">
      <c r="A46" s="50">
        <v>43151.0</v>
      </c>
      <c r="B46" s="31">
        <v>0.07560185185185185</v>
      </c>
      <c r="C46" s="31">
        <f t="shared" si="1"/>
        <v>0.07560185185</v>
      </c>
      <c r="D46" s="10" t="s">
        <v>82</v>
      </c>
      <c r="E46" s="10" t="s">
        <v>89</v>
      </c>
      <c r="F46" s="13" t="s">
        <v>75</v>
      </c>
      <c r="G46" s="13" t="s">
        <v>75</v>
      </c>
      <c r="K46" s="10" t="s">
        <v>85</v>
      </c>
    </row>
    <row r="47">
      <c r="A47" s="50">
        <v>43151.0</v>
      </c>
      <c r="B47" s="31">
        <v>0.07560185185185185</v>
      </c>
      <c r="C47" s="31">
        <f t="shared" si="1"/>
        <v>0.07560185185</v>
      </c>
      <c r="D47" s="10" t="s">
        <v>82</v>
      </c>
      <c r="E47" s="10" t="s">
        <v>89</v>
      </c>
      <c r="F47" s="13">
        <v>17.0</v>
      </c>
      <c r="G47" s="16">
        <f>F47-5</f>
        <v>12</v>
      </c>
      <c r="K47" s="10" t="s">
        <v>625</v>
      </c>
    </row>
    <row r="48">
      <c r="A48" s="50">
        <v>43151.0</v>
      </c>
      <c r="B48" s="31">
        <v>0.07564814814814814</v>
      </c>
      <c r="C48" s="31">
        <f t="shared" si="1"/>
        <v>0.07564814815</v>
      </c>
      <c r="D48" s="10" t="s">
        <v>82</v>
      </c>
      <c r="E48" s="10" t="s">
        <v>89</v>
      </c>
      <c r="F48" s="13" t="s">
        <v>75</v>
      </c>
      <c r="G48" s="13" t="s">
        <v>75</v>
      </c>
      <c r="K48" s="10" t="s">
        <v>85</v>
      </c>
    </row>
    <row r="49">
      <c r="A49" s="50">
        <v>43151.0</v>
      </c>
      <c r="B49" s="31">
        <v>0.07564814814814814</v>
      </c>
      <c r="C49" s="31">
        <f t="shared" si="1"/>
        <v>0.07564814815</v>
      </c>
      <c r="D49" s="10" t="s">
        <v>82</v>
      </c>
      <c r="E49" s="10" t="s">
        <v>89</v>
      </c>
      <c r="F49" s="13" t="s">
        <v>68</v>
      </c>
      <c r="G49" s="13">
        <v>20.0</v>
      </c>
      <c r="K49" s="10" t="s">
        <v>625</v>
      </c>
    </row>
    <row r="50">
      <c r="A50" s="50">
        <v>43151.0</v>
      </c>
      <c r="B50" s="31">
        <v>0.07570601851851852</v>
      </c>
      <c r="C50" s="31">
        <f t="shared" si="1"/>
        <v>0.07570601852</v>
      </c>
      <c r="D50" s="10" t="s">
        <v>82</v>
      </c>
      <c r="E50" s="10" t="s">
        <v>89</v>
      </c>
      <c r="F50" s="13" t="s">
        <v>75</v>
      </c>
      <c r="G50" s="13" t="s">
        <v>75</v>
      </c>
      <c r="K50" s="10" t="s">
        <v>85</v>
      </c>
    </row>
    <row r="51">
      <c r="A51" s="50">
        <v>43151.0</v>
      </c>
      <c r="B51" s="31">
        <v>0.07570601851851852</v>
      </c>
      <c r="C51" s="31">
        <f t="shared" si="1"/>
        <v>0.07570601852</v>
      </c>
      <c r="D51" s="10" t="s">
        <v>82</v>
      </c>
      <c r="E51" s="10" t="s">
        <v>89</v>
      </c>
      <c r="F51" s="13">
        <v>17.0</v>
      </c>
      <c r="G51" s="16">
        <f>F51-5</f>
        <v>12</v>
      </c>
      <c r="K51" s="10" t="s">
        <v>625</v>
      </c>
    </row>
    <row r="52">
      <c r="A52" s="50">
        <v>43151.0</v>
      </c>
      <c r="B52" s="31">
        <v>0.0758912037037037</v>
      </c>
      <c r="C52" s="31">
        <f t="shared" si="1"/>
        <v>0.0758912037</v>
      </c>
      <c r="D52" s="10" t="s">
        <v>82</v>
      </c>
      <c r="E52" s="10" t="s">
        <v>91</v>
      </c>
      <c r="F52" s="13">
        <v>21.0</v>
      </c>
      <c r="G52" s="13"/>
      <c r="I52" s="10" t="s">
        <v>626</v>
      </c>
    </row>
    <row r="53">
      <c r="A53" s="50">
        <v>43151.0</v>
      </c>
      <c r="B53" s="31">
        <v>0.07642361111111111</v>
      </c>
      <c r="C53" s="31">
        <f t="shared" si="1"/>
        <v>0.07642361111</v>
      </c>
      <c r="D53" s="10" t="s">
        <v>74</v>
      </c>
      <c r="E53" s="10" t="s">
        <v>93</v>
      </c>
      <c r="F53" s="10">
        <v>19.0</v>
      </c>
      <c r="G53" s="16">
        <f>F53-7</f>
        <v>12</v>
      </c>
      <c r="K53" s="10" t="s">
        <v>627</v>
      </c>
    </row>
    <row r="54">
      <c r="A54" s="50">
        <v>43151.0</v>
      </c>
      <c r="B54" s="31">
        <v>0.07642361111111111</v>
      </c>
      <c r="C54" s="31">
        <f t="shared" si="1"/>
        <v>0.07642361111</v>
      </c>
      <c r="D54" s="10" t="s">
        <v>74</v>
      </c>
      <c r="E54" s="10" t="s">
        <v>93</v>
      </c>
      <c r="F54" s="10" t="s">
        <v>75</v>
      </c>
      <c r="G54" s="13" t="s">
        <v>75</v>
      </c>
      <c r="K54" s="10" t="s">
        <v>85</v>
      </c>
    </row>
    <row r="55">
      <c r="A55" s="50">
        <v>43151.0</v>
      </c>
      <c r="B55" s="31">
        <v>0.07642361111111111</v>
      </c>
      <c r="C55" s="31">
        <f t="shared" si="1"/>
        <v>0.07642361111</v>
      </c>
      <c r="D55" s="10" t="s">
        <v>74</v>
      </c>
      <c r="E55" s="10" t="s">
        <v>93</v>
      </c>
      <c r="F55" s="10">
        <v>13.0</v>
      </c>
      <c r="G55" s="16">
        <f>F55-7</f>
        <v>6</v>
      </c>
      <c r="K55" s="10" t="s">
        <v>627</v>
      </c>
    </row>
    <row r="56">
      <c r="A56" s="50">
        <v>43151.0</v>
      </c>
      <c r="B56" s="31">
        <v>0.07642361111111111</v>
      </c>
      <c r="C56" s="31">
        <f t="shared" si="1"/>
        <v>0.07642361111</v>
      </c>
      <c r="D56" s="10" t="s">
        <v>74</v>
      </c>
      <c r="E56" s="10" t="s">
        <v>93</v>
      </c>
      <c r="F56" s="10" t="s">
        <v>75</v>
      </c>
      <c r="G56" s="13" t="s">
        <v>75</v>
      </c>
      <c r="K56" s="10" t="s">
        <v>85</v>
      </c>
    </row>
    <row r="57">
      <c r="A57" s="50">
        <v>43151.0</v>
      </c>
      <c r="B57" s="31">
        <v>0.07642361111111111</v>
      </c>
      <c r="C57" s="31">
        <f t="shared" si="1"/>
        <v>0.07642361111</v>
      </c>
      <c r="D57" s="10" t="s">
        <v>74</v>
      </c>
      <c r="E57" s="10" t="s">
        <v>93</v>
      </c>
      <c r="F57" s="13">
        <v>13.0</v>
      </c>
      <c r="G57" s="13">
        <f>F57-7</f>
        <v>6</v>
      </c>
      <c r="K57" s="10" t="s">
        <v>85</v>
      </c>
    </row>
    <row r="58">
      <c r="A58" s="50">
        <v>43151.0</v>
      </c>
      <c r="B58" s="31">
        <v>0.0765625</v>
      </c>
      <c r="C58" s="31">
        <f t="shared" si="1"/>
        <v>0.0765625</v>
      </c>
      <c r="D58" s="10" t="s">
        <v>74</v>
      </c>
      <c r="E58" s="10" t="s">
        <v>93</v>
      </c>
      <c r="F58" s="13" t="s">
        <v>68</v>
      </c>
      <c r="G58" s="13">
        <v>20.0</v>
      </c>
      <c r="K58" s="10" t="s">
        <v>627</v>
      </c>
    </row>
    <row r="59">
      <c r="A59" s="50">
        <v>43151.0</v>
      </c>
      <c r="B59" s="31">
        <v>0.07688657407407408</v>
      </c>
      <c r="C59" s="31">
        <f t="shared" si="1"/>
        <v>0.07688657407</v>
      </c>
      <c r="D59" s="10" t="s">
        <v>74</v>
      </c>
      <c r="E59" s="10" t="s">
        <v>91</v>
      </c>
      <c r="F59" s="10">
        <v>26.0</v>
      </c>
      <c r="G59" s="16"/>
      <c r="I59" s="10" t="s">
        <v>628</v>
      </c>
      <c r="K59" s="10" t="s">
        <v>629</v>
      </c>
    </row>
    <row r="60">
      <c r="A60" s="50">
        <v>43151.0</v>
      </c>
      <c r="B60" s="31">
        <v>0.0771412037037037</v>
      </c>
      <c r="C60" s="31">
        <f t="shared" si="1"/>
        <v>0.0771412037</v>
      </c>
      <c r="D60" s="10" t="s">
        <v>74</v>
      </c>
      <c r="E60" s="10" t="s">
        <v>91</v>
      </c>
      <c r="F60" s="10">
        <v>8.0</v>
      </c>
      <c r="G60" s="16"/>
      <c r="I60" s="10" t="s">
        <v>630</v>
      </c>
    </row>
    <row r="61">
      <c r="A61" s="50">
        <v>43151.0</v>
      </c>
      <c r="B61" s="31">
        <v>0.07721064814814815</v>
      </c>
      <c r="C61" s="31">
        <f t="shared" si="1"/>
        <v>0.07721064815</v>
      </c>
      <c r="D61" s="10" t="s">
        <v>74</v>
      </c>
      <c r="E61" s="10" t="s">
        <v>91</v>
      </c>
      <c r="F61" s="10">
        <v>10.0</v>
      </c>
      <c r="G61" s="16"/>
      <c r="I61" s="10" t="s">
        <v>631</v>
      </c>
    </row>
    <row r="62">
      <c r="A62" s="50">
        <v>43151.0</v>
      </c>
      <c r="B62" s="31">
        <v>0.07938657407407407</v>
      </c>
      <c r="C62" s="31">
        <f t="shared" si="1"/>
        <v>0.07938657407</v>
      </c>
      <c r="D62" s="10" t="s">
        <v>66</v>
      </c>
      <c r="E62" s="10" t="s">
        <v>89</v>
      </c>
      <c r="F62" s="10">
        <v>23.0</v>
      </c>
      <c r="G62" s="16">
        <f>F62-7</f>
        <v>16</v>
      </c>
      <c r="K62" s="10" t="s">
        <v>632</v>
      </c>
    </row>
    <row r="63">
      <c r="A63" s="50">
        <v>43151.0</v>
      </c>
      <c r="B63" s="31">
        <v>0.07944444444444444</v>
      </c>
      <c r="C63" s="31">
        <f t="shared" si="1"/>
        <v>0.07944444444</v>
      </c>
      <c r="D63" s="10" t="s">
        <v>66</v>
      </c>
      <c r="E63" s="10" t="s">
        <v>89</v>
      </c>
      <c r="F63" s="13">
        <f>G63+7</f>
        <v>24</v>
      </c>
      <c r="G63" s="13">
        <v>17.0</v>
      </c>
      <c r="K63" s="10" t="s">
        <v>632</v>
      </c>
    </row>
    <row r="64">
      <c r="A64" s="50">
        <v>43151.0</v>
      </c>
      <c r="B64" s="31">
        <v>0.07951388888888888</v>
      </c>
      <c r="C64" s="31">
        <f t="shared" si="1"/>
        <v>0.07951388889</v>
      </c>
      <c r="D64" s="10" t="s">
        <v>66</v>
      </c>
      <c r="E64" s="10" t="s">
        <v>91</v>
      </c>
      <c r="F64" s="13">
        <v>12.0</v>
      </c>
      <c r="G64" s="13"/>
      <c r="I64" s="10" t="s">
        <v>633</v>
      </c>
    </row>
    <row r="65">
      <c r="A65" s="50">
        <v>43151.0</v>
      </c>
      <c r="B65" s="31">
        <v>0.07953703703703703</v>
      </c>
      <c r="C65" s="31">
        <f t="shared" si="1"/>
        <v>0.07953703704</v>
      </c>
      <c r="D65" s="10" t="s">
        <v>66</v>
      </c>
      <c r="E65" s="10" t="s">
        <v>91</v>
      </c>
      <c r="F65" s="13">
        <v>6.0</v>
      </c>
      <c r="G65" s="16"/>
      <c r="I65" s="10" t="s">
        <v>634</v>
      </c>
    </row>
    <row r="66">
      <c r="A66" s="50">
        <v>43151.0</v>
      </c>
      <c r="B66" s="31">
        <v>0.08055555555555556</v>
      </c>
      <c r="C66" s="31">
        <f t="shared" si="1"/>
        <v>0.08055555556</v>
      </c>
      <c r="D66" s="10" t="s">
        <v>70</v>
      </c>
      <c r="E66" s="10" t="s">
        <v>93</v>
      </c>
      <c r="F66" s="13">
        <v>21.0</v>
      </c>
      <c r="G66" s="13">
        <f t="shared" ref="G66:G67" si="6">F66-7</f>
        <v>14</v>
      </c>
      <c r="K66" s="10" t="s">
        <v>635</v>
      </c>
    </row>
    <row r="67">
      <c r="A67" s="50">
        <v>43151.0</v>
      </c>
      <c r="B67" s="31">
        <v>0.08061342592592592</v>
      </c>
      <c r="C67" s="31">
        <f t="shared" si="1"/>
        <v>0.08061342593</v>
      </c>
      <c r="D67" s="10" t="s">
        <v>70</v>
      </c>
      <c r="E67" s="10" t="s">
        <v>93</v>
      </c>
      <c r="F67" s="13">
        <v>22.0</v>
      </c>
      <c r="G67" s="16">
        <f t="shared" si="6"/>
        <v>15</v>
      </c>
      <c r="K67" s="10" t="s">
        <v>635</v>
      </c>
    </row>
    <row r="68">
      <c r="A68" s="50">
        <v>43151.0</v>
      </c>
      <c r="B68" s="31">
        <v>0.08076388888888889</v>
      </c>
      <c r="C68" s="31">
        <f t="shared" si="1"/>
        <v>0.08076388889</v>
      </c>
      <c r="D68" s="10" t="s">
        <v>70</v>
      </c>
      <c r="E68" s="10" t="s">
        <v>91</v>
      </c>
      <c r="F68" s="13">
        <v>7.0</v>
      </c>
      <c r="G68" s="13"/>
      <c r="I68" s="10" t="s">
        <v>636</v>
      </c>
    </row>
    <row r="69">
      <c r="A69" s="50">
        <v>43151.0</v>
      </c>
      <c r="B69" s="31">
        <v>0.08076388888888889</v>
      </c>
      <c r="C69" s="31">
        <f t="shared" si="1"/>
        <v>0.08076388889</v>
      </c>
      <c r="D69" s="10" t="s">
        <v>70</v>
      </c>
      <c r="E69" s="10" t="s">
        <v>91</v>
      </c>
      <c r="F69" s="13">
        <v>7.0</v>
      </c>
      <c r="G69" s="16"/>
      <c r="I69" s="10" t="s">
        <v>636</v>
      </c>
    </row>
    <row r="70">
      <c r="A70" s="50">
        <v>43151.0</v>
      </c>
      <c r="B70" s="31">
        <v>0.0810300925925926</v>
      </c>
      <c r="C70" s="31">
        <f t="shared" si="1"/>
        <v>0.08103009259</v>
      </c>
      <c r="D70" s="10" t="s">
        <v>70</v>
      </c>
      <c r="E70" s="10" t="s">
        <v>93</v>
      </c>
      <c r="F70" s="13">
        <v>18.0</v>
      </c>
      <c r="G70" s="16">
        <f t="shared" ref="G70:G71" si="7">F70-7</f>
        <v>11</v>
      </c>
      <c r="K70" s="10" t="s">
        <v>637</v>
      </c>
    </row>
    <row r="71">
      <c r="A71" s="50">
        <v>43151.0</v>
      </c>
      <c r="B71" s="31">
        <v>0.08109953703703704</v>
      </c>
      <c r="C71" s="31">
        <f t="shared" si="1"/>
        <v>0.08109953704</v>
      </c>
      <c r="D71" s="10" t="s">
        <v>70</v>
      </c>
      <c r="E71" s="10" t="s">
        <v>93</v>
      </c>
      <c r="F71" s="13">
        <v>12.0</v>
      </c>
      <c r="G71" s="16">
        <f t="shared" si="7"/>
        <v>5</v>
      </c>
      <c r="K71" s="10" t="s">
        <v>637</v>
      </c>
    </row>
    <row r="72">
      <c r="A72" s="50">
        <v>43151.0</v>
      </c>
      <c r="B72" s="31">
        <v>0.08127314814814815</v>
      </c>
      <c r="C72" s="31">
        <f t="shared" si="1"/>
        <v>0.08127314815</v>
      </c>
      <c r="D72" s="10" t="s">
        <v>70</v>
      </c>
      <c r="E72" s="10" t="s">
        <v>91</v>
      </c>
      <c r="F72" s="13">
        <v>6.0</v>
      </c>
      <c r="G72" s="16"/>
      <c r="I72" s="10" t="s">
        <v>638</v>
      </c>
    </row>
    <row r="73">
      <c r="A73" s="50">
        <v>43151.0</v>
      </c>
      <c r="B73" s="31">
        <v>0.08255787037037036</v>
      </c>
      <c r="C73" s="31">
        <f t="shared" si="1"/>
        <v>0.08255787037</v>
      </c>
      <c r="D73" s="10" t="s">
        <v>69</v>
      </c>
      <c r="E73" s="10" t="s">
        <v>120</v>
      </c>
      <c r="F73" s="13">
        <v>6.0</v>
      </c>
      <c r="G73" s="16"/>
      <c r="K73" s="10" t="s">
        <v>639</v>
      </c>
    </row>
    <row r="74">
      <c r="A74" s="50">
        <v>43151.0</v>
      </c>
      <c r="B74" s="31">
        <v>0.08320601851851851</v>
      </c>
      <c r="C74" s="31">
        <f t="shared" si="1"/>
        <v>0.08320601852</v>
      </c>
      <c r="D74" s="10" t="s">
        <v>84</v>
      </c>
      <c r="E74" s="10" t="s">
        <v>93</v>
      </c>
      <c r="F74" s="13" t="s">
        <v>88</v>
      </c>
      <c r="G74" s="13">
        <v>1.0</v>
      </c>
      <c r="K74" s="10" t="s">
        <v>640</v>
      </c>
    </row>
    <row r="75">
      <c r="A75" s="50">
        <v>43151.0</v>
      </c>
      <c r="B75" s="31">
        <v>0.08341435185185185</v>
      </c>
      <c r="C75" s="31">
        <f t="shared" si="1"/>
        <v>0.08341435185</v>
      </c>
      <c r="D75" s="10" t="s">
        <v>84</v>
      </c>
      <c r="E75" s="10" t="s">
        <v>93</v>
      </c>
      <c r="F75" s="13">
        <v>17.0</v>
      </c>
      <c r="G75" s="16">
        <f>F75-6</f>
        <v>11</v>
      </c>
      <c r="K75" s="10" t="s">
        <v>640</v>
      </c>
    </row>
    <row r="76">
      <c r="A76" s="50">
        <v>43151.0</v>
      </c>
      <c r="B76" s="31">
        <v>0.08371527777777778</v>
      </c>
      <c r="C76" s="31">
        <f t="shared" si="1"/>
        <v>0.08371527778</v>
      </c>
      <c r="D76" s="10" t="s">
        <v>84</v>
      </c>
      <c r="E76" s="10" t="s">
        <v>91</v>
      </c>
      <c r="F76" s="13">
        <v>18.0</v>
      </c>
      <c r="G76" s="13"/>
      <c r="I76" s="10" t="s">
        <v>641</v>
      </c>
      <c r="J76" s="10">
        <v>1.0</v>
      </c>
    </row>
    <row r="77">
      <c r="A77" s="50">
        <v>43151.0</v>
      </c>
      <c r="B77" s="31">
        <v>0.08533564814814815</v>
      </c>
      <c r="C77" s="31">
        <f t="shared" si="1"/>
        <v>0.08533564815</v>
      </c>
      <c r="D77" s="10" t="s">
        <v>82</v>
      </c>
      <c r="E77" s="10" t="s">
        <v>91</v>
      </c>
      <c r="F77" s="13">
        <v>18.0</v>
      </c>
      <c r="G77" s="16"/>
      <c r="I77" s="10" t="s">
        <v>642</v>
      </c>
      <c r="K77" s="10" t="s">
        <v>643</v>
      </c>
    </row>
    <row r="78">
      <c r="A78" s="50">
        <v>43151.0</v>
      </c>
      <c r="B78" s="31">
        <v>0.08581018518518518</v>
      </c>
      <c r="C78" s="31">
        <f t="shared" si="1"/>
        <v>0.08581018519</v>
      </c>
      <c r="D78" s="10" t="s">
        <v>74</v>
      </c>
      <c r="E78" s="10" t="s">
        <v>78</v>
      </c>
      <c r="F78" s="13">
        <v>18.0</v>
      </c>
      <c r="G78" s="16">
        <f>F78-6</f>
        <v>12</v>
      </c>
    </row>
    <row r="79">
      <c r="A79" s="50">
        <v>43151.0</v>
      </c>
      <c r="B79" s="31">
        <v>0.08604166666666667</v>
      </c>
      <c r="C79" s="31">
        <f t="shared" si="1"/>
        <v>0.08604166667</v>
      </c>
      <c r="D79" s="10" t="s">
        <v>74</v>
      </c>
      <c r="E79" s="10" t="s">
        <v>93</v>
      </c>
      <c r="F79" s="13">
        <v>12.0</v>
      </c>
      <c r="G79" s="16">
        <f t="shared" ref="G79:G80" si="8">F79-7</f>
        <v>5</v>
      </c>
      <c r="K79" s="10" t="s">
        <v>85</v>
      </c>
    </row>
    <row r="80">
      <c r="A80" s="50">
        <v>43151.0</v>
      </c>
      <c r="B80" s="31">
        <v>0.08633101851851852</v>
      </c>
      <c r="C80" s="31">
        <f t="shared" si="1"/>
        <v>0.08633101852</v>
      </c>
      <c r="D80" s="10" t="s">
        <v>74</v>
      </c>
      <c r="E80" s="10" t="s">
        <v>93</v>
      </c>
      <c r="F80" s="13">
        <v>17.0</v>
      </c>
      <c r="G80" s="16">
        <f t="shared" si="8"/>
        <v>10</v>
      </c>
      <c r="K80" s="10" t="s">
        <v>644</v>
      </c>
    </row>
    <row r="81">
      <c r="A81" s="50">
        <v>43151.0</v>
      </c>
      <c r="B81" s="31">
        <v>0.08643518518518518</v>
      </c>
      <c r="C81" s="31">
        <f t="shared" si="1"/>
        <v>0.08643518519</v>
      </c>
      <c r="D81" s="10" t="s">
        <v>74</v>
      </c>
      <c r="E81" s="10" t="s">
        <v>91</v>
      </c>
      <c r="F81" s="13">
        <v>12.0</v>
      </c>
      <c r="G81" s="16"/>
      <c r="I81" s="10" t="s">
        <v>645</v>
      </c>
      <c r="K81" s="10" t="s">
        <v>646</v>
      </c>
    </row>
    <row r="82">
      <c r="A82" s="50">
        <v>43151.0</v>
      </c>
      <c r="B82" s="31">
        <v>0.08674768518518519</v>
      </c>
      <c r="C82" s="31">
        <f t="shared" si="1"/>
        <v>0.08674768519</v>
      </c>
      <c r="D82" s="10" t="s">
        <v>74</v>
      </c>
      <c r="E82" s="10" t="s">
        <v>93</v>
      </c>
      <c r="F82" s="13">
        <v>11.0</v>
      </c>
      <c r="G82" s="16">
        <f t="shared" ref="G82:G83" si="9">F82-7</f>
        <v>4</v>
      </c>
      <c r="K82" s="10" t="s">
        <v>85</v>
      </c>
    </row>
    <row r="83">
      <c r="A83" s="50">
        <v>43151.0</v>
      </c>
      <c r="B83" s="31">
        <v>0.08674768518518519</v>
      </c>
      <c r="C83" s="31">
        <f t="shared" si="1"/>
        <v>0.08674768519</v>
      </c>
      <c r="D83" s="10" t="s">
        <v>74</v>
      </c>
      <c r="E83" s="10" t="s">
        <v>93</v>
      </c>
      <c r="F83" s="13">
        <v>18.0</v>
      </c>
      <c r="G83" s="16">
        <f t="shared" si="9"/>
        <v>11</v>
      </c>
      <c r="K83" s="10" t="s">
        <v>644</v>
      </c>
    </row>
    <row r="84">
      <c r="A84" s="50">
        <v>43151.0</v>
      </c>
      <c r="B84" s="31">
        <v>0.08686342592592593</v>
      </c>
      <c r="C84" s="31">
        <f t="shared" si="1"/>
        <v>0.08686342593</v>
      </c>
      <c r="D84" s="10" t="s">
        <v>74</v>
      </c>
      <c r="E84" s="10" t="s">
        <v>91</v>
      </c>
      <c r="F84" s="13">
        <v>5.0</v>
      </c>
      <c r="G84" s="16"/>
      <c r="I84" s="10" t="s">
        <v>647</v>
      </c>
    </row>
    <row r="85">
      <c r="A85" s="50">
        <v>43151.0</v>
      </c>
      <c r="B85" s="31">
        <v>0.088125</v>
      </c>
      <c r="C85" s="31">
        <f t="shared" si="1"/>
        <v>0.088125</v>
      </c>
      <c r="D85" s="10" t="s">
        <v>70</v>
      </c>
      <c r="E85" s="10" t="s">
        <v>93</v>
      </c>
      <c r="F85" s="13" t="s">
        <v>68</v>
      </c>
      <c r="G85" s="13">
        <v>20.0</v>
      </c>
      <c r="K85" s="10" t="s">
        <v>635</v>
      </c>
    </row>
    <row r="86">
      <c r="A86" s="50">
        <v>43151.0</v>
      </c>
      <c r="B86" s="31">
        <v>0.08822916666666666</v>
      </c>
      <c r="C86" s="31">
        <f t="shared" si="1"/>
        <v>0.08822916667</v>
      </c>
      <c r="D86" s="10" t="s">
        <v>70</v>
      </c>
      <c r="E86" s="10" t="s">
        <v>91</v>
      </c>
      <c r="F86" s="13">
        <v>12.0</v>
      </c>
      <c r="G86" s="13"/>
      <c r="I86" s="10" t="s">
        <v>648</v>
      </c>
    </row>
    <row r="87">
      <c r="A87" s="50">
        <v>43151.0</v>
      </c>
      <c r="B87" s="31">
        <v>0.09164351851851851</v>
      </c>
      <c r="C87" s="31">
        <f t="shared" si="1"/>
        <v>0.09164351852</v>
      </c>
      <c r="D87" s="10" t="s">
        <v>66</v>
      </c>
      <c r="E87" s="10" t="s">
        <v>89</v>
      </c>
      <c r="F87" s="13">
        <v>16.0</v>
      </c>
      <c r="G87" s="16">
        <f t="shared" ref="G87:G88" si="10">F87-7</f>
        <v>9</v>
      </c>
      <c r="K87" s="10" t="s">
        <v>632</v>
      </c>
    </row>
    <row r="88">
      <c r="A88" s="50">
        <v>43151.0</v>
      </c>
      <c r="B88" s="31">
        <v>0.09171296296296297</v>
      </c>
      <c r="C88" s="31">
        <f t="shared" si="1"/>
        <v>0.09171296296</v>
      </c>
      <c r="D88" s="10" t="s">
        <v>66</v>
      </c>
      <c r="E88" s="10" t="s">
        <v>89</v>
      </c>
      <c r="F88" s="13">
        <v>13.0</v>
      </c>
      <c r="G88" s="16">
        <f t="shared" si="10"/>
        <v>6</v>
      </c>
      <c r="K88" s="10" t="s">
        <v>632</v>
      </c>
    </row>
    <row r="89">
      <c r="A89" s="50">
        <v>43151.0</v>
      </c>
      <c r="B89" s="31">
        <v>0.09175925925925926</v>
      </c>
      <c r="C89" s="31">
        <f t="shared" si="1"/>
        <v>0.09175925926</v>
      </c>
      <c r="D89" s="10" t="s">
        <v>66</v>
      </c>
      <c r="E89" s="10" t="s">
        <v>91</v>
      </c>
      <c r="F89" s="13">
        <v>14.0</v>
      </c>
      <c r="G89" s="16"/>
      <c r="I89" s="10" t="s">
        <v>649</v>
      </c>
      <c r="J89" s="10">
        <v>1.0</v>
      </c>
    </row>
    <row r="90">
      <c r="A90" s="50">
        <v>43151.0</v>
      </c>
      <c r="B90" s="31">
        <v>0.0928125</v>
      </c>
      <c r="C90" s="31">
        <f t="shared" si="1"/>
        <v>0.0928125</v>
      </c>
      <c r="D90" s="10" t="s">
        <v>69</v>
      </c>
      <c r="E90" s="10" t="s">
        <v>120</v>
      </c>
      <c r="F90" s="13">
        <v>9.0</v>
      </c>
      <c r="G90" s="16"/>
      <c r="K90" s="10" t="s">
        <v>650</v>
      </c>
    </row>
    <row r="91">
      <c r="A91" s="50">
        <v>43151.0</v>
      </c>
      <c r="B91" s="31">
        <v>0.10545138888888889</v>
      </c>
      <c r="C91" s="31">
        <f>B91-TIME('Time Shifts'!$B$21, 'Time Shifts'!$C$21, 'Time Shifts'!$D$21)</f>
        <v>0.09530092593</v>
      </c>
      <c r="D91" s="10" t="s">
        <v>69</v>
      </c>
      <c r="E91" s="10" t="s">
        <v>209</v>
      </c>
      <c r="F91" s="13">
        <v>20.0</v>
      </c>
      <c r="G91" s="16">
        <f>F91-3</f>
        <v>17</v>
      </c>
    </row>
    <row r="92">
      <c r="A92" s="50">
        <v>43151.0</v>
      </c>
      <c r="B92" s="31">
        <v>0.10813657407407408</v>
      </c>
      <c r="C92" s="31">
        <f>B92-TIME('Time Shifts'!$B$21, 'Time Shifts'!$C$21, 'Time Shifts'!$D$21)</f>
        <v>0.09798611111</v>
      </c>
      <c r="D92" s="10" t="s">
        <v>66</v>
      </c>
      <c r="E92" s="10" t="s">
        <v>67</v>
      </c>
      <c r="F92" s="13">
        <v>14.0</v>
      </c>
      <c r="G92" s="16">
        <f>F92-1</f>
        <v>13</v>
      </c>
    </row>
    <row r="93">
      <c r="A93" s="50">
        <v>43151.0</v>
      </c>
      <c r="B93" s="31">
        <v>0.10813657407407408</v>
      </c>
      <c r="C93" s="31">
        <f>B93-TIME('Time Shifts'!$B$21, 'Time Shifts'!$C$21, 'Time Shifts'!$D$21)</f>
        <v>0.09798611111</v>
      </c>
      <c r="D93" s="10" t="s">
        <v>84</v>
      </c>
      <c r="E93" s="10" t="s">
        <v>67</v>
      </c>
      <c r="F93" s="13">
        <v>16.0</v>
      </c>
      <c r="G93" s="16"/>
    </row>
    <row r="94">
      <c r="A94" s="50">
        <v>43151.0</v>
      </c>
      <c r="B94" s="31">
        <v>0.10949074074074074</v>
      </c>
      <c r="C94" s="31">
        <f>B94-TIME('Time Shifts'!$B$21, 'Time Shifts'!$C$21, 'Time Shifts'!$D$21)</f>
        <v>0.09934027778</v>
      </c>
      <c r="D94" s="10" t="s">
        <v>82</v>
      </c>
      <c r="E94" s="10" t="s">
        <v>130</v>
      </c>
      <c r="F94" s="13" t="s">
        <v>68</v>
      </c>
      <c r="G94" s="13">
        <v>20.0</v>
      </c>
    </row>
    <row r="95">
      <c r="A95" s="50">
        <v>43151.0</v>
      </c>
      <c r="B95" s="31">
        <v>0.11195601851851852</v>
      </c>
      <c r="C95" s="31">
        <f>B95-TIME('Time Shifts'!$B$21, 'Time Shifts'!$C$21, 'Time Shifts'!$D$21)</f>
        <v>0.1018055556</v>
      </c>
      <c r="D95" s="10" t="s">
        <v>72</v>
      </c>
      <c r="E95" s="10" t="s">
        <v>83</v>
      </c>
      <c r="F95" s="13">
        <v>8.0</v>
      </c>
      <c r="G95" s="16">
        <f>F95-0</f>
        <v>8</v>
      </c>
    </row>
    <row r="96">
      <c r="A96" s="50">
        <v>43151.0</v>
      </c>
      <c r="B96" s="31">
        <v>0.11221064814814814</v>
      </c>
      <c r="C96" s="31">
        <f>B96-TIME('Time Shifts'!$B$21, 'Time Shifts'!$C$21, 'Time Shifts'!$D$21)</f>
        <v>0.1020601852</v>
      </c>
      <c r="D96" s="10" t="s">
        <v>82</v>
      </c>
      <c r="E96" s="10" t="s">
        <v>83</v>
      </c>
      <c r="F96" s="13">
        <v>25.0</v>
      </c>
      <c r="G96" s="13">
        <f>F96-8</f>
        <v>17</v>
      </c>
    </row>
    <row r="97">
      <c r="A97" s="50">
        <v>43151.0</v>
      </c>
      <c r="B97" s="31">
        <v>0.11302083333333333</v>
      </c>
      <c r="C97" s="31">
        <f>B97-TIME('Time Shifts'!$B$21, 'Time Shifts'!$C$21, 'Time Shifts'!$D$21)</f>
        <v>0.1028703704</v>
      </c>
      <c r="D97" s="10" t="s">
        <v>69</v>
      </c>
      <c r="E97" s="10" t="s">
        <v>120</v>
      </c>
      <c r="F97" s="13">
        <v>8.0</v>
      </c>
      <c r="G97" s="16"/>
      <c r="K97" s="10" t="s">
        <v>651</v>
      </c>
    </row>
    <row r="98">
      <c r="A98" s="50">
        <v>43151.0</v>
      </c>
      <c r="B98" s="31">
        <v>0.11380787037037036</v>
      </c>
      <c r="C98" s="31">
        <f>B98-TIME('Time Shifts'!$B$21, 'Time Shifts'!$C$21, 'Time Shifts'!$D$21)</f>
        <v>0.1036574074</v>
      </c>
      <c r="D98" s="10" t="s">
        <v>69</v>
      </c>
      <c r="E98" s="10" t="s">
        <v>128</v>
      </c>
      <c r="F98" s="13">
        <v>10.0</v>
      </c>
      <c r="G98" s="16">
        <f>F98-7</f>
        <v>3</v>
      </c>
    </row>
    <row r="99">
      <c r="A99" s="50">
        <v>43151.0</v>
      </c>
      <c r="B99" s="31">
        <v>0.11964120370370371</v>
      </c>
      <c r="C99" s="31">
        <f>B99-TIME('Time Shifts'!$B$21, 'Time Shifts'!$C$21, 'Time Shifts'!$D$21)</f>
        <v>0.1094907407</v>
      </c>
      <c r="D99" s="10" t="s">
        <v>84</v>
      </c>
      <c r="E99" s="10" t="s">
        <v>71</v>
      </c>
      <c r="F99" s="13">
        <v>12.0</v>
      </c>
      <c r="G99" s="16"/>
    </row>
    <row r="100">
      <c r="A100" s="50">
        <v>43151.0</v>
      </c>
      <c r="B100" s="31">
        <v>0.12600694444444444</v>
      </c>
      <c r="C100" s="31">
        <f>B100-TIME('Time Shifts'!$B$21, 'Time Shifts'!$C$21, 'Time Shifts'!$D$21)</f>
        <v>0.1158564815</v>
      </c>
      <c r="D100" s="10" t="s">
        <v>66</v>
      </c>
      <c r="E100" s="10" t="s">
        <v>67</v>
      </c>
      <c r="F100" s="13">
        <v>15.0</v>
      </c>
      <c r="G100" s="16">
        <f>F100-1</f>
        <v>14</v>
      </c>
    </row>
    <row r="101">
      <c r="A101" s="50">
        <v>43151.0</v>
      </c>
      <c r="B101" s="31">
        <v>0.12600694444444444</v>
      </c>
      <c r="C101" s="31">
        <f>B101-TIME('Time Shifts'!$B$21, 'Time Shifts'!$C$21, 'Time Shifts'!$D$21)</f>
        <v>0.1158564815</v>
      </c>
      <c r="D101" s="10" t="s">
        <v>69</v>
      </c>
      <c r="E101" s="10" t="s">
        <v>67</v>
      </c>
      <c r="F101" s="13">
        <v>22.0</v>
      </c>
      <c r="G101" s="16">
        <f t="shared" ref="G101:G102" si="11">F101-4</f>
        <v>18</v>
      </c>
    </row>
    <row r="102">
      <c r="A102" s="50">
        <v>43151.0</v>
      </c>
      <c r="B102" s="31">
        <v>0.13219907407407408</v>
      </c>
      <c r="C102" s="31">
        <f>B102-TIME('Time Shifts'!$B$21, 'Time Shifts'!$C$21, 'Time Shifts'!$D$21)</f>
        <v>0.1220486111</v>
      </c>
      <c r="D102" s="10" t="s">
        <v>69</v>
      </c>
      <c r="E102" s="10" t="s">
        <v>67</v>
      </c>
      <c r="F102" s="13">
        <v>8.0</v>
      </c>
      <c r="G102" s="16">
        <f t="shared" si="11"/>
        <v>4</v>
      </c>
    </row>
    <row r="103">
      <c r="A103" s="50">
        <v>43151.0</v>
      </c>
      <c r="B103" s="31">
        <v>0.13961805555555556</v>
      </c>
      <c r="C103" s="31">
        <f>B103-TIME('Time Shifts'!$B$21, 'Time Shifts'!$C$21, 'Time Shifts'!$D$21)</f>
        <v>0.1294675926</v>
      </c>
      <c r="D103" s="10" t="s">
        <v>82</v>
      </c>
      <c r="E103" s="10" t="s">
        <v>210</v>
      </c>
      <c r="F103" s="13">
        <v>15.0</v>
      </c>
      <c r="G103" s="13">
        <f>F103-3</f>
        <v>12</v>
      </c>
    </row>
    <row r="104">
      <c r="A104" s="50">
        <v>43151.0</v>
      </c>
      <c r="B104" s="31">
        <v>0.14234953703703704</v>
      </c>
      <c r="C104" s="31">
        <f>B104-TIME('Time Shifts'!$B$21, 'Time Shifts'!$C$21, 'Time Shifts'!$D$21)</f>
        <v>0.1321990741</v>
      </c>
      <c r="D104" s="10" t="s">
        <v>69</v>
      </c>
      <c r="E104" s="10" t="s">
        <v>127</v>
      </c>
      <c r="F104" s="13">
        <v>9.0</v>
      </c>
      <c r="G104" s="16">
        <f>F104-4</f>
        <v>5</v>
      </c>
    </row>
    <row r="105">
      <c r="A105" s="50">
        <v>43151.0</v>
      </c>
      <c r="B105" s="31">
        <v>0.14319444444444446</v>
      </c>
      <c r="C105" s="31">
        <f>B105-TIME('Time Shifts'!$B$21, 'Time Shifts'!$C$21, 'Time Shifts'!$D$21)</f>
        <v>0.1330439815</v>
      </c>
      <c r="D105" s="10" t="s">
        <v>69</v>
      </c>
      <c r="E105" s="10" t="s">
        <v>127</v>
      </c>
      <c r="F105" s="13" t="s">
        <v>75</v>
      </c>
      <c r="G105" s="13" t="s">
        <v>75</v>
      </c>
    </row>
    <row r="106">
      <c r="A106" s="50">
        <v>43151.0</v>
      </c>
      <c r="B106" s="31">
        <v>0.14319444444444446</v>
      </c>
      <c r="C106" s="31">
        <f>B106-TIME('Time Shifts'!$B$21, 'Time Shifts'!$C$21, 'Time Shifts'!$D$21)</f>
        <v>0.1330439815</v>
      </c>
      <c r="D106" s="10" t="s">
        <v>69</v>
      </c>
      <c r="E106" s="10" t="s">
        <v>127</v>
      </c>
      <c r="F106" s="13">
        <v>12.0</v>
      </c>
      <c r="G106" s="16">
        <f>F106-4</f>
        <v>8</v>
      </c>
    </row>
    <row r="107">
      <c r="A107" s="50">
        <v>43151.0</v>
      </c>
      <c r="B107" s="31">
        <v>0.14724537037037036</v>
      </c>
      <c r="C107" s="31">
        <f>B107-TIME('Time Shifts'!$B$21, 'Time Shifts'!$C$21, 'Time Shifts'!$D$21)</f>
        <v>0.1370949074</v>
      </c>
      <c r="D107" s="10" t="s">
        <v>69</v>
      </c>
      <c r="E107" s="10" t="s">
        <v>71</v>
      </c>
      <c r="F107" s="13" t="s">
        <v>88</v>
      </c>
      <c r="G107" s="13">
        <v>1.0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0"/>
    <col customWidth="1" min="9" max="9" width="6.29"/>
    <col customWidth="1" min="10" max="10" width="65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652</v>
      </c>
      <c r="B2" s="31">
        <v>0.012650462962962962</v>
      </c>
      <c r="C2" s="10" t="s">
        <v>69</v>
      </c>
      <c r="D2" s="10" t="s">
        <v>93</v>
      </c>
      <c r="E2" s="28">
        <v>5.0</v>
      </c>
      <c r="F2" s="25">
        <f t="shared" ref="F2:F3" si="1">E2-3</f>
        <v>2</v>
      </c>
      <c r="H2" s="10" t="s">
        <v>653</v>
      </c>
      <c r="J2" s="10" t="s">
        <v>99</v>
      </c>
    </row>
    <row r="3">
      <c r="A3" s="46" t="s">
        <v>652</v>
      </c>
      <c r="B3" s="31">
        <v>0.013321759259259259</v>
      </c>
      <c r="C3" s="10" t="s">
        <v>69</v>
      </c>
      <c r="D3" s="10" t="s">
        <v>93</v>
      </c>
      <c r="E3" s="28">
        <v>9.0</v>
      </c>
      <c r="F3" s="25">
        <f t="shared" si="1"/>
        <v>6</v>
      </c>
      <c r="J3" s="10" t="s">
        <v>99</v>
      </c>
    </row>
    <row r="4">
      <c r="A4" s="46" t="s">
        <v>652</v>
      </c>
      <c r="B4" s="31">
        <v>0.023217592592592592</v>
      </c>
      <c r="C4" s="10" t="s">
        <v>66</v>
      </c>
      <c r="D4" s="10" t="s">
        <v>129</v>
      </c>
      <c r="E4" s="28" t="s">
        <v>88</v>
      </c>
      <c r="F4" s="28">
        <v>1.0</v>
      </c>
      <c r="J4" s="10" t="s">
        <v>654</v>
      </c>
    </row>
    <row r="5">
      <c r="A5" s="46" t="s">
        <v>652</v>
      </c>
      <c r="B5" s="31">
        <v>0.02375</v>
      </c>
      <c r="C5" s="10" t="s">
        <v>66</v>
      </c>
      <c r="D5" s="10" t="s">
        <v>129</v>
      </c>
      <c r="E5" s="28" t="s">
        <v>75</v>
      </c>
      <c r="F5" s="28" t="s">
        <v>75</v>
      </c>
      <c r="J5" s="10" t="s">
        <v>160</v>
      </c>
    </row>
    <row r="6">
      <c r="A6" s="46" t="s">
        <v>652</v>
      </c>
      <c r="B6" s="31">
        <v>0.02375</v>
      </c>
      <c r="C6" s="10" t="s">
        <v>66</v>
      </c>
      <c r="D6" s="10" t="s">
        <v>129</v>
      </c>
      <c r="E6" s="28" t="s">
        <v>88</v>
      </c>
      <c r="F6" s="28">
        <v>1.0</v>
      </c>
      <c r="J6" s="10" t="s">
        <v>161</v>
      </c>
    </row>
    <row r="7">
      <c r="A7" s="46" t="s">
        <v>652</v>
      </c>
      <c r="B7" s="31">
        <v>0.02445601851851852</v>
      </c>
      <c r="C7" s="10" t="s">
        <v>66</v>
      </c>
      <c r="D7" s="10" t="s">
        <v>129</v>
      </c>
      <c r="E7" s="28" t="s">
        <v>88</v>
      </c>
      <c r="F7" s="28">
        <v>1.0</v>
      </c>
      <c r="J7" s="10" t="s">
        <v>654</v>
      </c>
    </row>
    <row r="8">
      <c r="A8" s="46" t="s">
        <v>652</v>
      </c>
      <c r="B8" s="31">
        <v>0.02550925925925926</v>
      </c>
      <c r="C8" s="10" t="s">
        <v>72</v>
      </c>
      <c r="D8" s="10" t="s">
        <v>129</v>
      </c>
      <c r="E8" s="28" t="s">
        <v>75</v>
      </c>
      <c r="F8" s="28" t="s">
        <v>75</v>
      </c>
      <c r="J8" s="10" t="s">
        <v>160</v>
      </c>
    </row>
    <row r="9">
      <c r="A9" s="46" t="s">
        <v>652</v>
      </c>
      <c r="B9" s="31">
        <v>0.02550925925925926</v>
      </c>
      <c r="C9" s="10" t="s">
        <v>72</v>
      </c>
      <c r="D9" s="10" t="s">
        <v>129</v>
      </c>
      <c r="E9" s="28">
        <v>19.0</v>
      </c>
      <c r="F9" s="25">
        <f>E9-3</f>
        <v>16</v>
      </c>
      <c r="J9" s="10" t="s">
        <v>161</v>
      </c>
    </row>
    <row r="10">
      <c r="A10" s="46" t="s">
        <v>652</v>
      </c>
      <c r="B10" s="31">
        <v>0.02599537037037037</v>
      </c>
      <c r="C10" s="10" t="s">
        <v>69</v>
      </c>
      <c r="D10" s="10" t="s">
        <v>129</v>
      </c>
      <c r="E10" s="28">
        <v>6.0</v>
      </c>
      <c r="F10" s="28">
        <v>2.0</v>
      </c>
      <c r="J10" s="10" t="s">
        <v>160</v>
      </c>
    </row>
    <row r="11">
      <c r="A11" s="46" t="s">
        <v>652</v>
      </c>
      <c r="B11" s="31">
        <v>0.02599537037037037</v>
      </c>
      <c r="C11" s="10" t="s">
        <v>69</v>
      </c>
      <c r="D11" s="10" t="s">
        <v>129</v>
      </c>
      <c r="E11" s="28">
        <v>6.0</v>
      </c>
      <c r="F11" s="28">
        <v>2.0</v>
      </c>
      <c r="J11" s="10" t="s">
        <v>161</v>
      </c>
    </row>
    <row r="12">
      <c r="A12" s="46" t="s">
        <v>652</v>
      </c>
      <c r="B12" s="31">
        <v>0.02634259259259259</v>
      </c>
      <c r="C12" s="10" t="s">
        <v>84</v>
      </c>
      <c r="D12" s="10" t="s">
        <v>129</v>
      </c>
      <c r="E12" s="28" t="s">
        <v>75</v>
      </c>
      <c r="F12" s="28" t="s">
        <v>75</v>
      </c>
      <c r="J12" s="10" t="s">
        <v>160</v>
      </c>
    </row>
    <row r="13">
      <c r="A13" s="46" t="s">
        <v>652</v>
      </c>
      <c r="B13" s="31">
        <v>0.02634259259259259</v>
      </c>
      <c r="C13" s="10" t="s">
        <v>84</v>
      </c>
      <c r="D13" s="10" t="s">
        <v>129</v>
      </c>
      <c r="E13" s="28">
        <v>4.0</v>
      </c>
      <c r="F13" s="25">
        <f>E13-2</f>
        <v>2</v>
      </c>
      <c r="J13" s="10" t="s">
        <v>161</v>
      </c>
    </row>
    <row r="14">
      <c r="A14" s="46" t="s">
        <v>652</v>
      </c>
      <c r="B14" s="31">
        <v>0.027905092592592592</v>
      </c>
      <c r="C14" s="10" t="s">
        <v>82</v>
      </c>
      <c r="D14" s="10" t="s">
        <v>67</v>
      </c>
      <c r="E14" s="28" t="s">
        <v>68</v>
      </c>
      <c r="F14" s="25">
        <v>20.0</v>
      </c>
    </row>
    <row r="15">
      <c r="A15" s="46" t="s">
        <v>652</v>
      </c>
      <c r="B15" s="31">
        <v>0.027939814814814813</v>
      </c>
      <c r="C15" s="10" t="s">
        <v>74</v>
      </c>
      <c r="D15" s="10" t="s">
        <v>67</v>
      </c>
      <c r="E15" s="28">
        <v>4.0</v>
      </c>
      <c r="F15" s="25">
        <f>E15-0</f>
        <v>4</v>
      </c>
    </row>
    <row r="16">
      <c r="A16" s="46" t="s">
        <v>652</v>
      </c>
      <c r="B16" s="31">
        <v>0.028796296296296296</v>
      </c>
      <c r="C16" s="10" t="s">
        <v>74</v>
      </c>
      <c r="D16" s="10" t="s">
        <v>67</v>
      </c>
      <c r="E16" s="28" t="s">
        <v>88</v>
      </c>
      <c r="F16" s="28">
        <v>1.0</v>
      </c>
    </row>
    <row r="17">
      <c r="A17" s="46" t="s">
        <v>652</v>
      </c>
      <c r="B17" s="31">
        <v>0.029074074074074075</v>
      </c>
      <c r="C17" s="10" t="s">
        <v>82</v>
      </c>
      <c r="D17" s="10" t="s">
        <v>67</v>
      </c>
      <c r="E17" s="28">
        <v>20.0</v>
      </c>
      <c r="F17" s="25">
        <f>E17-3</f>
        <v>17</v>
      </c>
    </row>
    <row r="18">
      <c r="A18" s="46" t="s">
        <v>652</v>
      </c>
      <c r="B18" s="31">
        <v>0.02931712962962963</v>
      </c>
      <c r="C18" s="10" t="s">
        <v>82</v>
      </c>
      <c r="D18" s="10" t="s">
        <v>73</v>
      </c>
      <c r="E18" s="28">
        <v>6.0</v>
      </c>
      <c r="F18" s="26"/>
    </row>
    <row r="19">
      <c r="A19" s="46" t="s">
        <v>652</v>
      </c>
      <c r="B19" s="31">
        <v>0.031180555555555555</v>
      </c>
      <c r="C19" s="10" t="s">
        <v>70</v>
      </c>
      <c r="D19" s="10" t="s">
        <v>83</v>
      </c>
      <c r="E19" s="28">
        <v>17.0</v>
      </c>
      <c r="F19" s="25">
        <f>E19-4</f>
        <v>13</v>
      </c>
    </row>
    <row r="20">
      <c r="A20" s="46" t="s">
        <v>652</v>
      </c>
      <c r="B20" s="31">
        <v>0.03505787037037037</v>
      </c>
      <c r="C20" s="10" t="s">
        <v>84</v>
      </c>
      <c r="D20" s="10" t="s">
        <v>209</v>
      </c>
      <c r="E20" s="28" t="s">
        <v>75</v>
      </c>
      <c r="F20" s="28" t="s">
        <v>75</v>
      </c>
      <c r="J20" s="10" t="s">
        <v>85</v>
      </c>
    </row>
    <row r="21">
      <c r="A21" s="46" t="s">
        <v>652</v>
      </c>
      <c r="B21" s="31">
        <v>0.03505787037037037</v>
      </c>
      <c r="C21" s="10" t="s">
        <v>84</v>
      </c>
      <c r="D21" s="10" t="s">
        <v>209</v>
      </c>
      <c r="E21" s="28">
        <v>17.0</v>
      </c>
      <c r="F21" s="25">
        <f>E21-5</f>
        <v>12</v>
      </c>
      <c r="J21" s="10" t="s">
        <v>86</v>
      </c>
    </row>
    <row r="22">
      <c r="A22" s="46" t="s">
        <v>652</v>
      </c>
      <c r="B22" s="31">
        <v>0.03554398148148148</v>
      </c>
      <c r="C22" s="10" t="s">
        <v>84</v>
      </c>
      <c r="D22" s="10" t="s">
        <v>209</v>
      </c>
      <c r="E22" s="28" t="s">
        <v>75</v>
      </c>
      <c r="F22" s="28" t="s">
        <v>75</v>
      </c>
      <c r="J22" s="10" t="s">
        <v>85</v>
      </c>
    </row>
    <row r="23">
      <c r="A23" s="46" t="s">
        <v>652</v>
      </c>
      <c r="B23" s="31">
        <v>0.03554398148148148</v>
      </c>
      <c r="C23" s="10" t="s">
        <v>84</v>
      </c>
      <c r="D23" s="10" t="s">
        <v>209</v>
      </c>
      <c r="E23" s="28">
        <v>24.0</v>
      </c>
      <c r="F23" s="25">
        <f>E23-5</f>
        <v>19</v>
      </c>
      <c r="J23" s="10" t="s">
        <v>655</v>
      </c>
    </row>
    <row r="24">
      <c r="A24" s="46" t="s">
        <v>652</v>
      </c>
      <c r="B24" s="31">
        <v>0.036863425925925924</v>
      </c>
      <c r="C24" s="10" t="s">
        <v>69</v>
      </c>
      <c r="D24" s="10" t="s">
        <v>209</v>
      </c>
      <c r="E24" s="28" t="s">
        <v>68</v>
      </c>
      <c r="F24" s="28">
        <v>20.0</v>
      </c>
    </row>
    <row r="25">
      <c r="A25" s="46" t="s">
        <v>652</v>
      </c>
      <c r="B25" s="31">
        <v>0.03958333333333333</v>
      </c>
      <c r="C25" s="10" t="s">
        <v>82</v>
      </c>
      <c r="D25" s="10" t="s">
        <v>67</v>
      </c>
      <c r="E25" s="28">
        <v>15.0</v>
      </c>
      <c r="F25" s="25">
        <f>E25-3</f>
        <v>12</v>
      </c>
    </row>
    <row r="26">
      <c r="A26" s="46" t="s">
        <v>652</v>
      </c>
      <c r="B26" s="31">
        <v>0.04766203703703704</v>
      </c>
      <c r="C26" s="10" t="s">
        <v>82</v>
      </c>
      <c r="D26" s="10" t="s">
        <v>93</v>
      </c>
      <c r="E26" s="28">
        <v>3.0</v>
      </c>
      <c r="F26" s="25">
        <f>E26-1</f>
        <v>2</v>
      </c>
      <c r="J26" s="10" t="s">
        <v>656</v>
      </c>
    </row>
    <row r="27">
      <c r="A27" s="46" t="s">
        <v>652</v>
      </c>
      <c r="B27" s="31">
        <v>0.04766203703703704</v>
      </c>
      <c r="C27" s="10" t="s">
        <v>82</v>
      </c>
      <c r="D27" s="10" t="s">
        <v>93</v>
      </c>
      <c r="E27" s="28" t="s">
        <v>75</v>
      </c>
      <c r="F27" s="28" t="s">
        <v>75</v>
      </c>
      <c r="J27" s="10" t="s">
        <v>160</v>
      </c>
    </row>
    <row r="28">
      <c r="A28" s="46" t="s">
        <v>652</v>
      </c>
      <c r="B28" s="31">
        <v>0.04825231481481482</v>
      </c>
      <c r="C28" s="10" t="s">
        <v>82</v>
      </c>
      <c r="D28" s="10" t="s">
        <v>93</v>
      </c>
      <c r="E28" s="28">
        <v>8.0</v>
      </c>
      <c r="F28" s="25">
        <f>E28-1</f>
        <v>7</v>
      </c>
      <c r="J28" s="10" t="s">
        <v>656</v>
      </c>
    </row>
    <row r="29">
      <c r="A29" s="46" t="s">
        <v>652</v>
      </c>
      <c r="B29" s="31">
        <v>0.04825231481481482</v>
      </c>
      <c r="C29" s="10" t="s">
        <v>82</v>
      </c>
      <c r="D29" s="10" t="s">
        <v>93</v>
      </c>
      <c r="E29" s="28" t="s">
        <v>75</v>
      </c>
      <c r="F29" s="28" t="s">
        <v>75</v>
      </c>
      <c r="J29" s="10" t="s">
        <v>160</v>
      </c>
    </row>
    <row r="30">
      <c r="A30" s="46" t="s">
        <v>652</v>
      </c>
      <c r="B30" s="31">
        <v>0.04864583333333333</v>
      </c>
      <c r="C30" s="10" t="s">
        <v>82</v>
      </c>
      <c r="D30" s="10" t="s">
        <v>93</v>
      </c>
      <c r="E30" s="28" t="s">
        <v>75</v>
      </c>
      <c r="F30" s="28" t="s">
        <v>75</v>
      </c>
      <c r="J30" s="10" t="s">
        <v>160</v>
      </c>
    </row>
    <row r="31">
      <c r="A31" s="46" t="s">
        <v>652</v>
      </c>
      <c r="B31" s="31">
        <v>0.04864583333333333</v>
      </c>
      <c r="C31" s="10" t="s">
        <v>82</v>
      </c>
      <c r="D31" s="10" t="s">
        <v>93</v>
      </c>
      <c r="E31" s="28">
        <v>10.0</v>
      </c>
      <c r="F31" s="25">
        <f>E31-1</f>
        <v>9</v>
      </c>
      <c r="J31" s="10" t="s">
        <v>656</v>
      </c>
    </row>
    <row r="32">
      <c r="A32" s="46" t="s">
        <v>652</v>
      </c>
      <c r="B32" s="31">
        <v>0.04917824074074074</v>
      </c>
      <c r="C32" s="10" t="s">
        <v>74</v>
      </c>
      <c r="D32" s="10" t="s">
        <v>93</v>
      </c>
      <c r="E32" s="28" t="s">
        <v>75</v>
      </c>
      <c r="F32" s="28" t="s">
        <v>75</v>
      </c>
      <c r="G32" s="10"/>
      <c r="J32" s="10" t="s">
        <v>160</v>
      </c>
    </row>
    <row r="33">
      <c r="A33" s="46" t="s">
        <v>652</v>
      </c>
      <c r="B33" s="31">
        <v>0.04917824074074074</v>
      </c>
      <c r="C33" s="10" t="s">
        <v>74</v>
      </c>
      <c r="D33" s="10" t="s">
        <v>93</v>
      </c>
      <c r="E33" s="28">
        <v>11.0</v>
      </c>
      <c r="F33" s="25">
        <f>E33-6</f>
        <v>5</v>
      </c>
      <c r="J33" s="10" t="s">
        <v>656</v>
      </c>
    </row>
    <row r="34">
      <c r="A34" s="46" t="s">
        <v>652</v>
      </c>
      <c r="B34" s="31">
        <v>0.049375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160</v>
      </c>
    </row>
    <row r="35">
      <c r="A35" s="46" t="s">
        <v>652</v>
      </c>
      <c r="B35" s="31">
        <v>0.049375</v>
      </c>
      <c r="C35" s="10" t="s">
        <v>74</v>
      </c>
      <c r="D35" s="10" t="s">
        <v>93</v>
      </c>
      <c r="E35" s="28">
        <v>12.0</v>
      </c>
      <c r="F35" s="25">
        <f>E35-6</f>
        <v>6</v>
      </c>
      <c r="J35" s="10" t="s">
        <v>656</v>
      </c>
    </row>
    <row r="36">
      <c r="A36" s="46" t="s">
        <v>652</v>
      </c>
      <c r="B36" s="31">
        <v>0.049652777777777775</v>
      </c>
      <c r="C36" s="10" t="s">
        <v>74</v>
      </c>
      <c r="D36" s="10" t="s">
        <v>93</v>
      </c>
      <c r="E36" s="28" t="s">
        <v>75</v>
      </c>
      <c r="F36" s="28" t="s">
        <v>75</v>
      </c>
      <c r="J36" s="10" t="s">
        <v>160</v>
      </c>
    </row>
    <row r="37">
      <c r="A37" s="46" t="s">
        <v>652</v>
      </c>
      <c r="B37" s="31">
        <v>0.049652777777777775</v>
      </c>
      <c r="C37" s="10" t="s">
        <v>74</v>
      </c>
      <c r="D37" s="10" t="s">
        <v>93</v>
      </c>
      <c r="E37" s="28">
        <v>15.0</v>
      </c>
      <c r="F37" s="25">
        <f>E37-6</f>
        <v>9</v>
      </c>
      <c r="J37" s="10" t="s">
        <v>656</v>
      </c>
    </row>
    <row r="38">
      <c r="A38" s="46" t="s">
        <v>652</v>
      </c>
      <c r="B38" s="31">
        <v>0.050034722222222223</v>
      </c>
      <c r="C38" s="10" t="s">
        <v>74</v>
      </c>
      <c r="D38" s="10" t="s">
        <v>93</v>
      </c>
      <c r="E38" s="28" t="s">
        <v>75</v>
      </c>
      <c r="F38" s="28" t="s">
        <v>75</v>
      </c>
      <c r="J38" s="10" t="s">
        <v>160</v>
      </c>
    </row>
    <row r="39">
      <c r="A39" s="46" t="s">
        <v>652</v>
      </c>
      <c r="B39" s="31">
        <v>0.050034722222222223</v>
      </c>
      <c r="C39" s="10" t="s">
        <v>74</v>
      </c>
      <c r="D39" s="10" t="s">
        <v>93</v>
      </c>
      <c r="E39" s="28" t="s">
        <v>75</v>
      </c>
      <c r="F39" s="28" t="s">
        <v>75</v>
      </c>
      <c r="J39" s="10" t="s">
        <v>656</v>
      </c>
    </row>
    <row r="40">
      <c r="A40" s="46" t="s">
        <v>652</v>
      </c>
      <c r="B40" s="31">
        <v>0.050034722222222223</v>
      </c>
      <c r="C40" s="10" t="s">
        <v>74</v>
      </c>
      <c r="D40" s="10" t="s">
        <v>93</v>
      </c>
      <c r="E40" s="28" t="s">
        <v>75</v>
      </c>
      <c r="F40" s="28" t="s">
        <v>75</v>
      </c>
      <c r="J40" s="10" t="s">
        <v>160</v>
      </c>
    </row>
    <row r="41">
      <c r="A41" s="46" t="s">
        <v>652</v>
      </c>
      <c r="B41" s="31">
        <v>0.050034722222222223</v>
      </c>
      <c r="C41" s="10" t="s">
        <v>74</v>
      </c>
      <c r="D41" s="10" t="s">
        <v>93</v>
      </c>
      <c r="E41" s="28">
        <v>20.0</v>
      </c>
      <c r="F41" s="28">
        <f>E41-6</f>
        <v>14</v>
      </c>
      <c r="J41" s="10" t="s">
        <v>656</v>
      </c>
    </row>
    <row r="42">
      <c r="A42" s="46" t="s">
        <v>652</v>
      </c>
      <c r="B42" s="31">
        <v>0.050462962962962966</v>
      </c>
      <c r="C42" s="10" t="s">
        <v>74</v>
      </c>
      <c r="D42" s="10" t="s">
        <v>93</v>
      </c>
      <c r="E42" s="28">
        <v>23.0</v>
      </c>
      <c r="F42" s="25">
        <f>E43-6</f>
        <v>17</v>
      </c>
      <c r="J42" s="10" t="s">
        <v>657</v>
      </c>
    </row>
    <row r="43">
      <c r="A43" s="46" t="s">
        <v>652</v>
      </c>
      <c r="B43" s="31">
        <v>0.050462962962962966</v>
      </c>
      <c r="C43" s="10" t="s">
        <v>74</v>
      </c>
      <c r="D43" s="10" t="s">
        <v>93</v>
      </c>
      <c r="E43" s="28">
        <v>23.0</v>
      </c>
      <c r="F43" s="25">
        <f t="shared" ref="F43:F45" si="2">E43-6</f>
        <v>17</v>
      </c>
      <c r="J43" s="10" t="s">
        <v>657</v>
      </c>
    </row>
    <row r="44">
      <c r="A44" s="46" t="s">
        <v>652</v>
      </c>
      <c r="B44" s="31">
        <v>0.0506712962962963</v>
      </c>
      <c r="C44" s="10" t="s">
        <v>74</v>
      </c>
      <c r="D44" s="10" t="s">
        <v>93</v>
      </c>
      <c r="E44" s="28">
        <v>16.0</v>
      </c>
      <c r="F44" s="25">
        <f t="shared" si="2"/>
        <v>10</v>
      </c>
      <c r="J44" s="10" t="s">
        <v>657</v>
      </c>
    </row>
    <row r="45">
      <c r="A45" s="46" t="s">
        <v>652</v>
      </c>
      <c r="B45" s="31">
        <v>0.0506712962962963</v>
      </c>
      <c r="C45" s="10" t="s">
        <v>74</v>
      </c>
      <c r="D45" s="10" t="s">
        <v>93</v>
      </c>
      <c r="E45" s="28">
        <v>21.0</v>
      </c>
      <c r="F45" s="25">
        <f t="shared" si="2"/>
        <v>15</v>
      </c>
      <c r="J45" s="10" t="s">
        <v>657</v>
      </c>
    </row>
    <row r="46">
      <c r="A46" s="46" t="s">
        <v>652</v>
      </c>
      <c r="B46" s="31">
        <v>0.055150462962962964</v>
      </c>
      <c r="C46" s="10" t="s">
        <v>69</v>
      </c>
      <c r="D46" s="10" t="s">
        <v>98</v>
      </c>
      <c r="E46" s="28">
        <v>18.0</v>
      </c>
      <c r="F46" s="25">
        <f>E46-1</f>
        <v>17</v>
      </c>
    </row>
    <row r="47">
      <c r="A47" s="46" t="s">
        <v>652</v>
      </c>
      <c r="B47" s="31">
        <v>0.055914351851851854</v>
      </c>
      <c r="C47" s="10" t="s">
        <v>69</v>
      </c>
      <c r="D47" s="10" t="s">
        <v>73</v>
      </c>
      <c r="E47" s="28">
        <v>11.0</v>
      </c>
      <c r="F47" s="25">
        <f>E47-5</f>
        <v>6</v>
      </c>
    </row>
    <row r="48">
      <c r="A48" s="46" t="s">
        <v>652</v>
      </c>
      <c r="B48" s="31">
        <v>0.060648148148148145</v>
      </c>
      <c r="C48" s="10" t="s">
        <v>70</v>
      </c>
      <c r="D48" s="10" t="s">
        <v>209</v>
      </c>
      <c r="E48" s="28">
        <v>5.0</v>
      </c>
      <c r="F48" s="25">
        <f t="shared" ref="F48:F49" si="3">E48-0</f>
        <v>5</v>
      </c>
    </row>
    <row r="49">
      <c r="A49" s="46" t="s">
        <v>652</v>
      </c>
      <c r="B49" s="31">
        <v>0.06086805555555556</v>
      </c>
      <c r="C49" s="10" t="s">
        <v>70</v>
      </c>
      <c r="D49" s="10" t="s">
        <v>209</v>
      </c>
      <c r="E49" s="28">
        <v>12.0</v>
      </c>
      <c r="F49" s="25">
        <f t="shared" si="3"/>
        <v>12</v>
      </c>
    </row>
    <row r="50">
      <c r="A50" s="46" t="s">
        <v>652</v>
      </c>
      <c r="B50" s="31">
        <v>0.06521990740740741</v>
      </c>
      <c r="C50" s="10" t="s">
        <v>84</v>
      </c>
      <c r="D50" s="10" t="s">
        <v>209</v>
      </c>
      <c r="E50" s="28" t="s">
        <v>75</v>
      </c>
      <c r="F50" s="28" t="s">
        <v>75</v>
      </c>
      <c r="J50" s="10" t="s">
        <v>85</v>
      </c>
    </row>
    <row r="51">
      <c r="A51" s="46" t="s">
        <v>652</v>
      </c>
      <c r="B51" s="31">
        <v>0.06521990740740741</v>
      </c>
      <c r="C51" s="10" t="s">
        <v>84</v>
      </c>
      <c r="D51" s="10" t="s">
        <v>209</v>
      </c>
      <c r="E51" s="28" t="s">
        <v>68</v>
      </c>
      <c r="F51" s="28">
        <v>20.0</v>
      </c>
      <c r="J51" s="10" t="s">
        <v>86</v>
      </c>
    </row>
    <row r="52">
      <c r="A52" s="46" t="s">
        <v>652</v>
      </c>
      <c r="B52" s="31">
        <v>0.06581018518518518</v>
      </c>
      <c r="C52" s="10" t="s">
        <v>84</v>
      </c>
      <c r="D52" s="10" t="s">
        <v>209</v>
      </c>
      <c r="E52" s="28">
        <v>7.0</v>
      </c>
      <c r="F52" s="25">
        <f>E52-3</f>
        <v>4</v>
      </c>
    </row>
    <row r="53">
      <c r="A53" s="46" t="s">
        <v>652</v>
      </c>
      <c r="B53" s="31">
        <v>0.06649305555555556</v>
      </c>
      <c r="C53" s="10" t="s">
        <v>84</v>
      </c>
      <c r="D53" s="10" t="s">
        <v>209</v>
      </c>
      <c r="E53" s="28" t="s">
        <v>75</v>
      </c>
      <c r="F53" s="28" t="s">
        <v>75</v>
      </c>
      <c r="J53" s="10" t="s">
        <v>85</v>
      </c>
    </row>
    <row r="54">
      <c r="A54" s="46" t="s">
        <v>652</v>
      </c>
      <c r="B54" s="31">
        <v>0.06649305555555556</v>
      </c>
      <c r="C54" s="10" t="s">
        <v>84</v>
      </c>
      <c r="D54" s="10" t="s">
        <v>209</v>
      </c>
      <c r="E54" s="28">
        <v>21.0</v>
      </c>
      <c r="F54" s="25">
        <f>E54-3</f>
        <v>18</v>
      </c>
      <c r="J54" s="10" t="s">
        <v>86</v>
      </c>
    </row>
    <row r="55">
      <c r="A55" s="46" t="s">
        <v>652</v>
      </c>
      <c r="B55" s="31">
        <v>0.06673611111111111</v>
      </c>
      <c r="C55" s="10" t="s">
        <v>84</v>
      </c>
      <c r="D55" s="10" t="s">
        <v>209</v>
      </c>
      <c r="E55" s="28" t="s">
        <v>75</v>
      </c>
      <c r="F55" s="28" t="s">
        <v>75</v>
      </c>
      <c r="J55" s="10" t="s">
        <v>85</v>
      </c>
    </row>
    <row r="56">
      <c r="A56" s="46" t="s">
        <v>652</v>
      </c>
      <c r="B56" s="31">
        <v>0.06673611111111111</v>
      </c>
      <c r="C56" s="10" t="s">
        <v>84</v>
      </c>
      <c r="D56" s="10" t="s">
        <v>209</v>
      </c>
      <c r="E56" s="28">
        <v>21.0</v>
      </c>
      <c r="F56" s="25">
        <f>E56-3</f>
        <v>18</v>
      </c>
      <c r="J56" s="10" t="s">
        <v>86</v>
      </c>
    </row>
    <row r="57">
      <c r="A57" s="46" t="s">
        <v>652</v>
      </c>
      <c r="B57" s="31">
        <v>0.06711805555555556</v>
      </c>
      <c r="C57" s="10" t="s">
        <v>84</v>
      </c>
      <c r="D57" s="10" t="s">
        <v>209</v>
      </c>
      <c r="E57" s="28" t="s">
        <v>75</v>
      </c>
      <c r="F57" s="28" t="s">
        <v>75</v>
      </c>
      <c r="J57" s="10" t="s">
        <v>85</v>
      </c>
    </row>
    <row r="58">
      <c r="A58" s="46" t="s">
        <v>652</v>
      </c>
      <c r="B58" s="31">
        <v>0.06711805555555556</v>
      </c>
      <c r="C58" s="10" t="s">
        <v>84</v>
      </c>
      <c r="D58" s="10" t="s">
        <v>209</v>
      </c>
      <c r="E58" s="28">
        <v>14.0</v>
      </c>
      <c r="F58" s="25">
        <f>E58-3</f>
        <v>11</v>
      </c>
      <c r="J58" s="10" t="s">
        <v>86</v>
      </c>
    </row>
    <row r="59">
      <c r="A59" s="46" t="s">
        <v>652</v>
      </c>
      <c r="B59" s="31">
        <v>0.06728009259259259</v>
      </c>
      <c r="C59" s="10" t="s">
        <v>84</v>
      </c>
      <c r="D59" s="10" t="s">
        <v>209</v>
      </c>
      <c r="E59" s="28" t="s">
        <v>75</v>
      </c>
      <c r="F59" s="28" t="s">
        <v>75</v>
      </c>
      <c r="J59" s="10" t="s">
        <v>85</v>
      </c>
    </row>
    <row r="60">
      <c r="A60" s="46" t="s">
        <v>652</v>
      </c>
      <c r="B60" s="31">
        <v>0.06728009259259259</v>
      </c>
      <c r="C60" s="10" t="s">
        <v>84</v>
      </c>
      <c r="D60" s="10" t="s">
        <v>209</v>
      </c>
      <c r="E60" s="28">
        <v>10.0</v>
      </c>
      <c r="F60" s="25">
        <f>E60-3</f>
        <v>7</v>
      </c>
      <c r="J60" s="10" t="s">
        <v>86</v>
      </c>
    </row>
    <row r="61">
      <c r="A61" s="46" t="s">
        <v>652</v>
      </c>
      <c r="B61" s="31">
        <v>0.06743055555555555</v>
      </c>
      <c r="C61" s="10" t="s">
        <v>84</v>
      </c>
      <c r="D61" s="10" t="s">
        <v>209</v>
      </c>
      <c r="E61" s="28" t="s">
        <v>75</v>
      </c>
      <c r="F61" s="28" t="s">
        <v>75</v>
      </c>
      <c r="J61" s="10" t="s">
        <v>85</v>
      </c>
    </row>
    <row r="62">
      <c r="A62" s="46" t="s">
        <v>652</v>
      </c>
      <c r="B62" s="31">
        <v>0.06743055555555555</v>
      </c>
      <c r="C62" s="10" t="s">
        <v>84</v>
      </c>
      <c r="D62" s="10" t="s">
        <v>209</v>
      </c>
      <c r="E62" s="28">
        <v>14.0</v>
      </c>
      <c r="F62" s="25">
        <f>E62-3</f>
        <v>11</v>
      </c>
      <c r="J62" s="10" t="s">
        <v>86</v>
      </c>
    </row>
    <row r="63">
      <c r="A63" s="46" t="s">
        <v>652</v>
      </c>
      <c r="B63" s="31">
        <v>0.06765046296296297</v>
      </c>
      <c r="C63" s="10" t="s">
        <v>84</v>
      </c>
      <c r="D63" s="10" t="s">
        <v>209</v>
      </c>
      <c r="E63" s="28" t="s">
        <v>75</v>
      </c>
      <c r="F63" s="28" t="s">
        <v>75</v>
      </c>
      <c r="J63" s="10" t="s">
        <v>85</v>
      </c>
    </row>
    <row r="64">
      <c r="A64" s="46" t="s">
        <v>652</v>
      </c>
      <c r="B64" s="31">
        <v>0.06765046296296297</v>
      </c>
      <c r="C64" s="10" t="s">
        <v>84</v>
      </c>
      <c r="D64" s="10" t="s">
        <v>209</v>
      </c>
      <c r="E64" s="28">
        <v>17.0</v>
      </c>
      <c r="F64" s="25">
        <f>E64-3</f>
        <v>14</v>
      </c>
      <c r="J64" s="10" t="s">
        <v>86</v>
      </c>
    </row>
    <row r="65">
      <c r="A65" s="46" t="s">
        <v>652</v>
      </c>
      <c r="B65" s="31">
        <v>0.06784722222222223</v>
      </c>
      <c r="C65" s="10" t="s">
        <v>84</v>
      </c>
      <c r="D65" s="10" t="s">
        <v>209</v>
      </c>
      <c r="E65" s="28" t="s">
        <v>75</v>
      </c>
      <c r="F65" s="28" t="s">
        <v>75</v>
      </c>
      <c r="J65" s="10" t="s">
        <v>85</v>
      </c>
    </row>
    <row r="66">
      <c r="A66" s="46" t="s">
        <v>652</v>
      </c>
      <c r="B66" s="31">
        <v>0.06784722222222223</v>
      </c>
      <c r="C66" s="10" t="s">
        <v>84</v>
      </c>
      <c r="D66" s="10" t="s">
        <v>209</v>
      </c>
      <c r="E66" s="28">
        <v>22.0</v>
      </c>
      <c r="F66" s="25">
        <f>E66-3</f>
        <v>19</v>
      </c>
      <c r="J66" s="10" t="s">
        <v>86</v>
      </c>
    </row>
    <row r="67">
      <c r="A67" s="46" t="s">
        <v>652</v>
      </c>
      <c r="B67" s="31">
        <v>0.0680787037037037</v>
      </c>
      <c r="C67" s="10" t="s">
        <v>84</v>
      </c>
      <c r="D67" s="10" t="s">
        <v>209</v>
      </c>
      <c r="E67" s="28" t="s">
        <v>75</v>
      </c>
      <c r="F67" s="28" t="s">
        <v>75</v>
      </c>
      <c r="J67" s="10" t="s">
        <v>85</v>
      </c>
    </row>
    <row r="68">
      <c r="A68" s="46" t="s">
        <v>652</v>
      </c>
      <c r="B68" s="31">
        <v>0.0680787037037037</v>
      </c>
      <c r="C68" s="10" t="s">
        <v>84</v>
      </c>
      <c r="D68" s="10" t="s">
        <v>209</v>
      </c>
      <c r="E68" s="28">
        <v>21.0</v>
      </c>
      <c r="F68" s="25">
        <f>E68-3</f>
        <v>18</v>
      </c>
      <c r="J68" s="10" t="s">
        <v>86</v>
      </c>
    </row>
    <row r="69">
      <c r="A69" s="46" t="s">
        <v>652</v>
      </c>
      <c r="B69" s="31">
        <v>0.06833333333333333</v>
      </c>
      <c r="C69" s="10" t="s">
        <v>84</v>
      </c>
      <c r="D69" s="10" t="s">
        <v>209</v>
      </c>
      <c r="E69" s="28" t="s">
        <v>75</v>
      </c>
      <c r="F69" s="28" t="s">
        <v>75</v>
      </c>
      <c r="J69" s="10" t="s">
        <v>85</v>
      </c>
    </row>
    <row r="70">
      <c r="A70" s="46" t="s">
        <v>652</v>
      </c>
      <c r="B70" s="31">
        <v>0.06833333333333333</v>
      </c>
      <c r="C70" s="10" t="s">
        <v>84</v>
      </c>
      <c r="D70" s="10" t="s">
        <v>209</v>
      </c>
      <c r="E70" s="28">
        <v>19.0</v>
      </c>
      <c r="F70" s="25">
        <f>E70-3</f>
        <v>16</v>
      </c>
      <c r="J70" s="10" t="s">
        <v>86</v>
      </c>
    </row>
    <row r="71">
      <c r="A71" s="46" t="s">
        <v>652</v>
      </c>
      <c r="B71" s="31">
        <v>0.07335648148148148</v>
      </c>
      <c r="C71" s="10" t="s">
        <v>69</v>
      </c>
      <c r="D71" s="10" t="s">
        <v>216</v>
      </c>
      <c r="E71" s="28" t="s">
        <v>88</v>
      </c>
      <c r="F71" s="28">
        <v>1.0</v>
      </c>
    </row>
    <row r="72">
      <c r="A72" s="46" t="s">
        <v>652</v>
      </c>
      <c r="B72" s="31">
        <v>0.07675925925925926</v>
      </c>
      <c r="C72" s="10" t="s">
        <v>82</v>
      </c>
      <c r="D72" s="10" t="s">
        <v>83</v>
      </c>
      <c r="E72" s="28">
        <v>24.0</v>
      </c>
      <c r="F72" s="25">
        <f>E72-7</f>
        <v>17</v>
      </c>
    </row>
    <row r="73">
      <c r="A73" s="46" t="s">
        <v>652</v>
      </c>
      <c r="B73" s="31">
        <v>0.07815972222222223</v>
      </c>
      <c r="C73" s="10" t="s">
        <v>82</v>
      </c>
      <c r="D73" s="10" t="s">
        <v>80</v>
      </c>
      <c r="E73" s="28">
        <v>13.0</v>
      </c>
      <c r="F73" s="26"/>
    </row>
    <row r="74">
      <c r="A74" s="46" t="s">
        <v>652</v>
      </c>
      <c r="B74" s="31">
        <v>0.09859953703703704</v>
      </c>
      <c r="C74" s="10" t="s">
        <v>157</v>
      </c>
      <c r="D74" s="10" t="s">
        <v>125</v>
      </c>
      <c r="E74" s="28" t="s">
        <v>88</v>
      </c>
      <c r="F74" s="28">
        <v>1.0</v>
      </c>
    </row>
    <row r="75">
      <c r="A75" s="46" t="s">
        <v>652</v>
      </c>
      <c r="B75" s="31">
        <v>0.10076388888888889</v>
      </c>
      <c r="C75" s="10" t="s">
        <v>74</v>
      </c>
      <c r="D75" s="10" t="s">
        <v>125</v>
      </c>
      <c r="E75" s="28" t="s">
        <v>75</v>
      </c>
      <c r="F75" s="28" t="s">
        <v>75</v>
      </c>
      <c r="J75" s="10" t="s">
        <v>85</v>
      </c>
    </row>
    <row r="76">
      <c r="A76" s="46" t="s">
        <v>652</v>
      </c>
      <c r="B76" s="31">
        <v>0.10076388888888889</v>
      </c>
      <c r="C76" s="10" t="s">
        <v>74</v>
      </c>
      <c r="D76" s="10" t="s">
        <v>125</v>
      </c>
      <c r="E76" s="28">
        <v>19.0</v>
      </c>
      <c r="F76" s="25">
        <f>E76-8</f>
        <v>11</v>
      </c>
      <c r="J76" s="10" t="s">
        <v>86</v>
      </c>
    </row>
    <row r="77">
      <c r="A77" s="46" t="s">
        <v>652</v>
      </c>
      <c r="B77" s="31">
        <v>0.10097222222222223</v>
      </c>
      <c r="C77" s="10" t="s">
        <v>74</v>
      </c>
      <c r="D77" s="10" t="s">
        <v>67</v>
      </c>
      <c r="E77" s="28">
        <v>4.0</v>
      </c>
      <c r="F77" s="25">
        <f>E77-0</f>
        <v>4</v>
      </c>
    </row>
    <row r="78">
      <c r="A78" s="46" t="s">
        <v>652</v>
      </c>
      <c r="B78" s="31">
        <v>0.11158564814814814</v>
      </c>
      <c r="C78" s="10" t="s">
        <v>66</v>
      </c>
      <c r="D78" s="10" t="s">
        <v>67</v>
      </c>
      <c r="E78" s="28" t="s">
        <v>88</v>
      </c>
      <c r="F78" s="28">
        <v>1.0</v>
      </c>
    </row>
    <row r="79">
      <c r="A79" s="46" t="s">
        <v>652</v>
      </c>
      <c r="B79" s="31">
        <v>0.1116087962962963</v>
      </c>
      <c r="C79" s="10" t="s">
        <v>72</v>
      </c>
      <c r="D79" s="10" t="s">
        <v>67</v>
      </c>
      <c r="E79" s="28">
        <v>17.0</v>
      </c>
      <c r="F79" s="25">
        <f>E79-3</f>
        <v>14</v>
      </c>
    </row>
    <row r="80">
      <c r="A80" s="46" t="s">
        <v>652</v>
      </c>
      <c r="B80" s="31">
        <v>0.11162037037037037</v>
      </c>
      <c r="C80" s="10" t="s">
        <v>74</v>
      </c>
      <c r="D80" s="10" t="s">
        <v>67</v>
      </c>
      <c r="E80" s="28">
        <v>18.0</v>
      </c>
      <c r="F80" s="25">
        <f>E80-0</f>
        <v>18</v>
      </c>
    </row>
    <row r="81">
      <c r="A81" s="46" t="s">
        <v>652</v>
      </c>
      <c r="B81" s="31">
        <v>0.1116550925925926</v>
      </c>
      <c r="C81" s="10" t="s">
        <v>69</v>
      </c>
      <c r="D81" s="10" t="s">
        <v>67</v>
      </c>
      <c r="E81" s="28">
        <v>9.0</v>
      </c>
      <c r="F81" s="25">
        <f>E81-4</f>
        <v>5</v>
      </c>
    </row>
    <row r="82">
      <c r="A82" s="46" t="s">
        <v>652</v>
      </c>
      <c r="B82" s="31">
        <v>0.11167824074074074</v>
      </c>
      <c r="C82" s="10" t="s">
        <v>70</v>
      </c>
      <c r="D82" s="10" t="s">
        <v>67</v>
      </c>
      <c r="E82" s="28">
        <v>20.0</v>
      </c>
      <c r="F82" s="25">
        <f>E82-3</f>
        <v>17</v>
      </c>
    </row>
    <row r="83">
      <c r="A83" s="46" t="s">
        <v>652</v>
      </c>
      <c r="B83" s="31">
        <v>0.11170138888888889</v>
      </c>
      <c r="C83" s="10" t="s">
        <v>84</v>
      </c>
      <c r="D83" s="10" t="s">
        <v>67</v>
      </c>
      <c r="E83" s="28">
        <v>6.0</v>
      </c>
      <c r="F83" s="26"/>
    </row>
    <row r="84">
      <c r="A84" s="46" t="s">
        <v>652</v>
      </c>
      <c r="B84" s="31">
        <v>0.11171296296296296</v>
      </c>
      <c r="C84" s="10" t="s">
        <v>82</v>
      </c>
      <c r="D84" s="10" t="s">
        <v>67</v>
      </c>
      <c r="E84" s="28" t="s">
        <v>75</v>
      </c>
      <c r="F84" s="28" t="s">
        <v>75</v>
      </c>
    </row>
    <row r="85">
      <c r="A85" s="46" t="s">
        <v>652</v>
      </c>
      <c r="B85" s="31">
        <v>0.1125462962962963</v>
      </c>
      <c r="C85" s="10" t="s">
        <v>70</v>
      </c>
      <c r="D85" s="10" t="s">
        <v>67</v>
      </c>
      <c r="E85" s="28">
        <v>5.0</v>
      </c>
      <c r="F85" s="25">
        <f t="shared" ref="F85:F86" si="4">E85-3</f>
        <v>2</v>
      </c>
    </row>
    <row r="86">
      <c r="A86" s="46" t="s">
        <v>652</v>
      </c>
      <c r="B86" s="31">
        <v>0.11255787037037036</v>
      </c>
      <c r="C86" s="10" t="s">
        <v>82</v>
      </c>
      <c r="D86" s="10" t="s">
        <v>67</v>
      </c>
      <c r="E86" s="28">
        <v>10.0</v>
      </c>
      <c r="F86" s="25">
        <f t="shared" si="4"/>
        <v>7</v>
      </c>
    </row>
    <row r="87">
      <c r="A87" s="46" t="s">
        <v>652</v>
      </c>
      <c r="B87" s="31">
        <v>0.11259259259259259</v>
      </c>
      <c r="C87" s="10" t="s">
        <v>74</v>
      </c>
      <c r="D87" s="10" t="s">
        <v>67</v>
      </c>
      <c r="E87" s="28">
        <v>9.0</v>
      </c>
      <c r="F87" s="25">
        <f>E87-0</f>
        <v>9</v>
      </c>
    </row>
    <row r="88">
      <c r="A88" s="46" t="s">
        <v>652</v>
      </c>
      <c r="B88" s="31">
        <v>0.11259259259259259</v>
      </c>
      <c r="C88" s="10" t="s">
        <v>69</v>
      </c>
      <c r="D88" s="10" t="s">
        <v>67</v>
      </c>
      <c r="E88" s="28">
        <v>16.0</v>
      </c>
      <c r="F88" s="25">
        <f>E88-4</f>
        <v>12</v>
      </c>
    </row>
    <row r="89">
      <c r="A89" s="46" t="s">
        <v>652</v>
      </c>
      <c r="B89" s="31">
        <v>0.11259259259259259</v>
      </c>
      <c r="C89" s="10" t="s">
        <v>84</v>
      </c>
      <c r="D89" s="10" t="s">
        <v>67</v>
      </c>
      <c r="E89" s="28">
        <v>6.0</v>
      </c>
      <c r="F89" s="26"/>
    </row>
    <row r="90">
      <c r="A90" s="46" t="s">
        <v>652</v>
      </c>
      <c r="B90" s="31">
        <v>0.11262731481481482</v>
      </c>
      <c r="C90" s="10" t="s">
        <v>66</v>
      </c>
      <c r="D90" s="10" t="s">
        <v>67</v>
      </c>
      <c r="E90" s="28">
        <v>9.0</v>
      </c>
      <c r="F90" s="25">
        <f>E90-0</f>
        <v>9</v>
      </c>
    </row>
    <row r="91">
      <c r="A91" s="46" t="s">
        <v>652</v>
      </c>
      <c r="B91" s="31">
        <v>0.1149537037037037</v>
      </c>
      <c r="C91" s="10" t="s">
        <v>82</v>
      </c>
      <c r="D91" s="10" t="s">
        <v>362</v>
      </c>
      <c r="E91" s="28">
        <v>18.0</v>
      </c>
      <c r="F91" s="25">
        <f>E91-7</f>
        <v>11</v>
      </c>
    </row>
    <row r="92">
      <c r="A92" s="46" t="s">
        <v>652</v>
      </c>
      <c r="B92" s="31">
        <v>0.11506944444444445</v>
      </c>
      <c r="C92" s="10" t="s">
        <v>66</v>
      </c>
      <c r="D92" s="10" t="s">
        <v>362</v>
      </c>
      <c r="E92" s="28">
        <v>9.0</v>
      </c>
      <c r="F92" s="25">
        <f>E92-2</f>
        <v>7</v>
      </c>
    </row>
    <row r="93">
      <c r="A93" s="46" t="s">
        <v>652</v>
      </c>
      <c r="B93" s="31">
        <v>0.11825231481481481</v>
      </c>
      <c r="C93" s="10" t="s">
        <v>70</v>
      </c>
      <c r="D93" s="10" t="s">
        <v>87</v>
      </c>
      <c r="E93" s="28" t="s">
        <v>68</v>
      </c>
      <c r="F93" s="25">
        <v>20.0</v>
      </c>
    </row>
    <row r="94">
      <c r="A94" s="46" t="s">
        <v>652</v>
      </c>
      <c r="B94" s="31">
        <v>0.11827546296296296</v>
      </c>
      <c r="C94" s="10" t="s">
        <v>72</v>
      </c>
      <c r="D94" s="10" t="s">
        <v>87</v>
      </c>
      <c r="E94" s="28" t="s">
        <v>68</v>
      </c>
      <c r="F94" s="25">
        <v>20.0</v>
      </c>
    </row>
    <row r="95">
      <c r="A95" s="46" t="s">
        <v>652</v>
      </c>
      <c r="B95" s="31">
        <v>0.11837962962962963</v>
      </c>
      <c r="C95" s="10" t="s">
        <v>82</v>
      </c>
      <c r="D95" s="10" t="s">
        <v>87</v>
      </c>
      <c r="E95" s="28">
        <v>18.0</v>
      </c>
      <c r="F95" s="25">
        <f>E95-1</f>
        <v>17</v>
      </c>
    </row>
    <row r="96">
      <c r="A96" s="46" t="s">
        <v>652</v>
      </c>
      <c r="B96" s="31">
        <v>0.11840277777777777</v>
      </c>
      <c r="C96" s="10" t="s">
        <v>74</v>
      </c>
      <c r="D96" s="10" t="s">
        <v>87</v>
      </c>
      <c r="E96" s="28">
        <v>16.0</v>
      </c>
      <c r="F96" s="25">
        <f t="shared" ref="F96:F97" si="5">E96-4</f>
        <v>12</v>
      </c>
    </row>
    <row r="97">
      <c r="A97" s="46" t="s">
        <v>652</v>
      </c>
      <c r="B97" s="31">
        <v>0.11850694444444444</v>
      </c>
      <c r="C97" s="10" t="s">
        <v>69</v>
      </c>
      <c r="D97" s="10" t="s">
        <v>87</v>
      </c>
      <c r="E97" s="28">
        <v>6.0</v>
      </c>
      <c r="F97" s="25">
        <f t="shared" si="5"/>
        <v>2</v>
      </c>
    </row>
    <row r="98">
      <c r="A98" s="46" t="s">
        <v>652</v>
      </c>
      <c r="B98" s="31">
        <v>0.11850694444444444</v>
      </c>
      <c r="C98" s="10" t="s">
        <v>66</v>
      </c>
      <c r="D98" s="10" t="s">
        <v>87</v>
      </c>
      <c r="E98" s="28">
        <v>6.0</v>
      </c>
      <c r="F98" s="25">
        <f>E98-0</f>
        <v>6</v>
      </c>
    </row>
    <row r="99">
      <c r="A99" s="46" t="s">
        <v>652</v>
      </c>
      <c r="B99" s="31">
        <v>0.11851851851851852</v>
      </c>
      <c r="C99" s="10" t="s">
        <v>84</v>
      </c>
      <c r="D99" s="10" t="s">
        <v>87</v>
      </c>
      <c r="E99" s="28">
        <v>6.0</v>
      </c>
      <c r="F99" s="25">
        <f>E99-2</f>
        <v>4</v>
      </c>
    </row>
    <row r="100">
      <c r="A100" s="46" t="s">
        <v>652</v>
      </c>
      <c r="B100" s="31">
        <v>0.11991898148148149</v>
      </c>
      <c r="C100" s="10" t="s">
        <v>70</v>
      </c>
      <c r="D100" s="10" t="s">
        <v>93</v>
      </c>
      <c r="E100" s="28">
        <v>20.0</v>
      </c>
      <c r="F100" s="25">
        <f t="shared" ref="F100:F101" si="6">E100-6</f>
        <v>14</v>
      </c>
      <c r="J100" s="10" t="s">
        <v>99</v>
      </c>
    </row>
    <row r="101">
      <c r="A101" s="46" t="s">
        <v>652</v>
      </c>
      <c r="B101" s="31">
        <v>0.11993055555555555</v>
      </c>
      <c r="C101" s="10" t="s">
        <v>70</v>
      </c>
      <c r="D101" s="10" t="s">
        <v>93</v>
      </c>
      <c r="E101" s="28">
        <v>13.0</v>
      </c>
      <c r="F101" s="25">
        <f t="shared" si="6"/>
        <v>7</v>
      </c>
      <c r="J101" s="10" t="s">
        <v>99</v>
      </c>
    </row>
    <row r="102">
      <c r="A102" s="46" t="s">
        <v>652</v>
      </c>
      <c r="B102" s="31">
        <v>0.12002314814814814</v>
      </c>
      <c r="C102" s="10" t="s">
        <v>70</v>
      </c>
      <c r="D102" s="10" t="s">
        <v>91</v>
      </c>
      <c r="E102" s="28">
        <v>12.0</v>
      </c>
      <c r="F102" s="26"/>
      <c r="H102" s="10" t="s">
        <v>658</v>
      </c>
    </row>
    <row r="103">
      <c r="A103" s="46" t="s">
        <v>652</v>
      </c>
      <c r="B103" s="31">
        <v>0.12032407407407407</v>
      </c>
      <c r="C103" s="10" t="s">
        <v>70</v>
      </c>
      <c r="D103" s="10" t="s">
        <v>93</v>
      </c>
      <c r="E103" s="28">
        <v>10.0</v>
      </c>
      <c r="F103" s="25">
        <f>E103-6</f>
        <v>4</v>
      </c>
      <c r="J103" s="10" t="s">
        <v>99</v>
      </c>
    </row>
    <row r="104">
      <c r="A104" s="46" t="s">
        <v>652</v>
      </c>
      <c r="B104" s="31">
        <v>0.12204861111111111</v>
      </c>
      <c r="C104" s="10" t="s">
        <v>70</v>
      </c>
      <c r="D104" s="10" t="s">
        <v>81</v>
      </c>
      <c r="E104" s="28">
        <v>6.0</v>
      </c>
      <c r="F104" s="25">
        <f>E104-3</f>
        <v>3</v>
      </c>
      <c r="J104" s="10" t="s">
        <v>659</v>
      </c>
    </row>
    <row r="105">
      <c r="A105" s="46" t="s">
        <v>652</v>
      </c>
      <c r="B105" s="31">
        <v>0.1235300925925926</v>
      </c>
      <c r="C105" s="10" t="s">
        <v>70</v>
      </c>
      <c r="D105" s="10" t="s">
        <v>93</v>
      </c>
      <c r="E105" s="28" t="s">
        <v>75</v>
      </c>
      <c r="F105" s="28" t="s">
        <v>75</v>
      </c>
      <c r="J105" s="10" t="s">
        <v>660</v>
      </c>
    </row>
    <row r="106">
      <c r="A106" s="46" t="s">
        <v>652</v>
      </c>
      <c r="B106" s="31">
        <v>0.1235300925925926</v>
      </c>
      <c r="C106" s="10" t="s">
        <v>70</v>
      </c>
      <c r="D106" s="10" t="s">
        <v>93</v>
      </c>
      <c r="E106" s="28" t="s">
        <v>75</v>
      </c>
      <c r="F106" s="28" t="s">
        <v>75</v>
      </c>
      <c r="J106" s="10" t="s">
        <v>160</v>
      </c>
    </row>
    <row r="107">
      <c r="A107" s="46" t="s">
        <v>652</v>
      </c>
      <c r="B107" s="31">
        <v>0.12373842592592593</v>
      </c>
      <c r="C107" s="10" t="s">
        <v>74</v>
      </c>
      <c r="D107" s="10" t="s">
        <v>93</v>
      </c>
      <c r="E107" s="28">
        <v>21.0</v>
      </c>
      <c r="F107" s="25">
        <f>E107-6</f>
        <v>15</v>
      </c>
      <c r="J107" s="10" t="s">
        <v>197</v>
      </c>
    </row>
    <row r="108">
      <c r="A108" s="46" t="s">
        <v>652</v>
      </c>
      <c r="B108" s="31">
        <v>0.12386574074074073</v>
      </c>
      <c r="C108" s="10" t="s">
        <v>74</v>
      </c>
      <c r="D108" s="10" t="s">
        <v>91</v>
      </c>
      <c r="E108" s="28">
        <v>19.0</v>
      </c>
      <c r="F108" s="26"/>
      <c r="H108" s="10" t="s">
        <v>661</v>
      </c>
    </row>
    <row r="109">
      <c r="A109" s="46" t="s">
        <v>652</v>
      </c>
      <c r="B109" s="31">
        <v>0.12481481481481481</v>
      </c>
      <c r="C109" s="10" t="s">
        <v>69</v>
      </c>
      <c r="D109" s="10" t="s">
        <v>91</v>
      </c>
      <c r="E109" s="28">
        <v>7.0</v>
      </c>
      <c r="F109" s="26"/>
      <c r="H109" s="10" t="s">
        <v>662</v>
      </c>
      <c r="J109" s="10" t="s">
        <v>104</v>
      </c>
    </row>
    <row r="110">
      <c r="A110" s="46" t="s">
        <v>652</v>
      </c>
      <c r="B110" s="31">
        <v>0.12590277777777778</v>
      </c>
      <c r="C110" s="10" t="s">
        <v>84</v>
      </c>
      <c r="D110" s="10" t="s">
        <v>93</v>
      </c>
      <c r="E110" s="28">
        <v>14.0</v>
      </c>
      <c r="F110" s="25">
        <f>E110-6</f>
        <v>8</v>
      </c>
      <c r="J110" s="10" t="s">
        <v>663</v>
      </c>
    </row>
    <row r="111">
      <c r="A111" s="46" t="s">
        <v>652</v>
      </c>
      <c r="B111" s="31">
        <v>0.12622685185185184</v>
      </c>
      <c r="C111" s="10" t="s">
        <v>84</v>
      </c>
      <c r="D111" s="10" t="s">
        <v>91</v>
      </c>
      <c r="E111" s="28">
        <v>20.0</v>
      </c>
      <c r="F111" s="26"/>
      <c r="H111" s="10" t="s">
        <v>664</v>
      </c>
    </row>
    <row r="112">
      <c r="A112" s="46" t="s">
        <v>652</v>
      </c>
      <c r="B112" s="31">
        <v>0.12680555555555556</v>
      </c>
      <c r="C112" s="10" t="s">
        <v>66</v>
      </c>
      <c r="D112" s="10" t="s">
        <v>89</v>
      </c>
      <c r="E112" s="28">
        <v>23.0</v>
      </c>
      <c r="F112" s="25">
        <f>E112-6</f>
        <v>17</v>
      </c>
      <c r="J112" s="10" t="s">
        <v>171</v>
      </c>
    </row>
    <row r="113">
      <c r="A113" s="46" t="s">
        <v>652</v>
      </c>
      <c r="B113" s="31">
        <v>0.126875</v>
      </c>
      <c r="C113" s="10" t="s">
        <v>66</v>
      </c>
      <c r="D113" s="10" t="s">
        <v>91</v>
      </c>
      <c r="E113" s="28">
        <v>14.0</v>
      </c>
      <c r="F113" s="26"/>
      <c r="H113" s="10" t="s">
        <v>665</v>
      </c>
    </row>
    <row r="114">
      <c r="A114" s="46" t="s">
        <v>652</v>
      </c>
      <c r="B114" s="31">
        <v>0.12715277777777778</v>
      </c>
      <c r="C114" s="10" t="s">
        <v>70</v>
      </c>
      <c r="D114" s="10" t="s">
        <v>93</v>
      </c>
      <c r="E114" s="28">
        <v>18.0</v>
      </c>
      <c r="F114" s="25">
        <f>E114-6</f>
        <v>12</v>
      </c>
      <c r="J114" s="10" t="s">
        <v>422</v>
      </c>
    </row>
    <row r="115">
      <c r="A115" s="46" t="s">
        <v>652</v>
      </c>
      <c r="B115" s="31">
        <v>0.12715277777777778</v>
      </c>
      <c r="C115" s="10" t="s">
        <v>70</v>
      </c>
      <c r="D115" s="10" t="s">
        <v>93</v>
      </c>
      <c r="E115" s="28" t="s">
        <v>75</v>
      </c>
      <c r="F115" s="28" t="s">
        <v>75</v>
      </c>
      <c r="J115" s="10" t="s">
        <v>160</v>
      </c>
    </row>
    <row r="116">
      <c r="A116" s="46" t="s">
        <v>652</v>
      </c>
      <c r="B116" s="31">
        <v>0.1273263888888889</v>
      </c>
      <c r="C116" s="10" t="s">
        <v>70</v>
      </c>
      <c r="D116" s="10" t="s">
        <v>91</v>
      </c>
      <c r="E116" s="28">
        <v>9.0</v>
      </c>
      <c r="F116" s="26"/>
      <c r="H116" s="10" t="s">
        <v>666</v>
      </c>
    </row>
    <row r="117">
      <c r="A117" s="46" t="s">
        <v>652</v>
      </c>
      <c r="B117" s="31">
        <v>0.12827546296296297</v>
      </c>
      <c r="C117" s="10" t="s">
        <v>70</v>
      </c>
      <c r="D117" s="10" t="s">
        <v>93</v>
      </c>
      <c r="E117" s="28" t="s">
        <v>68</v>
      </c>
      <c r="F117" s="28">
        <v>20.0</v>
      </c>
      <c r="G117" s="10" t="s">
        <v>137</v>
      </c>
      <c r="J117" s="10" t="s">
        <v>160</v>
      </c>
    </row>
    <row r="118">
      <c r="A118" s="46" t="s">
        <v>652</v>
      </c>
      <c r="B118" s="31">
        <v>0.12827546296296297</v>
      </c>
      <c r="C118" s="10" t="s">
        <v>70</v>
      </c>
      <c r="D118" s="10" t="s">
        <v>93</v>
      </c>
      <c r="E118" s="28">
        <v>14.0</v>
      </c>
      <c r="F118" s="25">
        <f>E118-6</f>
        <v>8</v>
      </c>
      <c r="J118" s="10" t="s">
        <v>667</v>
      </c>
    </row>
    <row r="119">
      <c r="A119" s="46" t="s">
        <v>652</v>
      </c>
      <c r="B119" s="31">
        <v>0.12861111111111112</v>
      </c>
      <c r="C119" s="10" t="s">
        <v>84</v>
      </c>
      <c r="D119" s="10" t="s">
        <v>81</v>
      </c>
      <c r="E119" s="28">
        <v>8.0</v>
      </c>
      <c r="F119" s="25">
        <f>E119-4</f>
        <v>4</v>
      </c>
      <c r="J119" s="10" t="s">
        <v>659</v>
      </c>
    </row>
    <row r="120">
      <c r="A120" s="46" t="s">
        <v>652</v>
      </c>
      <c r="B120" s="31">
        <v>0.12885416666666666</v>
      </c>
      <c r="C120" s="10" t="s">
        <v>70</v>
      </c>
      <c r="D120" s="10" t="s">
        <v>91</v>
      </c>
      <c r="E120" s="28">
        <v>7.0</v>
      </c>
      <c r="F120" s="26"/>
      <c r="H120" s="10" t="s">
        <v>668</v>
      </c>
    </row>
    <row r="121">
      <c r="A121" s="46" t="s">
        <v>652</v>
      </c>
      <c r="B121" s="31">
        <v>0.12993055555555555</v>
      </c>
      <c r="C121" s="10" t="s">
        <v>69</v>
      </c>
      <c r="D121" s="10" t="s">
        <v>91</v>
      </c>
      <c r="E121" s="28">
        <v>12.0</v>
      </c>
      <c r="F121" s="26"/>
      <c r="H121" s="10" t="s">
        <v>669</v>
      </c>
      <c r="J121" s="10" t="s">
        <v>670</v>
      </c>
    </row>
    <row r="122">
      <c r="A122" s="46" t="s">
        <v>652</v>
      </c>
      <c r="B122" s="31">
        <v>0.13123842592592594</v>
      </c>
      <c r="C122" s="10" t="s">
        <v>82</v>
      </c>
      <c r="D122" s="10" t="s">
        <v>89</v>
      </c>
      <c r="E122" s="28">
        <v>26.0</v>
      </c>
      <c r="F122" s="25">
        <f t="shared" ref="F122:F124" si="7">E122-7</f>
        <v>19</v>
      </c>
      <c r="J122" s="10" t="s">
        <v>229</v>
      </c>
    </row>
    <row r="123">
      <c r="A123" s="46" t="s">
        <v>652</v>
      </c>
      <c r="B123" s="31">
        <v>0.13123842592592594</v>
      </c>
      <c r="C123" s="10" t="s">
        <v>82</v>
      </c>
      <c r="D123" s="10" t="s">
        <v>89</v>
      </c>
      <c r="E123" s="28">
        <v>10.0</v>
      </c>
      <c r="F123" s="25">
        <f t="shared" si="7"/>
        <v>3</v>
      </c>
      <c r="J123" s="10" t="s">
        <v>229</v>
      </c>
    </row>
    <row r="124">
      <c r="A124" s="46" t="s">
        <v>652</v>
      </c>
      <c r="B124" s="31">
        <v>0.13123842592592594</v>
      </c>
      <c r="C124" s="10" t="s">
        <v>82</v>
      </c>
      <c r="D124" s="10" t="s">
        <v>89</v>
      </c>
      <c r="E124" s="28">
        <v>16.0</v>
      </c>
      <c r="F124" s="25">
        <f t="shared" si="7"/>
        <v>9</v>
      </c>
      <c r="J124" s="10" t="s">
        <v>229</v>
      </c>
    </row>
    <row r="125">
      <c r="A125" s="46" t="s">
        <v>652</v>
      </c>
      <c r="B125" s="31">
        <v>0.13126157407407407</v>
      </c>
      <c r="C125" s="10" t="s">
        <v>84</v>
      </c>
      <c r="D125" s="10" t="s">
        <v>93</v>
      </c>
      <c r="E125" s="28" t="s">
        <v>68</v>
      </c>
      <c r="F125" s="28">
        <v>20.0</v>
      </c>
      <c r="G125" s="10" t="s">
        <v>137</v>
      </c>
      <c r="J125" s="10" t="s">
        <v>160</v>
      </c>
    </row>
    <row r="126">
      <c r="A126" s="46" t="s">
        <v>652</v>
      </c>
      <c r="B126" s="31">
        <v>0.13126157407407407</v>
      </c>
      <c r="C126" s="10" t="s">
        <v>84</v>
      </c>
      <c r="D126" s="10" t="s">
        <v>93</v>
      </c>
      <c r="E126" s="28">
        <v>13.0</v>
      </c>
      <c r="F126" s="25">
        <f>E126-6</f>
        <v>7</v>
      </c>
      <c r="J126" s="10" t="s">
        <v>671</v>
      </c>
    </row>
    <row r="127">
      <c r="A127" s="46" t="s">
        <v>652</v>
      </c>
      <c r="B127" s="31">
        <v>0.13158564814814816</v>
      </c>
      <c r="C127" s="10" t="s">
        <v>82</v>
      </c>
      <c r="D127" s="10" t="s">
        <v>91</v>
      </c>
      <c r="E127" s="28">
        <v>15.0</v>
      </c>
      <c r="F127" s="26"/>
      <c r="H127" s="10" t="s">
        <v>672</v>
      </c>
    </row>
    <row r="128">
      <c r="A128" s="46" t="s">
        <v>652</v>
      </c>
      <c r="B128" s="31">
        <v>0.13207175925925926</v>
      </c>
      <c r="C128" s="10" t="s">
        <v>74</v>
      </c>
      <c r="D128" s="10" t="s">
        <v>93</v>
      </c>
      <c r="E128" s="28">
        <v>10.0</v>
      </c>
      <c r="F128" s="25">
        <f t="shared" ref="F128:F129" si="8">E128-6</f>
        <v>4</v>
      </c>
      <c r="J128" s="10" t="s">
        <v>197</v>
      </c>
    </row>
    <row r="129">
      <c r="A129" s="46" t="s">
        <v>652</v>
      </c>
      <c r="B129" s="31">
        <v>0.13233796296296296</v>
      </c>
      <c r="C129" s="10" t="s">
        <v>74</v>
      </c>
      <c r="D129" s="10" t="s">
        <v>93</v>
      </c>
      <c r="E129" s="28">
        <v>18.0</v>
      </c>
      <c r="F129" s="25">
        <f t="shared" si="8"/>
        <v>12</v>
      </c>
      <c r="J129" s="10" t="s">
        <v>142</v>
      </c>
    </row>
    <row r="130">
      <c r="A130" s="46" t="s">
        <v>652</v>
      </c>
      <c r="B130" s="31">
        <v>0.13246527777777778</v>
      </c>
      <c r="C130" s="10" t="s">
        <v>74</v>
      </c>
      <c r="D130" s="10" t="s">
        <v>91</v>
      </c>
      <c r="E130" s="28">
        <v>19.0</v>
      </c>
      <c r="F130" s="26"/>
      <c r="H130" s="10" t="s">
        <v>661</v>
      </c>
      <c r="J130" s="10" t="s">
        <v>493</v>
      </c>
    </row>
    <row r="131">
      <c r="A131" s="46" t="s">
        <v>652</v>
      </c>
      <c r="B131" s="31">
        <v>0.13309027777777777</v>
      </c>
      <c r="C131" s="10" t="s">
        <v>69</v>
      </c>
      <c r="D131" s="10" t="s">
        <v>91</v>
      </c>
      <c r="E131" s="28">
        <v>2.0</v>
      </c>
      <c r="F131" s="26"/>
      <c r="H131" s="10" t="s">
        <v>673</v>
      </c>
      <c r="J131" s="10" t="s">
        <v>104</v>
      </c>
    </row>
    <row r="132">
      <c r="A132" s="46" t="s">
        <v>652</v>
      </c>
      <c r="B132" s="31">
        <v>0.13380787037037037</v>
      </c>
      <c r="C132" s="10" t="s">
        <v>84</v>
      </c>
      <c r="D132" s="10" t="s">
        <v>93</v>
      </c>
      <c r="E132" s="28" t="s">
        <v>75</v>
      </c>
      <c r="F132" s="28" t="s">
        <v>75</v>
      </c>
      <c r="J132" s="10" t="s">
        <v>85</v>
      </c>
    </row>
    <row r="133">
      <c r="A133" s="46" t="s">
        <v>652</v>
      </c>
      <c r="B133" s="31">
        <v>0.13380787037037037</v>
      </c>
      <c r="C133" s="10" t="s">
        <v>84</v>
      </c>
      <c r="D133" s="10" t="s">
        <v>93</v>
      </c>
      <c r="E133" s="28" t="s">
        <v>68</v>
      </c>
      <c r="F133" s="28">
        <v>20.0</v>
      </c>
      <c r="G133" s="10" t="s">
        <v>137</v>
      </c>
      <c r="J133" s="10" t="s">
        <v>553</v>
      </c>
    </row>
    <row r="134">
      <c r="A134" s="46" t="s">
        <v>652</v>
      </c>
      <c r="B134" s="31">
        <v>0.13435185185185186</v>
      </c>
      <c r="C134" s="10" t="s">
        <v>84</v>
      </c>
      <c r="D134" s="10" t="s">
        <v>91</v>
      </c>
      <c r="E134" s="28">
        <v>41.0</v>
      </c>
      <c r="F134" s="26"/>
      <c r="H134" s="10" t="s">
        <v>674</v>
      </c>
      <c r="I134" s="10">
        <v>1.0</v>
      </c>
      <c r="J134" s="10" t="s">
        <v>119</v>
      </c>
    </row>
    <row r="135">
      <c r="A135" s="46" t="s">
        <v>652</v>
      </c>
      <c r="B135" s="31">
        <v>0.13648148148148148</v>
      </c>
      <c r="C135" s="10" t="s">
        <v>69</v>
      </c>
      <c r="D135" s="10" t="s">
        <v>128</v>
      </c>
      <c r="E135" s="28">
        <v>23.0</v>
      </c>
      <c r="F135" s="25">
        <f>E135-6</f>
        <v>17</v>
      </c>
    </row>
    <row r="136">
      <c r="A136" s="46" t="s">
        <v>652</v>
      </c>
      <c r="B136" s="31">
        <v>0.1370949074074074</v>
      </c>
      <c r="C136" s="10" t="s">
        <v>84</v>
      </c>
      <c r="D136" s="10" t="s">
        <v>120</v>
      </c>
      <c r="E136" s="28" t="s">
        <v>75</v>
      </c>
      <c r="F136" s="28" t="s">
        <v>75</v>
      </c>
      <c r="J136" s="10" t="s">
        <v>675</v>
      </c>
    </row>
    <row r="137">
      <c r="A137" s="46" t="s">
        <v>652</v>
      </c>
      <c r="B137" s="31">
        <v>0.13723379629629628</v>
      </c>
      <c r="C137" s="10" t="s">
        <v>66</v>
      </c>
      <c r="D137" s="10" t="s">
        <v>120</v>
      </c>
      <c r="E137" s="28" t="s">
        <v>75</v>
      </c>
      <c r="F137" s="28" t="s">
        <v>75</v>
      </c>
      <c r="J137" s="10" t="s">
        <v>676</v>
      </c>
    </row>
    <row r="138">
      <c r="A138" s="46" t="s">
        <v>652</v>
      </c>
      <c r="B138" s="31">
        <v>0.1430324074074074</v>
      </c>
      <c r="C138" s="10" t="s">
        <v>69</v>
      </c>
      <c r="D138" s="10" t="s">
        <v>120</v>
      </c>
      <c r="E138" s="28">
        <v>10.0</v>
      </c>
      <c r="F138" s="26"/>
      <c r="J138" s="10" t="s">
        <v>677</v>
      </c>
    </row>
    <row r="139">
      <c r="A139" s="46" t="s">
        <v>652</v>
      </c>
      <c r="B139" s="31">
        <v>0.1425</v>
      </c>
      <c r="C139" s="10" t="s">
        <v>84</v>
      </c>
      <c r="D139" s="10" t="s">
        <v>120</v>
      </c>
      <c r="E139" s="28" t="s">
        <v>75</v>
      </c>
      <c r="F139" s="28" t="s">
        <v>75</v>
      </c>
      <c r="J139" s="10" t="s">
        <v>678</v>
      </c>
    </row>
    <row r="140">
      <c r="A140" s="46" t="s">
        <v>652</v>
      </c>
      <c r="B140" s="31">
        <v>0.14282407407407408</v>
      </c>
      <c r="C140" s="10" t="s">
        <v>69</v>
      </c>
      <c r="D140" s="10" t="s">
        <v>79</v>
      </c>
      <c r="E140" s="28">
        <v>22.0</v>
      </c>
      <c r="F140" s="25">
        <f>E140-3</f>
        <v>19</v>
      </c>
    </row>
    <row r="141">
      <c r="A141" s="46" t="s">
        <v>652</v>
      </c>
      <c r="B141" s="31">
        <v>0.14364583333333333</v>
      </c>
      <c r="C141" s="10" t="s">
        <v>70</v>
      </c>
      <c r="D141" s="10" t="s">
        <v>87</v>
      </c>
      <c r="E141" s="28" t="s">
        <v>68</v>
      </c>
      <c r="F141" s="28">
        <v>20.0</v>
      </c>
    </row>
    <row r="142">
      <c r="A142" s="46" t="s">
        <v>652</v>
      </c>
      <c r="B142" s="31">
        <v>0.1436574074074074</v>
      </c>
      <c r="C142" s="10" t="s">
        <v>82</v>
      </c>
      <c r="D142" s="10" t="s">
        <v>87</v>
      </c>
      <c r="E142" s="28" t="s">
        <v>88</v>
      </c>
      <c r="F142" s="28">
        <v>1.0</v>
      </c>
    </row>
    <row r="143">
      <c r="A143" s="46" t="s">
        <v>652</v>
      </c>
      <c r="B143" s="31">
        <v>0.1438773148148148</v>
      </c>
      <c r="C143" s="10" t="s">
        <v>69</v>
      </c>
      <c r="D143" s="10" t="s">
        <v>87</v>
      </c>
      <c r="E143" s="28">
        <v>22.0</v>
      </c>
      <c r="F143" s="25">
        <f>E143-4</f>
        <v>18</v>
      </c>
    </row>
    <row r="144">
      <c r="A144" s="46" t="s">
        <v>652</v>
      </c>
      <c r="B144" s="31">
        <v>0.1438773148148148</v>
      </c>
      <c r="C144" s="10" t="s">
        <v>72</v>
      </c>
      <c r="D144" s="10" t="s">
        <v>87</v>
      </c>
      <c r="E144" s="28">
        <v>21.0</v>
      </c>
      <c r="F144" s="25">
        <f>E144-3</f>
        <v>18</v>
      </c>
    </row>
    <row r="145">
      <c r="A145" s="46" t="s">
        <v>652</v>
      </c>
      <c r="B145" s="31">
        <v>0.14401620370370372</v>
      </c>
      <c r="C145" s="10" t="s">
        <v>84</v>
      </c>
      <c r="D145" s="10" t="s">
        <v>87</v>
      </c>
      <c r="E145" s="28">
        <v>15.0</v>
      </c>
      <c r="F145" s="25">
        <f>E145-2</f>
        <v>13</v>
      </c>
    </row>
    <row r="146">
      <c r="A146" s="46" t="s">
        <v>652</v>
      </c>
      <c r="B146" s="31">
        <v>0.14417824074074073</v>
      </c>
      <c r="C146" s="10" t="s">
        <v>74</v>
      </c>
      <c r="D146" s="10" t="s">
        <v>87</v>
      </c>
      <c r="E146" s="28">
        <v>9.0</v>
      </c>
      <c r="F146" s="25">
        <f>E146-4</f>
        <v>5</v>
      </c>
    </row>
    <row r="147">
      <c r="A147" s="46" t="s">
        <v>652</v>
      </c>
      <c r="B147" s="31">
        <v>0.1442013888888889</v>
      </c>
      <c r="C147" s="10" t="s">
        <v>66</v>
      </c>
      <c r="D147" s="10" t="s">
        <v>87</v>
      </c>
      <c r="E147" s="28">
        <v>6.0</v>
      </c>
      <c r="F147" s="25">
        <f>E147-0</f>
        <v>6</v>
      </c>
    </row>
    <row r="148">
      <c r="A148" s="46" t="s">
        <v>652</v>
      </c>
      <c r="B148" s="31">
        <v>0.1449074074074074</v>
      </c>
      <c r="C148" s="10" t="s">
        <v>70</v>
      </c>
      <c r="D148" s="10" t="s">
        <v>126</v>
      </c>
      <c r="E148" s="28">
        <v>20.0</v>
      </c>
      <c r="F148" s="25">
        <f>E148-3</f>
        <v>17</v>
      </c>
    </row>
    <row r="149">
      <c r="A149" s="46" t="s">
        <v>652</v>
      </c>
      <c r="B149" s="31">
        <v>0.14526620370370372</v>
      </c>
      <c r="C149" s="10" t="s">
        <v>69</v>
      </c>
      <c r="D149" s="10" t="s">
        <v>91</v>
      </c>
      <c r="E149" s="28">
        <v>5.0</v>
      </c>
      <c r="F149" s="26"/>
      <c r="H149" s="10" t="s">
        <v>679</v>
      </c>
      <c r="J149" s="10" t="s">
        <v>263</v>
      </c>
    </row>
    <row r="150">
      <c r="A150" s="46" t="s">
        <v>652</v>
      </c>
      <c r="B150" s="31">
        <v>0.14591435185185186</v>
      </c>
      <c r="C150" s="10" t="s">
        <v>72</v>
      </c>
      <c r="D150" s="10" t="s">
        <v>91</v>
      </c>
      <c r="E150" s="28">
        <v>1.0</v>
      </c>
      <c r="F150" s="26"/>
      <c r="H150" s="10" t="s">
        <v>680</v>
      </c>
      <c r="J150" s="10" t="s">
        <v>189</v>
      </c>
    </row>
    <row r="151">
      <c r="A151" s="46" t="s">
        <v>652</v>
      </c>
      <c r="B151" s="31">
        <v>0.14662037037037037</v>
      </c>
      <c r="C151" s="10" t="s">
        <v>69</v>
      </c>
      <c r="D151" s="10" t="s">
        <v>100</v>
      </c>
      <c r="E151" s="28">
        <v>20.0</v>
      </c>
      <c r="F151" s="25">
        <f>E151-4</f>
        <v>16</v>
      </c>
      <c r="H151" s="10" t="s">
        <v>681</v>
      </c>
      <c r="J151" s="10" t="s">
        <v>682</v>
      </c>
    </row>
    <row r="152">
      <c r="A152" s="46" t="s">
        <v>652</v>
      </c>
      <c r="B152" s="31">
        <v>0.1466435185185185</v>
      </c>
      <c r="C152" s="10" t="s">
        <v>82</v>
      </c>
      <c r="D152" s="10" t="s">
        <v>100</v>
      </c>
      <c r="E152" s="28" t="s">
        <v>75</v>
      </c>
      <c r="F152" s="28" t="s">
        <v>75</v>
      </c>
      <c r="H152" s="10" t="s">
        <v>683</v>
      </c>
      <c r="J152" s="10" t="s">
        <v>682</v>
      </c>
    </row>
    <row r="153">
      <c r="A153" s="46" t="s">
        <v>652</v>
      </c>
      <c r="B153" s="31">
        <v>0.14667824074074073</v>
      </c>
      <c r="C153" s="10" t="s">
        <v>84</v>
      </c>
      <c r="D153" s="10" t="s">
        <v>100</v>
      </c>
      <c r="E153" s="28" t="s">
        <v>88</v>
      </c>
      <c r="F153" s="28">
        <v>1.0</v>
      </c>
      <c r="H153" s="10" t="s">
        <v>684</v>
      </c>
      <c r="J153" s="10" t="s">
        <v>682</v>
      </c>
    </row>
    <row r="154">
      <c r="A154" s="46" t="s">
        <v>652</v>
      </c>
      <c r="B154" s="31">
        <v>0.14747685185185186</v>
      </c>
      <c r="C154" s="10" t="s">
        <v>72</v>
      </c>
      <c r="D154" s="10" t="s">
        <v>100</v>
      </c>
      <c r="E154" s="28">
        <v>8.0</v>
      </c>
      <c r="F154" s="25">
        <f>E154-3</f>
        <v>5</v>
      </c>
      <c r="H154" s="10" t="s">
        <v>685</v>
      </c>
      <c r="J154" s="10" t="s">
        <v>682</v>
      </c>
    </row>
    <row r="155">
      <c r="A155" s="46" t="s">
        <v>652</v>
      </c>
      <c r="B155" s="31">
        <v>0.14747685185185186</v>
      </c>
      <c r="C155" s="10" t="s">
        <v>66</v>
      </c>
      <c r="D155" s="10" t="s">
        <v>100</v>
      </c>
      <c r="E155" s="28">
        <v>12.0</v>
      </c>
      <c r="F155" s="25">
        <f>E155-1</f>
        <v>11</v>
      </c>
      <c r="H155" s="10" t="s">
        <v>686</v>
      </c>
      <c r="J155" s="10" t="s">
        <v>682</v>
      </c>
    </row>
    <row r="156">
      <c r="A156" s="46" t="s">
        <v>652</v>
      </c>
      <c r="B156" s="31">
        <v>0.14842592592592593</v>
      </c>
      <c r="C156" s="10" t="s">
        <v>84</v>
      </c>
      <c r="D156" s="10" t="s">
        <v>93</v>
      </c>
      <c r="E156" s="28" t="s">
        <v>75</v>
      </c>
      <c r="F156" s="28" t="s">
        <v>75</v>
      </c>
      <c r="J156" s="10" t="s">
        <v>85</v>
      </c>
    </row>
    <row r="157">
      <c r="A157" s="46" t="s">
        <v>652</v>
      </c>
      <c r="B157" s="31">
        <v>0.14842592592592593</v>
      </c>
      <c r="C157" s="10" t="s">
        <v>84</v>
      </c>
      <c r="D157" s="10" t="s">
        <v>93</v>
      </c>
      <c r="E157" s="28" t="s">
        <v>68</v>
      </c>
      <c r="F157" s="28">
        <v>20.0</v>
      </c>
      <c r="G157" s="10" t="s">
        <v>137</v>
      </c>
      <c r="J157" s="10" t="s">
        <v>553</v>
      </c>
    </row>
    <row r="158">
      <c r="A158" s="46" t="s">
        <v>652</v>
      </c>
      <c r="B158" s="31">
        <v>0.14885416666666668</v>
      </c>
      <c r="C158" s="10" t="s">
        <v>84</v>
      </c>
      <c r="D158" s="10" t="s">
        <v>91</v>
      </c>
      <c r="E158" s="28">
        <v>27.0</v>
      </c>
      <c r="F158" s="26"/>
      <c r="H158" s="10" t="s">
        <v>687</v>
      </c>
    </row>
    <row r="159">
      <c r="A159" s="46" t="s">
        <v>652</v>
      </c>
      <c r="B159" s="31">
        <v>0.1491550925925926</v>
      </c>
      <c r="C159" s="10" t="s">
        <v>74</v>
      </c>
      <c r="D159" s="10" t="s">
        <v>93</v>
      </c>
      <c r="E159" s="28">
        <v>25.0</v>
      </c>
      <c r="F159" s="25">
        <f>E159-6</f>
        <v>19</v>
      </c>
      <c r="J159" s="10" t="s">
        <v>142</v>
      </c>
    </row>
    <row r="160">
      <c r="A160" s="46" t="s">
        <v>652</v>
      </c>
      <c r="B160" s="31">
        <v>0.1492476851851852</v>
      </c>
      <c r="C160" s="10" t="s">
        <v>74</v>
      </c>
      <c r="D160" s="10" t="s">
        <v>91</v>
      </c>
      <c r="E160" s="28">
        <v>16.0</v>
      </c>
      <c r="F160" s="26"/>
      <c r="H160" s="10" t="s">
        <v>688</v>
      </c>
    </row>
    <row r="161">
      <c r="A161" s="46" t="s">
        <v>652</v>
      </c>
      <c r="B161" s="31">
        <v>0.149375</v>
      </c>
      <c r="C161" s="10" t="s">
        <v>74</v>
      </c>
      <c r="D161" s="10" t="s">
        <v>93</v>
      </c>
      <c r="E161" s="28">
        <v>16.0</v>
      </c>
      <c r="F161" s="25">
        <f>E161-6</f>
        <v>10</v>
      </c>
      <c r="J161" s="10" t="s">
        <v>197</v>
      </c>
    </row>
    <row r="162">
      <c r="A162" s="46" t="s">
        <v>652</v>
      </c>
      <c r="B162" s="31">
        <v>0.14940972222222224</v>
      </c>
      <c r="C162" s="10" t="s">
        <v>74</v>
      </c>
      <c r="D162" s="10" t="s">
        <v>91</v>
      </c>
      <c r="E162" s="28">
        <v>6.0</v>
      </c>
      <c r="F162" s="26"/>
      <c r="H162" s="10" t="s">
        <v>689</v>
      </c>
    </row>
    <row r="163">
      <c r="A163" s="46" t="s">
        <v>652</v>
      </c>
      <c r="B163" s="31">
        <v>0.1512962962962963</v>
      </c>
      <c r="C163" s="10" t="s">
        <v>70</v>
      </c>
      <c r="D163" s="10" t="s">
        <v>93</v>
      </c>
      <c r="E163" s="28" t="s">
        <v>75</v>
      </c>
      <c r="F163" s="28" t="s">
        <v>75</v>
      </c>
      <c r="J163" s="10" t="s">
        <v>85</v>
      </c>
    </row>
    <row r="164">
      <c r="A164" s="46" t="s">
        <v>652</v>
      </c>
      <c r="B164" s="31">
        <v>0.1512962962962963</v>
      </c>
      <c r="C164" s="10" t="s">
        <v>70</v>
      </c>
      <c r="D164" s="10" t="s">
        <v>93</v>
      </c>
      <c r="E164" s="25">
        <f>F164+6</f>
        <v>25</v>
      </c>
      <c r="F164" s="28">
        <v>19.0</v>
      </c>
      <c r="J164" s="10" t="s">
        <v>204</v>
      </c>
    </row>
    <row r="165">
      <c r="A165" s="46" t="s">
        <v>652</v>
      </c>
      <c r="B165" s="31">
        <v>0.15138888888888888</v>
      </c>
      <c r="C165" s="10" t="s">
        <v>70</v>
      </c>
      <c r="D165" s="10" t="s">
        <v>93</v>
      </c>
      <c r="E165" s="28" t="s">
        <v>75</v>
      </c>
      <c r="F165" s="28" t="s">
        <v>75</v>
      </c>
      <c r="J165" s="10" t="s">
        <v>85</v>
      </c>
    </row>
    <row r="166">
      <c r="A166" s="46" t="s">
        <v>652</v>
      </c>
      <c r="B166" s="31">
        <v>0.15138888888888888</v>
      </c>
      <c r="C166" s="10" t="s">
        <v>70</v>
      </c>
      <c r="D166" s="10" t="s">
        <v>93</v>
      </c>
      <c r="E166" s="28">
        <v>13.0</v>
      </c>
      <c r="F166" s="25">
        <f>E166-6</f>
        <v>7</v>
      </c>
      <c r="J166" s="10" t="s">
        <v>294</v>
      </c>
    </row>
    <row r="167">
      <c r="A167" s="46" t="s">
        <v>652</v>
      </c>
      <c r="B167" s="31">
        <v>0.1514814814814815</v>
      </c>
      <c r="C167" s="10" t="s">
        <v>70</v>
      </c>
      <c r="D167" s="10" t="s">
        <v>91</v>
      </c>
      <c r="E167" s="28">
        <v>6.0</v>
      </c>
      <c r="F167" s="26"/>
      <c r="H167" s="10" t="s">
        <v>690</v>
      </c>
    </row>
    <row r="168">
      <c r="A168" s="46" t="s">
        <v>652</v>
      </c>
      <c r="B168" s="31">
        <v>0.1515277777777778</v>
      </c>
      <c r="C168" s="10" t="s">
        <v>70</v>
      </c>
      <c r="D168" s="10" t="s">
        <v>91</v>
      </c>
      <c r="E168" s="28">
        <v>8.0</v>
      </c>
      <c r="F168" s="26"/>
      <c r="H168" s="10" t="s">
        <v>691</v>
      </c>
    </row>
    <row r="169">
      <c r="A169" s="46" t="s">
        <v>652</v>
      </c>
      <c r="B169" s="31">
        <v>0.15199074074074073</v>
      </c>
      <c r="C169" s="10" t="s">
        <v>82</v>
      </c>
      <c r="D169" s="10" t="s">
        <v>91</v>
      </c>
      <c r="E169" s="28">
        <v>6.0</v>
      </c>
      <c r="F169" s="26"/>
      <c r="H169" s="10" t="s">
        <v>690</v>
      </c>
      <c r="J169" s="10" t="s">
        <v>483</v>
      </c>
    </row>
    <row r="170">
      <c r="A170" s="46" t="s">
        <v>652</v>
      </c>
      <c r="B170" s="31">
        <v>0.1522800925925926</v>
      </c>
      <c r="C170" s="10" t="s">
        <v>69</v>
      </c>
      <c r="D170" s="10" t="s">
        <v>93</v>
      </c>
      <c r="E170" s="28">
        <v>17.0</v>
      </c>
      <c r="F170" s="25">
        <f>E170-5</f>
        <v>12</v>
      </c>
      <c r="J170" s="10" t="s">
        <v>383</v>
      </c>
    </row>
    <row r="171">
      <c r="A171" s="46" t="s">
        <v>652</v>
      </c>
      <c r="B171" s="31">
        <v>0.15234953703703705</v>
      </c>
      <c r="C171" s="10" t="s">
        <v>69</v>
      </c>
      <c r="D171" s="10" t="s">
        <v>91</v>
      </c>
      <c r="E171" s="28">
        <v>9.0</v>
      </c>
      <c r="F171" s="26"/>
      <c r="H171" s="10" t="s">
        <v>692</v>
      </c>
    </row>
    <row r="172">
      <c r="A172" s="46" t="s">
        <v>652</v>
      </c>
      <c r="B172" s="31">
        <v>0.15296296296296297</v>
      </c>
      <c r="C172" s="10" t="s">
        <v>72</v>
      </c>
      <c r="D172" s="10" t="s">
        <v>93</v>
      </c>
      <c r="E172" s="28">
        <v>12.0</v>
      </c>
      <c r="F172" s="25">
        <f>E172-5</f>
        <v>7</v>
      </c>
      <c r="J172" s="10" t="s">
        <v>136</v>
      </c>
    </row>
    <row r="173">
      <c r="A173" s="46" t="s">
        <v>652</v>
      </c>
      <c r="B173" s="31">
        <v>0.15305555555555556</v>
      </c>
      <c r="C173" s="10" t="s">
        <v>72</v>
      </c>
      <c r="D173" s="10" t="s">
        <v>93</v>
      </c>
      <c r="E173" s="28" t="s">
        <v>88</v>
      </c>
      <c r="F173" s="28">
        <v>1.0</v>
      </c>
      <c r="J173" s="10" t="s">
        <v>136</v>
      </c>
    </row>
    <row r="174">
      <c r="A174" s="46" t="s">
        <v>652</v>
      </c>
      <c r="B174" s="31">
        <v>0.1541435185185185</v>
      </c>
      <c r="C174" s="10" t="s">
        <v>84</v>
      </c>
      <c r="D174" s="10" t="s">
        <v>580</v>
      </c>
      <c r="E174" s="28">
        <v>24.0</v>
      </c>
      <c r="F174" s="25">
        <f>E174-5</f>
        <v>19</v>
      </c>
      <c r="J174" s="10" t="s">
        <v>693</v>
      </c>
    </row>
    <row r="175">
      <c r="A175" s="46" t="s">
        <v>652</v>
      </c>
      <c r="B175" s="31">
        <v>0.15474537037037037</v>
      </c>
      <c r="C175" s="10" t="s">
        <v>70</v>
      </c>
      <c r="D175" s="10" t="s">
        <v>93</v>
      </c>
      <c r="E175" s="28">
        <v>14.0</v>
      </c>
      <c r="F175" s="25">
        <f>E175-6</f>
        <v>8</v>
      </c>
      <c r="J175" s="10" t="s">
        <v>251</v>
      </c>
    </row>
    <row r="176">
      <c r="A176" s="46" t="s">
        <v>652</v>
      </c>
      <c r="B176" s="31">
        <v>0.15486111111111112</v>
      </c>
      <c r="C176" s="10" t="s">
        <v>70</v>
      </c>
      <c r="D176" s="10" t="s">
        <v>91</v>
      </c>
      <c r="E176" s="28">
        <v>8.0</v>
      </c>
      <c r="F176" s="26"/>
      <c r="H176" s="10" t="s">
        <v>691</v>
      </c>
    </row>
    <row r="177">
      <c r="A177" s="46" t="s">
        <v>652</v>
      </c>
      <c r="B177" s="31">
        <v>0.1553587962962963</v>
      </c>
      <c r="C177" s="10" t="s">
        <v>84</v>
      </c>
      <c r="D177" s="10" t="s">
        <v>93</v>
      </c>
      <c r="E177" s="28" t="s">
        <v>88</v>
      </c>
      <c r="F177" s="28">
        <v>1.0</v>
      </c>
      <c r="J177" s="10" t="s">
        <v>85</v>
      </c>
    </row>
    <row r="178">
      <c r="A178" s="46" t="s">
        <v>652</v>
      </c>
      <c r="B178" s="31">
        <v>0.1553587962962963</v>
      </c>
      <c r="C178" s="10" t="s">
        <v>84</v>
      </c>
      <c r="D178" s="10" t="s">
        <v>93</v>
      </c>
      <c r="E178" s="28" t="s">
        <v>68</v>
      </c>
      <c r="F178" s="28">
        <v>20.0</v>
      </c>
      <c r="G178" s="10" t="s">
        <v>137</v>
      </c>
      <c r="J178" s="10" t="s">
        <v>553</v>
      </c>
    </row>
    <row r="179">
      <c r="A179" s="46" t="s">
        <v>652</v>
      </c>
      <c r="B179" s="31">
        <v>0.15572916666666667</v>
      </c>
      <c r="C179" s="10" t="s">
        <v>84</v>
      </c>
      <c r="D179" s="10" t="s">
        <v>91</v>
      </c>
      <c r="E179" s="28">
        <v>23.0</v>
      </c>
      <c r="F179" s="26"/>
      <c r="H179" s="10" t="s">
        <v>694</v>
      </c>
      <c r="I179" s="10">
        <v>1.0</v>
      </c>
      <c r="J179" s="10" t="s">
        <v>119</v>
      </c>
    </row>
    <row r="180">
      <c r="A180" s="46" t="s">
        <v>652</v>
      </c>
      <c r="B180" s="31">
        <v>0.1569212962962963</v>
      </c>
      <c r="C180" s="10" t="s">
        <v>74</v>
      </c>
      <c r="D180" s="10" t="s">
        <v>93</v>
      </c>
      <c r="E180" s="28">
        <v>14.0</v>
      </c>
      <c r="F180" s="25">
        <f>E180-6</f>
        <v>8</v>
      </c>
      <c r="J180" s="10" t="s">
        <v>142</v>
      </c>
    </row>
    <row r="181">
      <c r="A181" s="46" t="s">
        <v>652</v>
      </c>
      <c r="B181" s="31">
        <v>0.15702546296296296</v>
      </c>
      <c r="C181" s="10" t="s">
        <v>74</v>
      </c>
      <c r="D181" s="10" t="s">
        <v>91</v>
      </c>
      <c r="E181" s="28">
        <v>12.0</v>
      </c>
      <c r="F181" s="26"/>
      <c r="H181" s="10" t="s">
        <v>579</v>
      </c>
    </row>
    <row r="182">
      <c r="A182" s="46" t="s">
        <v>652</v>
      </c>
      <c r="B182" s="31">
        <v>0.15724537037037037</v>
      </c>
      <c r="C182" s="10" t="s">
        <v>74</v>
      </c>
      <c r="D182" s="10" t="s">
        <v>93</v>
      </c>
      <c r="E182" s="28">
        <v>10.0</v>
      </c>
      <c r="F182" s="25">
        <f>E182-6</f>
        <v>4</v>
      </c>
      <c r="J182" s="10" t="s">
        <v>197</v>
      </c>
    </row>
    <row r="183">
      <c r="A183" s="46" t="s">
        <v>652</v>
      </c>
      <c r="B183" s="31">
        <v>0.15796296296296297</v>
      </c>
      <c r="C183" s="10" t="s">
        <v>66</v>
      </c>
      <c r="D183" s="10" t="s">
        <v>93</v>
      </c>
      <c r="E183" s="28">
        <v>26.0</v>
      </c>
      <c r="F183" s="25">
        <f>E183-7</f>
        <v>19</v>
      </c>
      <c r="J183" s="10" t="s">
        <v>551</v>
      </c>
    </row>
    <row r="184">
      <c r="A184" s="46" t="s">
        <v>652</v>
      </c>
      <c r="B184" s="31">
        <v>0.15806712962962963</v>
      </c>
      <c r="C184" s="10" t="s">
        <v>66</v>
      </c>
      <c r="D184" s="10" t="s">
        <v>91</v>
      </c>
      <c r="E184" s="28">
        <v>13.0</v>
      </c>
      <c r="F184" s="26"/>
      <c r="H184" s="10" t="s">
        <v>695</v>
      </c>
    </row>
    <row r="185">
      <c r="A185" s="46" t="s">
        <v>652</v>
      </c>
      <c r="B185" s="31">
        <v>0.15859953703703702</v>
      </c>
      <c r="C185" s="10" t="s">
        <v>82</v>
      </c>
      <c r="D185" s="10" t="s">
        <v>89</v>
      </c>
      <c r="E185" s="28">
        <v>8.0</v>
      </c>
      <c r="F185" s="28">
        <v>2.0</v>
      </c>
      <c r="J185" s="10" t="s">
        <v>229</v>
      </c>
    </row>
    <row r="186">
      <c r="A186" s="46" t="s">
        <v>652</v>
      </c>
      <c r="B186" s="31">
        <v>0.15862268518518519</v>
      </c>
      <c r="C186" s="10" t="s">
        <v>82</v>
      </c>
      <c r="D186" s="10" t="s">
        <v>89</v>
      </c>
      <c r="E186" s="28">
        <v>25.0</v>
      </c>
      <c r="F186" s="28">
        <v>19.0</v>
      </c>
      <c r="J186" s="10" t="s">
        <v>229</v>
      </c>
    </row>
    <row r="187">
      <c r="A187" s="46" t="s">
        <v>652</v>
      </c>
      <c r="B187" s="31">
        <v>0.15866898148148148</v>
      </c>
      <c r="C187" s="10" t="s">
        <v>82</v>
      </c>
      <c r="D187" s="10" t="s">
        <v>89</v>
      </c>
      <c r="E187" s="28">
        <v>22.0</v>
      </c>
      <c r="F187" s="28">
        <v>16.0</v>
      </c>
      <c r="J187" s="10" t="s">
        <v>229</v>
      </c>
    </row>
    <row r="188">
      <c r="A188" s="46" t="s">
        <v>652</v>
      </c>
      <c r="B188" s="31">
        <v>0.15877314814814814</v>
      </c>
      <c r="C188" s="10" t="s">
        <v>82</v>
      </c>
      <c r="D188" s="10" t="s">
        <v>91</v>
      </c>
      <c r="E188" s="28">
        <v>9.0</v>
      </c>
      <c r="F188" s="26"/>
      <c r="H188" s="10" t="s">
        <v>696</v>
      </c>
    </row>
    <row r="189">
      <c r="A189" s="46" t="s">
        <v>652</v>
      </c>
      <c r="B189" s="31">
        <v>0.15931712962962963</v>
      </c>
      <c r="C189" s="10" t="s">
        <v>70</v>
      </c>
      <c r="D189" s="10" t="s">
        <v>93</v>
      </c>
      <c r="E189" s="28" t="s">
        <v>88</v>
      </c>
      <c r="F189" s="28">
        <v>1.0</v>
      </c>
      <c r="J189" s="10" t="s">
        <v>148</v>
      </c>
    </row>
    <row r="190">
      <c r="A190" s="46" t="s">
        <v>652</v>
      </c>
      <c r="B190" s="31">
        <v>0.15942129629629628</v>
      </c>
      <c r="C190" s="10" t="s">
        <v>70</v>
      </c>
      <c r="D190" s="10" t="s">
        <v>93</v>
      </c>
      <c r="E190" s="28">
        <v>17.0</v>
      </c>
      <c r="F190" s="25">
        <f>E190-6</f>
        <v>11</v>
      </c>
      <c r="J190" s="10" t="s">
        <v>99</v>
      </c>
    </row>
    <row r="191">
      <c r="A191" s="46" t="s">
        <v>652</v>
      </c>
      <c r="B191" s="31">
        <v>0.15949074074074074</v>
      </c>
      <c r="C191" s="10" t="s">
        <v>70</v>
      </c>
      <c r="D191" s="10" t="s">
        <v>91</v>
      </c>
      <c r="E191" s="28">
        <v>8.0</v>
      </c>
      <c r="F191" s="26"/>
      <c r="H191" s="10" t="s">
        <v>691</v>
      </c>
    </row>
    <row r="192">
      <c r="A192" s="46" t="s">
        <v>652</v>
      </c>
      <c r="B192" s="31">
        <v>0.15983796296296296</v>
      </c>
      <c r="C192" s="10" t="s">
        <v>70</v>
      </c>
      <c r="D192" s="10" t="s">
        <v>93</v>
      </c>
      <c r="E192" s="28" t="s">
        <v>88</v>
      </c>
      <c r="F192" s="28">
        <v>1.0</v>
      </c>
      <c r="J192" s="10" t="s">
        <v>99</v>
      </c>
    </row>
    <row r="193">
      <c r="A193" s="46" t="s">
        <v>652</v>
      </c>
      <c r="B193" s="31">
        <v>0.16050925925925927</v>
      </c>
      <c r="C193" s="10" t="s">
        <v>72</v>
      </c>
      <c r="D193" s="10" t="s">
        <v>93</v>
      </c>
      <c r="E193" s="28">
        <v>23.0</v>
      </c>
      <c r="F193" s="25">
        <f>E193-5</f>
        <v>18</v>
      </c>
      <c r="J193" s="10" t="s">
        <v>136</v>
      </c>
    </row>
    <row r="194">
      <c r="A194" s="46" t="s">
        <v>652</v>
      </c>
      <c r="B194" s="31">
        <v>0.160625</v>
      </c>
      <c r="C194" s="10" t="s">
        <v>72</v>
      </c>
      <c r="D194" s="10" t="s">
        <v>91</v>
      </c>
      <c r="E194" s="28">
        <v>7.0</v>
      </c>
      <c r="F194" s="26"/>
      <c r="H194" s="10" t="s">
        <v>697</v>
      </c>
    </row>
    <row r="195">
      <c r="A195" s="46" t="s">
        <v>652</v>
      </c>
      <c r="B195" s="31">
        <v>0.16074074074074074</v>
      </c>
      <c r="C195" s="10" t="s">
        <v>72</v>
      </c>
      <c r="D195" s="10" t="s">
        <v>93</v>
      </c>
      <c r="E195" s="28">
        <v>21.0</v>
      </c>
      <c r="F195" s="25">
        <f>E195-5</f>
        <v>16</v>
      </c>
      <c r="J195" s="10" t="s">
        <v>136</v>
      </c>
    </row>
    <row r="196">
      <c r="A196" s="46" t="s">
        <v>652</v>
      </c>
      <c r="B196" s="31">
        <v>0.1608101851851852</v>
      </c>
      <c r="C196" s="10" t="s">
        <v>72</v>
      </c>
      <c r="D196" s="10" t="s">
        <v>91</v>
      </c>
      <c r="E196" s="28">
        <v>7.0</v>
      </c>
      <c r="F196" s="26"/>
      <c r="H196" s="10" t="s">
        <v>697</v>
      </c>
      <c r="I196" s="10">
        <v>1.0</v>
      </c>
      <c r="J196" s="10" t="s">
        <v>119</v>
      </c>
    </row>
    <row r="197">
      <c r="A197" s="46" t="s">
        <v>652</v>
      </c>
      <c r="B197" s="31">
        <v>0.16193287037037038</v>
      </c>
      <c r="C197" s="10" t="s">
        <v>69</v>
      </c>
      <c r="D197" s="10" t="s">
        <v>120</v>
      </c>
      <c r="E197" s="28">
        <v>14.0</v>
      </c>
      <c r="F197" s="26"/>
      <c r="J197" s="10" t="s">
        <v>698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2.0"/>
    <col customWidth="1" min="10" max="10" width="6.29"/>
    <col customWidth="1" min="11" max="11" width="46.57"/>
  </cols>
  <sheetData>
    <row r="1">
      <c r="A1" s="29" t="s">
        <v>0</v>
      </c>
      <c r="B1" s="48" t="s">
        <v>614</v>
      </c>
      <c r="C1" s="49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43152.0</v>
      </c>
      <c r="B2" s="27">
        <v>0.014097222222222223</v>
      </c>
      <c r="C2" s="52">
        <f t="shared" ref="C2:C98" si="1">B2</f>
        <v>0.01409722222</v>
      </c>
      <c r="D2" s="26" t="s">
        <v>66</v>
      </c>
      <c r="E2" s="26" t="s">
        <v>67</v>
      </c>
      <c r="F2" s="25">
        <v>17.0</v>
      </c>
      <c r="G2" s="25">
        <f>F2-1</f>
        <v>16</v>
      </c>
      <c r="H2" s="26"/>
      <c r="I2" s="26"/>
      <c r="J2" s="26"/>
      <c r="K2" s="26"/>
    </row>
    <row r="3">
      <c r="A3" s="51">
        <v>43152.0</v>
      </c>
      <c r="B3" s="27">
        <v>0.014548611111111111</v>
      </c>
      <c r="C3" s="52">
        <f t="shared" si="1"/>
        <v>0.01454861111</v>
      </c>
      <c r="D3" s="26" t="s">
        <v>82</v>
      </c>
      <c r="E3" s="26" t="s">
        <v>71</v>
      </c>
      <c r="F3" s="25">
        <v>15.0</v>
      </c>
      <c r="G3" s="25">
        <f>F3-6</f>
        <v>9</v>
      </c>
      <c r="H3" s="26"/>
      <c r="I3" s="26"/>
      <c r="J3" s="26"/>
      <c r="K3" s="26"/>
    </row>
    <row r="4">
      <c r="A4" s="51">
        <v>43152.0</v>
      </c>
      <c r="B4" s="27">
        <v>0.026099537037037036</v>
      </c>
      <c r="C4" s="52">
        <f t="shared" si="1"/>
        <v>0.02609953704</v>
      </c>
      <c r="D4" s="26" t="s">
        <v>66</v>
      </c>
      <c r="E4" s="26" t="s">
        <v>67</v>
      </c>
      <c r="F4" s="25">
        <v>16.0</v>
      </c>
      <c r="G4" s="25">
        <v>12.0</v>
      </c>
      <c r="H4" s="26"/>
      <c r="I4" s="26"/>
      <c r="J4" s="26"/>
      <c r="K4" s="26"/>
    </row>
    <row r="5">
      <c r="A5" s="51">
        <v>43152.0</v>
      </c>
      <c r="B5" s="27">
        <v>0.030891203703703702</v>
      </c>
      <c r="C5" s="52">
        <f t="shared" si="1"/>
        <v>0.0308912037</v>
      </c>
      <c r="D5" s="26" t="s">
        <v>70</v>
      </c>
      <c r="E5" s="26" t="s">
        <v>154</v>
      </c>
      <c r="F5" s="25">
        <v>17.0</v>
      </c>
      <c r="G5" s="25">
        <f>F5-3</f>
        <v>14</v>
      </c>
      <c r="H5" s="26"/>
      <c r="I5" s="26"/>
      <c r="J5" s="26"/>
      <c r="K5" s="26"/>
    </row>
    <row r="6">
      <c r="A6" s="51">
        <v>43152.0</v>
      </c>
      <c r="B6" s="27">
        <v>0.03158564814814815</v>
      </c>
      <c r="C6" s="52">
        <f t="shared" si="1"/>
        <v>0.03158564815</v>
      </c>
      <c r="D6" s="26" t="s">
        <v>74</v>
      </c>
      <c r="E6" s="26" t="s">
        <v>67</v>
      </c>
      <c r="F6" s="25" t="s">
        <v>88</v>
      </c>
      <c r="G6" s="25">
        <v>1.0</v>
      </c>
      <c r="H6" s="26"/>
      <c r="I6" s="26"/>
      <c r="J6" s="26"/>
      <c r="K6" s="26"/>
    </row>
    <row r="7">
      <c r="A7" s="51">
        <v>43152.0</v>
      </c>
      <c r="B7" s="27">
        <v>0.031643518518518515</v>
      </c>
      <c r="C7" s="52">
        <f t="shared" si="1"/>
        <v>0.03164351852</v>
      </c>
      <c r="D7" s="26" t="s">
        <v>70</v>
      </c>
      <c r="E7" s="26" t="s">
        <v>67</v>
      </c>
      <c r="F7" s="25">
        <v>6.0</v>
      </c>
      <c r="G7" s="25">
        <f t="shared" ref="G7:G8" si="2">F7-3</f>
        <v>3</v>
      </c>
      <c r="H7" s="26"/>
      <c r="I7" s="26"/>
      <c r="J7" s="26"/>
      <c r="K7" s="26"/>
    </row>
    <row r="8">
      <c r="A8" s="51">
        <v>43152.0</v>
      </c>
      <c r="B8" s="27">
        <v>0.03321759259259259</v>
      </c>
      <c r="C8" s="52">
        <f t="shared" si="1"/>
        <v>0.03321759259</v>
      </c>
      <c r="D8" s="26" t="s">
        <v>70</v>
      </c>
      <c r="E8" s="26" t="s">
        <v>154</v>
      </c>
      <c r="F8" s="25">
        <v>7.0</v>
      </c>
      <c r="G8" s="25">
        <f t="shared" si="2"/>
        <v>4</v>
      </c>
      <c r="H8" s="26"/>
      <c r="I8" s="26"/>
      <c r="J8" s="26"/>
      <c r="K8" s="26"/>
    </row>
    <row r="9">
      <c r="A9" s="51">
        <v>43152.0</v>
      </c>
      <c r="B9" s="27">
        <v>0.0341087962962963</v>
      </c>
      <c r="C9" s="52">
        <f t="shared" si="1"/>
        <v>0.0341087963</v>
      </c>
      <c r="D9" s="26" t="s">
        <v>66</v>
      </c>
      <c r="E9" s="26" t="s">
        <v>320</v>
      </c>
      <c r="F9" s="25">
        <v>14.0</v>
      </c>
      <c r="G9" s="25">
        <f>F9--1</f>
        <v>15</v>
      </c>
      <c r="H9" s="26"/>
      <c r="I9" s="26"/>
      <c r="J9" s="26"/>
      <c r="K9" s="26"/>
    </row>
    <row r="10">
      <c r="A10" s="51">
        <v>43152.0</v>
      </c>
      <c r="B10" s="27">
        <v>0.03594907407407407</v>
      </c>
      <c r="C10" s="52">
        <f t="shared" si="1"/>
        <v>0.03594907407</v>
      </c>
      <c r="D10" s="26" t="s">
        <v>699</v>
      </c>
      <c r="E10" s="26" t="s">
        <v>91</v>
      </c>
      <c r="F10" s="25">
        <v>28.0</v>
      </c>
      <c r="G10" s="25"/>
      <c r="H10" s="26"/>
      <c r="I10" s="26" t="s">
        <v>700</v>
      </c>
      <c r="J10" s="26"/>
      <c r="K10" s="26" t="s">
        <v>701</v>
      </c>
    </row>
    <row r="11">
      <c r="A11" s="51">
        <v>43152.0</v>
      </c>
      <c r="B11" s="27">
        <v>0.036516203703703703</v>
      </c>
      <c r="C11" s="52">
        <f t="shared" si="1"/>
        <v>0.0365162037</v>
      </c>
      <c r="D11" s="26" t="s">
        <v>82</v>
      </c>
      <c r="E11" s="26" t="s">
        <v>89</v>
      </c>
      <c r="F11" s="25">
        <v>17.0</v>
      </c>
      <c r="G11" s="25">
        <f>F11-8</f>
        <v>9</v>
      </c>
      <c r="H11" s="26"/>
      <c r="I11" s="26"/>
      <c r="J11" s="26"/>
      <c r="K11" s="26" t="s">
        <v>151</v>
      </c>
    </row>
    <row r="12">
      <c r="A12" s="51">
        <v>43152.0</v>
      </c>
      <c r="B12" s="27">
        <v>0.03666666666666667</v>
      </c>
      <c r="C12" s="52">
        <f t="shared" si="1"/>
        <v>0.03666666667</v>
      </c>
      <c r="D12" s="26" t="s">
        <v>82</v>
      </c>
      <c r="E12" s="26" t="s">
        <v>91</v>
      </c>
      <c r="F12" s="25">
        <v>12.0</v>
      </c>
      <c r="G12" s="25"/>
      <c r="H12" s="26"/>
      <c r="I12" s="26" t="s">
        <v>702</v>
      </c>
      <c r="J12" s="26"/>
      <c r="K12" s="26"/>
    </row>
    <row r="13">
      <c r="A13" s="51">
        <v>43152.0</v>
      </c>
      <c r="B13" s="27">
        <v>0.037453703703703704</v>
      </c>
      <c r="C13" s="52">
        <f t="shared" si="1"/>
        <v>0.0374537037</v>
      </c>
      <c r="D13" s="26" t="s">
        <v>66</v>
      </c>
      <c r="E13" s="26" t="s">
        <v>89</v>
      </c>
      <c r="F13" s="25">
        <v>16.0</v>
      </c>
      <c r="G13" s="25">
        <f>F13-8</f>
        <v>8</v>
      </c>
      <c r="H13" s="26"/>
      <c r="I13" s="26"/>
      <c r="J13" s="26"/>
      <c r="K13" s="26" t="s">
        <v>703</v>
      </c>
    </row>
    <row r="14">
      <c r="A14" s="51">
        <v>43152.0</v>
      </c>
      <c r="B14" s="27">
        <v>0.03761574074074074</v>
      </c>
      <c r="C14" s="52">
        <f t="shared" si="1"/>
        <v>0.03761574074</v>
      </c>
      <c r="D14" s="26" t="s">
        <v>66</v>
      </c>
      <c r="E14" s="26" t="s">
        <v>91</v>
      </c>
      <c r="F14" s="25">
        <v>27.0</v>
      </c>
      <c r="G14" s="25"/>
      <c r="H14" s="26"/>
      <c r="I14" s="26" t="s">
        <v>704</v>
      </c>
      <c r="J14" s="26"/>
      <c r="K14" s="26"/>
    </row>
    <row r="15">
      <c r="A15" s="51">
        <v>43152.0</v>
      </c>
      <c r="B15" s="27">
        <v>0.03847222222222222</v>
      </c>
      <c r="C15" s="52">
        <f t="shared" si="1"/>
        <v>0.03847222222</v>
      </c>
      <c r="D15" s="26" t="s">
        <v>70</v>
      </c>
      <c r="E15" s="26" t="s">
        <v>67</v>
      </c>
      <c r="F15" s="25">
        <v>9.0</v>
      </c>
      <c r="G15" s="25">
        <f>F15-3</f>
        <v>6</v>
      </c>
      <c r="H15" s="26"/>
      <c r="I15" s="26"/>
      <c r="J15" s="26"/>
      <c r="K15" s="26"/>
    </row>
    <row r="16">
      <c r="A16" s="51">
        <v>43152.0</v>
      </c>
      <c r="B16" s="27">
        <v>0.03858796296296296</v>
      </c>
      <c r="C16" s="52">
        <f t="shared" si="1"/>
        <v>0.03858796296</v>
      </c>
      <c r="D16" s="26" t="s">
        <v>69</v>
      </c>
      <c r="E16" s="26" t="s">
        <v>67</v>
      </c>
      <c r="F16" s="25">
        <v>13.0</v>
      </c>
      <c r="G16" s="25">
        <f>F16-4</f>
        <v>9</v>
      </c>
      <c r="H16" s="26"/>
      <c r="I16" s="26"/>
      <c r="J16" s="26"/>
      <c r="K16" s="26"/>
    </row>
    <row r="17">
      <c r="A17" s="51">
        <v>43152.0</v>
      </c>
      <c r="B17" s="27">
        <v>0.04069444444444444</v>
      </c>
      <c r="C17" s="52">
        <f t="shared" si="1"/>
        <v>0.04069444444</v>
      </c>
      <c r="D17" s="26" t="s">
        <v>157</v>
      </c>
      <c r="E17" s="26" t="s">
        <v>67</v>
      </c>
      <c r="F17" s="25">
        <v>16.0</v>
      </c>
      <c r="G17" s="25">
        <f>F17-3</f>
        <v>13</v>
      </c>
      <c r="H17" s="26"/>
      <c r="I17" s="26"/>
      <c r="J17" s="26"/>
      <c r="K17" s="26"/>
    </row>
    <row r="18">
      <c r="A18" s="51">
        <v>43152.0</v>
      </c>
      <c r="B18" s="27">
        <v>0.04248842592592592</v>
      </c>
      <c r="C18" s="52">
        <f t="shared" si="1"/>
        <v>0.04248842593</v>
      </c>
      <c r="D18" s="26" t="s">
        <v>157</v>
      </c>
      <c r="E18" s="26" t="s">
        <v>125</v>
      </c>
      <c r="F18" s="25">
        <v>13.0</v>
      </c>
      <c r="G18" s="25">
        <f>F18-4</f>
        <v>9</v>
      </c>
      <c r="H18" s="26"/>
      <c r="I18" s="26"/>
      <c r="J18" s="26"/>
      <c r="K18" s="26"/>
    </row>
    <row r="19">
      <c r="A19" s="51">
        <v>43152.0</v>
      </c>
      <c r="B19" s="27">
        <v>0.04619212962962963</v>
      </c>
      <c r="C19" s="52">
        <f t="shared" si="1"/>
        <v>0.04619212963</v>
      </c>
      <c r="D19" s="26" t="s">
        <v>70</v>
      </c>
      <c r="E19" s="26" t="s">
        <v>154</v>
      </c>
      <c r="F19" s="25" t="s">
        <v>68</v>
      </c>
      <c r="G19" s="25">
        <v>20.0</v>
      </c>
      <c r="H19" s="26"/>
      <c r="I19" s="26"/>
      <c r="J19" s="26"/>
      <c r="K19" s="26"/>
    </row>
    <row r="20">
      <c r="A20" s="51">
        <v>43152.0</v>
      </c>
      <c r="B20" s="27">
        <v>0.047060185185185184</v>
      </c>
      <c r="C20" s="52">
        <f t="shared" si="1"/>
        <v>0.04706018519</v>
      </c>
      <c r="D20" s="26" t="s">
        <v>70</v>
      </c>
      <c r="E20" s="26" t="s">
        <v>79</v>
      </c>
      <c r="F20" s="25">
        <v>8.0</v>
      </c>
      <c r="G20" s="25">
        <f>F20-5</f>
        <v>3</v>
      </c>
      <c r="H20" s="26"/>
      <c r="I20" s="26"/>
      <c r="J20" s="26"/>
      <c r="K20" s="26"/>
    </row>
    <row r="21">
      <c r="A21" s="51">
        <v>43152.0</v>
      </c>
      <c r="B21" s="27">
        <v>0.04884259259259259</v>
      </c>
      <c r="C21" s="52">
        <f t="shared" si="1"/>
        <v>0.04884259259</v>
      </c>
      <c r="D21" s="26" t="s">
        <v>82</v>
      </c>
      <c r="E21" s="26" t="s">
        <v>71</v>
      </c>
      <c r="F21" s="25" t="s">
        <v>88</v>
      </c>
      <c r="G21" s="25">
        <v>1.0</v>
      </c>
      <c r="H21" s="26"/>
      <c r="I21" s="26"/>
      <c r="J21" s="26"/>
      <c r="K21" s="26"/>
    </row>
    <row r="22">
      <c r="A22" s="51">
        <v>43152.0</v>
      </c>
      <c r="B22" s="27">
        <v>0.05</v>
      </c>
      <c r="C22" s="52">
        <f t="shared" si="1"/>
        <v>0.05</v>
      </c>
      <c r="D22" s="26" t="s">
        <v>66</v>
      </c>
      <c r="E22" s="26" t="s">
        <v>67</v>
      </c>
      <c r="F22" s="25">
        <v>18.0</v>
      </c>
      <c r="G22" s="25">
        <v>17.0</v>
      </c>
      <c r="H22" s="26"/>
      <c r="I22" s="26"/>
      <c r="J22" s="26"/>
      <c r="K22" s="26"/>
    </row>
    <row r="23">
      <c r="A23" s="51">
        <v>43152.0</v>
      </c>
      <c r="B23" s="27">
        <v>0.050034722222222223</v>
      </c>
      <c r="C23" s="52">
        <f t="shared" si="1"/>
        <v>0.05003472222</v>
      </c>
      <c r="D23" s="26" t="s">
        <v>70</v>
      </c>
      <c r="E23" s="26" t="s">
        <v>67</v>
      </c>
      <c r="F23" s="25">
        <v>10.0</v>
      </c>
      <c r="G23" s="25">
        <f>F23-3</f>
        <v>7</v>
      </c>
      <c r="H23" s="26"/>
      <c r="I23" s="26"/>
      <c r="J23" s="26"/>
      <c r="K23" s="26"/>
    </row>
    <row r="24">
      <c r="A24" s="51">
        <v>43152.0</v>
      </c>
      <c r="B24" s="27">
        <v>0.05170138888888889</v>
      </c>
      <c r="C24" s="52">
        <f t="shared" si="1"/>
        <v>0.05170138889</v>
      </c>
      <c r="D24" s="26" t="s">
        <v>70</v>
      </c>
      <c r="E24" s="26" t="s">
        <v>125</v>
      </c>
      <c r="F24" s="25">
        <v>14.0</v>
      </c>
      <c r="G24" s="25">
        <f>F24-7</f>
        <v>7</v>
      </c>
      <c r="H24" s="26"/>
      <c r="I24" s="26"/>
      <c r="J24" s="26"/>
      <c r="K24" s="26"/>
    </row>
    <row r="25">
      <c r="A25" s="51">
        <v>43152.0</v>
      </c>
      <c r="B25" s="27">
        <v>0.05313657407407407</v>
      </c>
      <c r="C25" s="52">
        <f t="shared" si="1"/>
        <v>0.05313657407</v>
      </c>
      <c r="D25" s="26" t="s">
        <v>70</v>
      </c>
      <c r="E25" s="26" t="s">
        <v>73</v>
      </c>
      <c r="F25" s="25">
        <v>22.0</v>
      </c>
      <c r="G25" s="25">
        <f>F25-4</f>
        <v>18</v>
      </c>
      <c r="H25" s="26"/>
      <c r="I25" s="26"/>
      <c r="J25" s="26"/>
      <c r="K25" s="26"/>
    </row>
    <row r="26">
      <c r="A26" s="51">
        <v>43152.0</v>
      </c>
      <c r="B26" s="27">
        <v>0.05362268518518518</v>
      </c>
      <c r="C26" s="52">
        <f t="shared" si="1"/>
        <v>0.05362268519</v>
      </c>
      <c r="D26" s="26" t="s">
        <v>70</v>
      </c>
      <c r="E26" s="26" t="s">
        <v>125</v>
      </c>
      <c r="F26" s="25">
        <v>19.0</v>
      </c>
      <c r="G26" s="25">
        <f>F26-7</f>
        <v>12</v>
      </c>
      <c r="H26" s="26"/>
      <c r="I26" s="26"/>
      <c r="J26" s="26"/>
      <c r="K26" s="26"/>
    </row>
    <row r="27">
      <c r="A27" s="51">
        <v>43152.0</v>
      </c>
      <c r="B27" s="27">
        <v>0.0591087962962963</v>
      </c>
      <c r="C27" s="52">
        <f t="shared" si="1"/>
        <v>0.0591087963</v>
      </c>
      <c r="D27" s="26" t="s">
        <v>72</v>
      </c>
      <c r="E27" s="26" t="s">
        <v>67</v>
      </c>
      <c r="F27" s="25">
        <v>7.0</v>
      </c>
      <c r="G27" s="25">
        <f>F27-3</f>
        <v>4</v>
      </c>
      <c r="H27" s="26"/>
      <c r="I27" s="26"/>
      <c r="J27" s="26"/>
      <c r="K27" s="26"/>
    </row>
    <row r="28">
      <c r="A28" s="51">
        <v>43152.0</v>
      </c>
      <c r="B28" s="27">
        <v>0.06098379629629629</v>
      </c>
      <c r="C28" s="52">
        <f t="shared" si="1"/>
        <v>0.0609837963</v>
      </c>
      <c r="D28" s="26" t="s">
        <v>82</v>
      </c>
      <c r="E28" s="26" t="s">
        <v>125</v>
      </c>
      <c r="F28" s="25">
        <v>17.0</v>
      </c>
      <c r="G28" s="25">
        <f t="shared" ref="G28:G30" si="3">F28-1</f>
        <v>16</v>
      </c>
      <c r="H28" s="26"/>
      <c r="I28" s="26"/>
      <c r="J28" s="26"/>
      <c r="K28" s="26"/>
    </row>
    <row r="29">
      <c r="A29" s="51">
        <v>43152.0</v>
      </c>
      <c r="B29" s="27">
        <v>0.06221064814814815</v>
      </c>
      <c r="C29" s="52">
        <f t="shared" si="1"/>
        <v>0.06221064815</v>
      </c>
      <c r="D29" s="26" t="s">
        <v>66</v>
      </c>
      <c r="E29" s="26" t="s">
        <v>67</v>
      </c>
      <c r="F29" s="25">
        <v>17.0</v>
      </c>
      <c r="G29" s="25">
        <f t="shared" si="3"/>
        <v>16</v>
      </c>
      <c r="H29" s="26"/>
      <c r="I29" s="26"/>
      <c r="J29" s="26"/>
      <c r="K29" s="26"/>
    </row>
    <row r="30">
      <c r="A30" s="51">
        <v>43152.0</v>
      </c>
      <c r="B30" s="27">
        <v>0.06469907407407408</v>
      </c>
      <c r="C30" s="52">
        <f t="shared" si="1"/>
        <v>0.06469907407</v>
      </c>
      <c r="D30" s="26" t="s">
        <v>66</v>
      </c>
      <c r="E30" s="26" t="s">
        <v>67</v>
      </c>
      <c r="F30" s="25">
        <v>15.0</v>
      </c>
      <c r="G30" s="25">
        <f t="shared" si="3"/>
        <v>14</v>
      </c>
      <c r="H30" s="26"/>
      <c r="I30" s="26"/>
      <c r="J30" s="26"/>
      <c r="K30" s="26"/>
    </row>
    <row r="31">
      <c r="A31" s="51">
        <v>43152.0</v>
      </c>
      <c r="B31" s="27">
        <v>0.06553240740740741</v>
      </c>
      <c r="C31" s="52">
        <f t="shared" si="1"/>
        <v>0.06553240741</v>
      </c>
      <c r="D31" s="26" t="s">
        <v>69</v>
      </c>
      <c r="E31" s="26" t="s">
        <v>67</v>
      </c>
      <c r="F31" s="25">
        <v>12.0</v>
      </c>
      <c r="G31" s="25">
        <f t="shared" ref="G31:G32" si="4">F31-4</f>
        <v>8</v>
      </c>
      <c r="H31" s="26"/>
      <c r="I31" s="26"/>
      <c r="J31" s="26"/>
      <c r="K31" s="26"/>
    </row>
    <row r="32">
      <c r="A32" s="51">
        <v>43152.0</v>
      </c>
      <c r="B32" s="27">
        <v>0.06627314814814815</v>
      </c>
      <c r="C32" s="52">
        <f t="shared" si="1"/>
        <v>0.06627314815</v>
      </c>
      <c r="D32" s="26" t="s">
        <v>69</v>
      </c>
      <c r="E32" s="26" t="s">
        <v>67</v>
      </c>
      <c r="F32" s="25">
        <v>23.0</v>
      </c>
      <c r="G32" s="25">
        <f t="shared" si="4"/>
        <v>19</v>
      </c>
      <c r="H32" s="26"/>
      <c r="I32" s="26"/>
      <c r="J32" s="26"/>
      <c r="K32" s="26"/>
    </row>
    <row r="33">
      <c r="A33" s="51">
        <v>43152.0</v>
      </c>
      <c r="B33" s="27">
        <v>0.06642361111111111</v>
      </c>
      <c r="C33" s="52">
        <f t="shared" si="1"/>
        <v>0.06642361111</v>
      </c>
      <c r="D33" s="26" t="s">
        <v>69</v>
      </c>
      <c r="E33" s="26" t="s">
        <v>67</v>
      </c>
      <c r="F33" s="25" t="s">
        <v>88</v>
      </c>
      <c r="G33" s="25">
        <v>1.0</v>
      </c>
      <c r="H33" s="26"/>
      <c r="I33" s="26"/>
      <c r="J33" s="26"/>
      <c r="K33" s="26"/>
    </row>
    <row r="34">
      <c r="A34" s="51">
        <v>43152.0</v>
      </c>
      <c r="B34" s="27">
        <v>0.06672453703703704</v>
      </c>
      <c r="C34" s="52">
        <f t="shared" si="1"/>
        <v>0.06672453704</v>
      </c>
      <c r="D34" s="26" t="s">
        <v>69</v>
      </c>
      <c r="E34" s="26" t="s">
        <v>67</v>
      </c>
      <c r="F34" s="25">
        <v>23.0</v>
      </c>
      <c r="G34" s="25">
        <f>F34-4</f>
        <v>19</v>
      </c>
      <c r="H34" s="26"/>
      <c r="I34" s="26"/>
      <c r="J34" s="26"/>
      <c r="K34" s="26"/>
    </row>
    <row r="35">
      <c r="A35" s="51">
        <v>43152.0</v>
      </c>
      <c r="B35" s="27">
        <v>0.06848379629629629</v>
      </c>
      <c r="C35" s="52">
        <f t="shared" si="1"/>
        <v>0.0684837963</v>
      </c>
      <c r="D35" s="26" t="s">
        <v>82</v>
      </c>
      <c r="E35" s="26" t="s">
        <v>67</v>
      </c>
      <c r="F35" s="25">
        <v>5.0</v>
      </c>
      <c r="G35" s="25">
        <f>F35-3</f>
        <v>2</v>
      </c>
      <c r="H35" s="26"/>
      <c r="I35" s="26"/>
      <c r="J35" s="26"/>
      <c r="K35" s="26"/>
    </row>
    <row r="36">
      <c r="A36" s="51">
        <v>43152.0</v>
      </c>
      <c r="B36" s="27">
        <v>0.06912037037037037</v>
      </c>
      <c r="C36" s="52">
        <f t="shared" si="1"/>
        <v>0.06912037037</v>
      </c>
      <c r="D36" s="26" t="s">
        <v>74</v>
      </c>
      <c r="E36" s="26" t="s">
        <v>83</v>
      </c>
      <c r="F36" s="25">
        <v>25.0</v>
      </c>
      <c r="G36" s="25">
        <f>F36-6</f>
        <v>19</v>
      </c>
      <c r="H36" s="26"/>
      <c r="I36" s="26"/>
      <c r="J36" s="26"/>
      <c r="K36" s="26"/>
    </row>
    <row r="37">
      <c r="A37" s="51">
        <v>43152.0</v>
      </c>
      <c r="B37" s="27">
        <v>0.06934027777777778</v>
      </c>
      <c r="C37" s="52">
        <f t="shared" si="1"/>
        <v>0.06934027778</v>
      </c>
      <c r="D37" s="26" t="s">
        <v>74</v>
      </c>
      <c r="E37" s="26" t="s">
        <v>128</v>
      </c>
      <c r="F37" s="25">
        <v>10.0</v>
      </c>
      <c r="G37" s="25">
        <f>F37-0</f>
        <v>10</v>
      </c>
      <c r="H37" s="26"/>
      <c r="I37" s="26"/>
      <c r="J37" s="26"/>
      <c r="K37" s="26"/>
    </row>
    <row r="38">
      <c r="A38" s="51">
        <v>43152.0</v>
      </c>
      <c r="B38" s="27">
        <v>0.07464120370370371</v>
      </c>
      <c r="C38" s="52">
        <f t="shared" si="1"/>
        <v>0.0746412037</v>
      </c>
      <c r="D38" s="26" t="s">
        <v>82</v>
      </c>
      <c r="E38" s="26" t="s">
        <v>91</v>
      </c>
      <c r="F38" s="25">
        <v>16.0</v>
      </c>
      <c r="G38" s="25"/>
      <c r="H38" s="26"/>
      <c r="I38" s="26" t="s">
        <v>705</v>
      </c>
      <c r="J38" s="26"/>
      <c r="K38" s="26" t="s">
        <v>608</v>
      </c>
    </row>
    <row r="39">
      <c r="A39" s="51">
        <v>43152.0</v>
      </c>
      <c r="B39" s="27">
        <v>0.0734837962962963</v>
      </c>
      <c r="C39" s="52">
        <f t="shared" si="1"/>
        <v>0.0734837963</v>
      </c>
      <c r="D39" s="26" t="s">
        <v>74</v>
      </c>
      <c r="E39" s="26" t="s">
        <v>93</v>
      </c>
      <c r="F39" s="25">
        <v>16.0</v>
      </c>
      <c r="G39" s="25">
        <f>F39-7</f>
        <v>9</v>
      </c>
      <c r="H39" s="26"/>
      <c r="I39" s="26"/>
      <c r="J39" s="26"/>
      <c r="K39" s="26" t="s">
        <v>197</v>
      </c>
    </row>
    <row r="40">
      <c r="A40" s="51">
        <v>43152.0</v>
      </c>
      <c r="B40" s="27">
        <v>0.07546296296296297</v>
      </c>
      <c r="C40" s="52">
        <f t="shared" si="1"/>
        <v>0.07546296296</v>
      </c>
      <c r="D40" s="26" t="s">
        <v>699</v>
      </c>
      <c r="E40" s="26" t="s">
        <v>91</v>
      </c>
      <c r="F40" s="25">
        <v>7.0</v>
      </c>
      <c r="G40" s="25"/>
      <c r="H40" s="26"/>
      <c r="I40" s="26" t="s">
        <v>706</v>
      </c>
      <c r="J40" s="26"/>
      <c r="K40" s="26" t="s">
        <v>707</v>
      </c>
    </row>
    <row r="41">
      <c r="A41" s="51">
        <v>43152.0</v>
      </c>
      <c r="B41" s="27">
        <v>0.07583333333333334</v>
      </c>
      <c r="C41" s="52">
        <f t="shared" si="1"/>
        <v>0.07583333333</v>
      </c>
      <c r="D41" s="26" t="s">
        <v>70</v>
      </c>
      <c r="E41" s="26" t="s">
        <v>87</v>
      </c>
      <c r="F41" s="25" t="s">
        <v>88</v>
      </c>
      <c r="G41" s="25">
        <v>1.0</v>
      </c>
      <c r="H41" s="26"/>
      <c r="I41" s="26"/>
      <c r="J41" s="26"/>
      <c r="K41" s="26"/>
    </row>
    <row r="42">
      <c r="A42" s="51">
        <v>43152.0</v>
      </c>
      <c r="B42" s="27">
        <v>0.07583333333333334</v>
      </c>
      <c r="C42" s="52">
        <f t="shared" si="1"/>
        <v>0.07583333333</v>
      </c>
      <c r="D42" s="26" t="s">
        <v>70</v>
      </c>
      <c r="E42" s="26" t="s">
        <v>76</v>
      </c>
      <c r="F42" s="25">
        <v>8.0</v>
      </c>
      <c r="G42" s="25"/>
      <c r="H42" s="26"/>
      <c r="I42" s="26"/>
      <c r="J42" s="26"/>
      <c r="K42" s="26" t="s">
        <v>708</v>
      </c>
    </row>
    <row r="43">
      <c r="A43" s="51">
        <v>43152.0</v>
      </c>
      <c r="B43" s="27">
        <v>0.07582175925925926</v>
      </c>
      <c r="C43" s="52">
        <f t="shared" si="1"/>
        <v>0.07582175926</v>
      </c>
      <c r="D43" s="26" t="s">
        <v>69</v>
      </c>
      <c r="E43" s="26" t="s">
        <v>87</v>
      </c>
      <c r="F43" s="25">
        <v>23.0</v>
      </c>
      <c r="G43" s="25">
        <f>F43-4</f>
        <v>19</v>
      </c>
      <c r="H43" s="26"/>
      <c r="I43" s="26"/>
      <c r="J43" s="26"/>
      <c r="K43" s="26"/>
    </row>
    <row r="44">
      <c r="A44" s="51">
        <v>43152.0</v>
      </c>
      <c r="B44" s="27">
        <v>0.07579861111111111</v>
      </c>
      <c r="C44" s="52">
        <f t="shared" si="1"/>
        <v>0.07579861111</v>
      </c>
      <c r="D44" s="26" t="s">
        <v>699</v>
      </c>
      <c r="E44" s="26" t="s">
        <v>87</v>
      </c>
      <c r="F44" s="25">
        <v>20.0</v>
      </c>
      <c r="G44" s="25">
        <f>F44-2</f>
        <v>18</v>
      </c>
      <c r="H44" s="26"/>
      <c r="I44" s="26"/>
      <c r="J44" s="26"/>
      <c r="K44" s="26"/>
    </row>
    <row r="45">
      <c r="A45" s="51">
        <v>43152.0</v>
      </c>
      <c r="B45" s="27">
        <v>0.07590277777777778</v>
      </c>
      <c r="C45" s="52">
        <f t="shared" si="1"/>
        <v>0.07590277778</v>
      </c>
      <c r="D45" s="26" t="s">
        <v>74</v>
      </c>
      <c r="E45" s="26" t="s">
        <v>87</v>
      </c>
      <c r="F45" s="25">
        <v>18.0</v>
      </c>
      <c r="G45" s="25">
        <f>F45-4</f>
        <v>14</v>
      </c>
      <c r="H45" s="26"/>
      <c r="I45" s="26"/>
      <c r="J45" s="26"/>
      <c r="K45" s="26"/>
    </row>
    <row r="46">
      <c r="A46" s="51">
        <v>43152.0</v>
      </c>
      <c r="B46" s="27">
        <v>0.07591435185185186</v>
      </c>
      <c r="C46" s="52">
        <f t="shared" si="1"/>
        <v>0.07591435185</v>
      </c>
      <c r="D46" s="26" t="s">
        <v>72</v>
      </c>
      <c r="E46" s="26" t="s">
        <v>87</v>
      </c>
      <c r="F46" s="25">
        <v>16.0</v>
      </c>
      <c r="G46" s="25">
        <f>F46-3</f>
        <v>13</v>
      </c>
      <c r="H46" s="26"/>
      <c r="I46" s="26"/>
      <c r="J46" s="26"/>
      <c r="K46" s="26"/>
    </row>
    <row r="47">
      <c r="A47" s="51">
        <v>43152.0</v>
      </c>
      <c r="B47" s="27">
        <v>0.07597222222222222</v>
      </c>
      <c r="C47" s="52">
        <f t="shared" si="1"/>
        <v>0.07597222222</v>
      </c>
      <c r="D47" s="26" t="s">
        <v>66</v>
      </c>
      <c r="E47" s="26" t="s">
        <v>87</v>
      </c>
      <c r="F47" s="25">
        <v>14.0</v>
      </c>
      <c r="G47" s="25">
        <f>F47-0</f>
        <v>14</v>
      </c>
      <c r="H47" s="26"/>
      <c r="I47" s="26"/>
      <c r="J47" s="26"/>
      <c r="K47" s="26"/>
    </row>
    <row r="48">
      <c r="A48" s="51">
        <v>43152.0</v>
      </c>
      <c r="B48" s="27">
        <v>0.07611111111111112</v>
      </c>
      <c r="C48" s="52">
        <f t="shared" si="1"/>
        <v>0.07611111111</v>
      </c>
      <c r="D48" s="26" t="s">
        <v>84</v>
      </c>
      <c r="E48" s="26" t="s">
        <v>87</v>
      </c>
      <c r="F48" s="25">
        <v>6.0</v>
      </c>
      <c r="G48" s="25">
        <f>F48-2</f>
        <v>4</v>
      </c>
      <c r="H48" s="26"/>
      <c r="I48" s="26"/>
      <c r="J48" s="26"/>
      <c r="K48" s="26"/>
    </row>
    <row r="49">
      <c r="A49" s="51">
        <v>43152.0</v>
      </c>
      <c r="B49" s="27">
        <v>0.07611111111111112</v>
      </c>
      <c r="C49" s="52">
        <f t="shared" si="1"/>
        <v>0.07611111111</v>
      </c>
      <c r="D49" s="26" t="s">
        <v>82</v>
      </c>
      <c r="E49" s="26" t="s">
        <v>87</v>
      </c>
      <c r="F49" s="25">
        <v>8.0</v>
      </c>
      <c r="G49" s="25">
        <f>F49-1</f>
        <v>7</v>
      </c>
      <c r="H49" s="26"/>
      <c r="I49" s="26"/>
      <c r="J49" s="26"/>
      <c r="K49" s="26"/>
    </row>
    <row r="50">
      <c r="A50" s="51">
        <v>43152.0</v>
      </c>
      <c r="B50" s="27">
        <v>0.07666666666666666</v>
      </c>
      <c r="C50" s="52">
        <f t="shared" si="1"/>
        <v>0.07666666667</v>
      </c>
      <c r="D50" s="26" t="s">
        <v>69</v>
      </c>
      <c r="E50" s="26" t="s">
        <v>91</v>
      </c>
      <c r="F50" s="25">
        <v>6.0</v>
      </c>
      <c r="G50" s="25"/>
      <c r="H50" s="26"/>
      <c r="I50" s="26" t="s">
        <v>709</v>
      </c>
      <c r="J50" s="26"/>
      <c r="K50" s="26" t="s">
        <v>104</v>
      </c>
    </row>
    <row r="51">
      <c r="A51" s="51">
        <v>43152.0</v>
      </c>
      <c r="B51" s="27">
        <v>0.07710648148148148</v>
      </c>
      <c r="C51" s="52">
        <f t="shared" si="1"/>
        <v>0.07710648148</v>
      </c>
      <c r="D51" s="26" t="s">
        <v>699</v>
      </c>
      <c r="E51" s="26" t="s">
        <v>76</v>
      </c>
      <c r="F51" s="25">
        <v>7.0</v>
      </c>
      <c r="G51" s="25"/>
      <c r="H51" s="26"/>
      <c r="I51" s="26"/>
      <c r="J51" s="26"/>
      <c r="K51" s="26" t="s">
        <v>710</v>
      </c>
    </row>
    <row r="52">
      <c r="A52" s="51">
        <v>43152.0</v>
      </c>
      <c r="B52" s="27">
        <v>0.07765046296296296</v>
      </c>
      <c r="C52" s="52">
        <f t="shared" si="1"/>
        <v>0.07765046296</v>
      </c>
      <c r="D52" s="26" t="s">
        <v>74</v>
      </c>
      <c r="E52" s="26" t="s">
        <v>93</v>
      </c>
      <c r="F52" s="25">
        <v>24.0</v>
      </c>
      <c r="G52" s="25">
        <f>F52-7</f>
        <v>17</v>
      </c>
      <c r="H52" s="26"/>
      <c r="I52" s="26"/>
      <c r="J52" s="26"/>
      <c r="K52" s="26" t="s">
        <v>305</v>
      </c>
    </row>
    <row r="53">
      <c r="A53" s="51">
        <v>43152.0</v>
      </c>
      <c r="B53" s="27">
        <v>0.07780092592592593</v>
      </c>
      <c r="C53" s="52">
        <f t="shared" si="1"/>
        <v>0.07780092593</v>
      </c>
      <c r="D53" s="26" t="s">
        <v>74</v>
      </c>
      <c r="E53" s="26" t="s">
        <v>91</v>
      </c>
      <c r="F53" s="25">
        <v>5.0</v>
      </c>
      <c r="G53" s="25"/>
      <c r="H53" s="26"/>
      <c r="I53" s="26" t="s">
        <v>711</v>
      </c>
      <c r="J53" s="26"/>
      <c r="K53" s="26" t="s">
        <v>712</v>
      </c>
    </row>
    <row r="54">
      <c r="A54" s="51">
        <v>43152.0</v>
      </c>
      <c r="B54" s="27">
        <v>0.07806712962962963</v>
      </c>
      <c r="C54" s="52">
        <f t="shared" si="1"/>
        <v>0.07806712963</v>
      </c>
      <c r="D54" s="26" t="s">
        <v>74</v>
      </c>
      <c r="E54" s="26" t="s">
        <v>93</v>
      </c>
      <c r="F54" s="25">
        <v>13.0</v>
      </c>
      <c r="G54" s="25">
        <f t="shared" ref="G54:G56" si="5">F54-7</f>
        <v>6</v>
      </c>
      <c r="H54" s="26"/>
      <c r="I54" s="26"/>
      <c r="J54" s="26"/>
      <c r="K54" s="26" t="s">
        <v>197</v>
      </c>
    </row>
    <row r="55">
      <c r="A55" s="51">
        <v>43152.0</v>
      </c>
      <c r="B55" s="27">
        <v>0.07931712962962963</v>
      </c>
      <c r="C55" s="52">
        <f t="shared" si="1"/>
        <v>0.07931712963</v>
      </c>
      <c r="D55" s="26" t="s">
        <v>70</v>
      </c>
      <c r="E55" s="26" t="s">
        <v>93</v>
      </c>
      <c r="F55" s="25">
        <v>21.0</v>
      </c>
      <c r="G55" s="25">
        <f t="shared" si="5"/>
        <v>14</v>
      </c>
      <c r="H55" s="26"/>
      <c r="I55" s="26"/>
      <c r="J55" s="26"/>
      <c r="K55" s="26" t="s">
        <v>148</v>
      </c>
    </row>
    <row r="56">
      <c r="A56" s="51">
        <v>43152.0</v>
      </c>
      <c r="B56" s="27">
        <v>0.0793287037037037</v>
      </c>
      <c r="C56" s="52">
        <f t="shared" si="1"/>
        <v>0.0793287037</v>
      </c>
      <c r="D56" s="26" t="s">
        <v>70</v>
      </c>
      <c r="E56" s="26" t="s">
        <v>93</v>
      </c>
      <c r="F56" s="25">
        <v>16.0</v>
      </c>
      <c r="G56" s="25">
        <f t="shared" si="5"/>
        <v>9</v>
      </c>
      <c r="H56" s="26"/>
      <c r="I56" s="26"/>
      <c r="J56" s="26"/>
      <c r="K56" s="26" t="s">
        <v>148</v>
      </c>
    </row>
    <row r="57">
      <c r="A57" s="51">
        <v>43152.0</v>
      </c>
      <c r="B57" s="27">
        <v>0.07943287037037038</v>
      </c>
      <c r="C57" s="52">
        <f t="shared" si="1"/>
        <v>0.07943287037</v>
      </c>
      <c r="D57" s="26" t="s">
        <v>70</v>
      </c>
      <c r="E57" s="26" t="s">
        <v>91</v>
      </c>
      <c r="F57" s="25">
        <v>12.0</v>
      </c>
      <c r="G57" s="25"/>
      <c r="H57" s="26"/>
      <c r="I57" s="26" t="s">
        <v>713</v>
      </c>
      <c r="J57" s="26"/>
      <c r="K57" s="26"/>
    </row>
    <row r="58">
      <c r="A58" s="51">
        <v>43152.0</v>
      </c>
      <c r="B58" s="27">
        <v>0.07945601851851852</v>
      </c>
      <c r="C58" s="52">
        <f t="shared" si="1"/>
        <v>0.07945601852</v>
      </c>
      <c r="D58" s="26" t="s">
        <v>70</v>
      </c>
      <c r="E58" s="26" t="s">
        <v>91</v>
      </c>
      <c r="F58" s="25">
        <v>7.0</v>
      </c>
      <c r="G58" s="25"/>
      <c r="H58" s="26"/>
      <c r="I58" s="26" t="s">
        <v>714</v>
      </c>
      <c r="J58" s="26"/>
      <c r="K58" s="26"/>
    </row>
    <row r="59">
      <c r="A59" s="51">
        <v>43152.0</v>
      </c>
      <c r="B59" s="27">
        <v>0.07995370370370371</v>
      </c>
      <c r="C59" s="52">
        <f t="shared" si="1"/>
        <v>0.0799537037</v>
      </c>
      <c r="D59" s="26" t="s">
        <v>70</v>
      </c>
      <c r="E59" s="26" t="s">
        <v>93</v>
      </c>
      <c r="F59" s="25" t="s">
        <v>75</v>
      </c>
      <c r="G59" s="44" t="s">
        <v>75</v>
      </c>
      <c r="H59" s="26"/>
      <c r="I59" s="26"/>
      <c r="J59" s="26"/>
      <c r="K59" s="26" t="s">
        <v>99</v>
      </c>
    </row>
    <row r="60">
      <c r="A60" s="51">
        <v>43152.0</v>
      </c>
      <c r="B60" s="27">
        <v>0.07997685185185185</v>
      </c>
      <c r="C60" s="52">
        <f t="shared" si="1"/>
        <v>0.07997685185</v>
      </c>
      <c r="D60" s="26" t="s">
        <v>70</v>
      </c>
      <c r="E60" s="26" t="s">
        <v>91</v>
      </c>
      <c r="F60" s="25">
        <v>10.0</v>
      </c>
      <c r="G60" s="25"/>
      <c r="H60" s="26"/>
      <c r="I60" s="26" t="s">
        <v>715</v>
      </c>
      <c r="J60" s="26"/>
      <c r="K60" s="26"/>
    </row>
    <row r="61">
      <c r="A61" s="51">
        <v>43152.0</v>
      </c>
      <c r="B61" s="27">
        <v>0.08112268518518519</v>
      </c>
      <c r="C61" s="52">
        <f t="shared" si="1"/>
        <v>0.08112268519</v>
      </c>
      <c r="D61" s="26" t="s">
        <v>66</v>
      </c>
      <c r="E61" s="26" t="s">
        <v>89</v>
      </c>
      <c r="F61" s="25">
        <v>26.0</v>
      </c>
      <c r="G61" s="25">
        <f t="shared" ref="G61:G62" si="6">F61-8</f>
        <v>18</v>
      </c>
      <c r="H61" s="26"/>
      <c r="I61" s="26"/>
      <c r="J61" s="26"/>
      <c r="K61" s="26" t="s">
        <v>171</v>
      </c>
    </row>
    <row r="62">
      <c r="A62" s="51">
        <v>43152.0</v>
      </c>
      <c r="B62" s="27">
        <v>0.08115740740740741</v>
      </c>
      <c r="C62" s="52">
        <f t="shared" si="1"/>
        <v>0.08115740741</v>
      </c>
      <c r="D62" s="26" t="s">
        <v>66</v>
      </c>
      <c r="E62" s="26" t="s">
        <v>89</v>
      </c>
      <c r="F62" s="25">
        <v>25.0</v>
      </c>
      <c r="G62" s="25">
        <f t="shared" si="6"/>
        <v>17</v>
      </c>
      <c r="H62" s="26"/>
      <c r="I62" s="26"/>
      <c r="J62" s="26"/>
      <c r="K62" s="26" t="s">
        <v>171</v>
      </c>
    </row>
    <row r="63">
      <c r="A63" s="51">
        <v>43152.0</v>
      </c>
      <c r="B63" s="27">
        <v>0.08126157407407407</v>
      </c>
      <c r="C63" s="52">
        <f t="shared" si="1"/>
        <v>0.08126157407</v>
      </c>
      <c r="D63" s="26" t="s">
        <v>66</v>
      </c>
      <c r="E63" s="26" t="s">
        <v>91</v>
      </c>
      <c r="F63" s="25">
        <v>8.0</v>
      </c>
      <c r="G63" s="25"/>
      <c r="H63" s="26"/>
      <c r="I63" s="26" t="s">
        <v>716</v>
      </c>
      <c r="J63" s="26"/>
      <c r="K63" s="26"/>
    </row>
    <row r="64">
      <c r="A64" s="51">
        <v>43152.0</v>
      </c>
      <c r="B64" s="27">
        <v>0.08128472222222222</v>
      </c>
      <c r="C64" s="52">
        <f t="shared" si="1"/>
        <v>0.08128472222</v>
      </c>
      <c r="D64" s="26" t="s">
        <v>66</v>
      </c>
      <c r="E64" s="26" t="s">
        <v>91</v>
      </c>
      <c r="F64" s="25">
        <v>14.0</v>
      </c>
      <c r="G64" s="25"/>
      <c r="H64" s="26"/>
      <c r="I64" s="26" t="s">
        <v>717</v>
      </c>
      <c r="J64" s="26"/>
      <c r="K64" s="26" t="s">
        <v>718</v>
      </c>
    </row>
    <row r="65">
      <c r="A65" s="51">
        <v>43152.0</v>
      </c>
      <c r="B65" s="27">
        <v>0.08579861111111112</v>
      </c>
      <c r="C65" s="52">
        <f t="shared" si="1"/>
        <v>0.08579861111</v>
      </c>
      <c r="D65" s="26" t="s">
        <v>84</v>
      </c>
      <c r="E65" s="26" t="s">
        <v>210</v>
      </c>
      <c r="F65" s="25">
        <v>22.0</v>
      </c>
      <c r="G65" s="25">
        <f>F65-3</f>
        <v>19</v>
      </c>
      <c r="H65" s="26"/>
      <c r="I65" s="26"/>
      <c r="J65" s="26"/>
      <c r="K65" s="26" t="s">
        <v>719</v>
      </c>
    </row>
    <row r="66">
      <c r="A66" s="51">
        <v>43152.0</v>
      </c>
      <c r="B66" s="27">
        <v>0.08659722222222223</v>
      </c>
      <c r="C66" s="52">
        <f t="shared" si="1"/>
        <v>0.08659722222</v>
      </c>
      <c r="D66" s="26" t="s">
        <v>69</v>
      </c>
      <c r="E66" s="26" t="s">
        <v>120</v>
      </c>
      <c r="F66" s="25">
        <v>7.0</v>
      </c>
      <c r="G66" s="25"/>
      <c r="H66" s="26"/>
      <c r="I66" s="26"/>
      <c r="J66" s="26"/>
      <c r="K66" s="26" t="s">
        <v>720</v>
      </c>
    </row>
    <row r="67">
      <c r="A67" s="51">
        <v>43152.0</v>
      </c>
      <c r="B67" s="27">
        <v>0.08778935185185185</v>
      </c>
      <c r="C67" s="52">
        <f t="shared" si="1"/>
        <v>0.08778935185</v>
      </c>
      <c r="D67" s="26" t="s">
        <v>699</v>
      </c>
      <c r="E67" s="26" t="s">
        <v>362</v>
      </c>
      <c r="F67" s="25">
        <v>10.0</v>
      </c>
      <c r="G67" s="25">
        <f>F67-0</f>
        <v>10</v>
      </c>
      <c r="H67" s="26"/>
      <c r="I67" s="26"/>
      <c r="J67" s="26"/>
      <c r="K67" s="26"/>
    </row>
    <row r="68">
      <c r="A68" s="51">
        <v>43152.0</v>
      </c>
      <c r="B68" s="27">
        <v>0.08886574074074075</v>
      </c>
      <c r="C68" s="52">
        <f t="shared" si="1"/>
        <v>0.08886574074</v>
      </c>
      <c r="D68" s="26" t="s">
        <v>69</v>
      </c>
      <c r="E68" s="26" t="s">
        <v>91</v>
      </c>
      <c r="F68" s="25">
        <v>9.0</v>
      </c>
      <c r="G68" s="25"/>
      <c r="H68" s="26"/>
      <c r="I68" s="26" t="s">
        <v>721</v>
      </c>
      <c r="J68" s="26"/>
      <c r="K68" s="26" t="s">
        <v>263</v>
      </c>
    </row>
    <row r="69">
      <c r="A69" s="51">
        <v>43152.0</v>
      </c>
      <c r="B69" s="27">
        <v>0.09023148148148148</v>
      </c>
      <c r="C69" s="52">
        <f t="shared" si="1"/>
        <v>0.09023148148</v>
      </c>
      <c r="D69" s="26" t="s">
        <v>74</v>
      </c>
      <c r="E69" s="26" t="s">
        <v>93</v>
      </c>
      <c r="F69" s="25">
        <v>23.0</v>
      </c>
      <c r="G69" s="25">
        <f>F69-7</f>
        <v>16</v>
      </c>
      <c r="H69" s="26"/>
      <c r="I69" s="26"/>
      <c r="J69" s="26"/>
      <c r="K69" s="26" t="s">
        <v>403</v>
      </c>
    </row>
    <row r="70">
      <c r="A70" s="51">
        <v>43152.0</v>
      </c>
      <c r="B70" s="27">
        <v>0.09033564814814815</v>
      </c>
      <c r="C70" s="52">
        <f t="shared" si="1"/>
        <v>0.09033564815</v>
      </c>
      <c r="D70" s="26" t="s">
        <v>74</v>
      </c>
      <c r="E70" s="26" t="s">
        <v>93</v>
      </c>
      <c r="F70" s="25" t="s">
        <v>68</v>
      </c>
      <c r="G70" s="44">
        <v>20.0</v>
      </c>
      <c r="H70" s="26"/>
      <c r="I70" s="26"/>
      <c r="J70" s="26"/>
      <c r="K70" s="53" t="s">
        <v>160</v>
      </c>
    </row>
    <row r="71">
      <c r="A71" s="51">
        <v>43152.0</v>
      </c>
      <c r="B71" s="27">
        <v>0.09047453703703703</v>
      </c>
      <c r="C71" s="52">
        <f t="shared" si="1"/>
        <v>0.09047453704</v>
      </c>
      <c r="D71" s="26" t="s">
        <v>74</v>
      </c>
      <c r="E71" s="26" t="s">
        <v>91</v>
      </c>
      <c r="F71" s="25">
        <v>10.0</v>
      </c>
      <c r="G71" s="25"/>
      <c r="H71" s="26"/>
      <c r="I71" s="26" t="s">
        <v>722</v>
      </c>
      <c r="J71" s="26"/>
      <c r="K71" s="26"/>
    </row>
    <row r="72">
      <c r="A72" s="51">
        <v>43152.0</v>
      </c>
      <c r="B72" s="27">
        <v>0.09061342592592593</v>
      </c>
      <c r="C72" s="52">
        <f t="shared" si="1"/>
        <v>0.09061342593</v>
      </c>
      <c r="D72" s="26" t="s">
        <v>74</v>
      </c>
      <c r="E72" s="26" t="s">
        <v>93</v>
      </c>
      <c r="F72" s="25" t="s">
        <v>68</v>
      </c>
      <c r="G72" s="44">
        <v>20.0</v>
      </c>
      <c r="H72" s="26"/>
      <c r="I72" s="26"/>
      <c r="J72" s="26"/>
      <c r="K72" s="26" t="s">
        <v>723</v>
      </c>
    </row>
    <row r="73">
      <c r="A73" s="51">
        <v>43152.0</v>
      </c>
      <c r="B73" s="27">
        <v>0.09061342592592593</v>
      </c>
      <c r="C73" s="52">
        <f t="shared" si="1"/>
        <v>0.09061342593</v>
      </c>
      <c r="D73" s="26" t="s">
        <v>74</v>
      </c>
      <c r="E73" s="26" t="s">
        <v>93</v>
      </c>
      <c r="F73" s="25">
        <v>20.0</v>
      </c>
      <c r="G73" s="25">
        <f>F73-7</f>
        <v>13</v>
      </c>
      <c r="H73" s="26"/>
      <c r="I73" s="26"/>
      <c r="J73" s="26"/>
      <c r="K73" s="26" t="s">
        <v>305</v>
      </c>
    </row>
    <row r="74">
      <c r="A74" s="51">
        <v>43152.0</v>
      </c>
      <c r="B74" s="27">
        <v>0.09071759259259259</v>
      </c>
      <c r="C74" s="52">
        <f t="shared" si="1"/>
        <v>0.09071759259</v>
      </c>
      <c r="D74" s="26" t="s">
        <v>74</v>
      </c>
      <c r="E74" s="26" t="s">
        <v>91</v>
      </c>
      <c r="F74" s="25">
        <v>7.0</v>
      </c>
      <c r="G74" s="25"/>
      <c r="H74" s="26"/>
      <c r="I74" s="26" t="s">
        <v>714</v>
      </c>
      <c r="J74" s="26"/>
      <c r="K74" s="26"/>
    </row>
    <row r="75">
      <c r="A75" s="51">
        <v>43152.0</v>
      </c>
      <c r="B75" s="27">
        <v>0.09195601851851852</v>
      </c>
      <c r="C75" s="52">
        <f t="shared" si="1"/>
        <v>0.09195601852</v>
      </c>
      <c r="D75" s="26" t="s">
        <v>72</v>
      </c>
      <c r="E75" s="26" t="s">
        <v>91</v>
      </c>
      <c r="F75" s="25">
        <v>4.0</v>
      </c>
      <c r="G75" s="25"/>
      <c r="H75" s="26"/>
      <c r="I75" s="26" t="s">
        <v>724</v>
      </c>
      <c r="J75" s="26"/>
      <c r="K75" s="26" t="s">
        <v>189</v>
      </c>
    </row>
    <row r="76">
      <c r="A76" s="51">
        <v>43152.0</v>
      </c>
      <c r="B76" s="27">
        <v>0.09282407407407407</v>
      </c>
      <c r="C76" s="52">
        <f t="shared" si="1"/>
        <v>0.09282407407</v>
      </c>
      <c r="D76" s="26" t="s">
        <v>70</v>
      </c>
      <c r="E76" s="26" t="s">
        <v>93</v>
      </c>
      <c r="F76" s="25">
        <v>15.0</v>
      </c>
      <c r="G76" s="25">
        <f t="shared" ref="G76:G77" si="7">F76-7</f>
        <v>8</v>
      </c>
      <c r="H76" s="26"/>
      <c r="I76" s="26"/>
      <c r="J76" s="26"/>
      <c r="K76" s="53" t="s">
        <v>160</v>
      </c>
    </row>
    <row r="77">
      <c r="A77" s="51">
        <v>43152.0</v>
      </c>
      <c r="B77" s="27">
        <v>0.09282407407407407</v>
      </c>
      <c r="C77" s="52">
        <f t="shared" si="1"/>
        <v>0.09282407407</v>
      </c>
      <c r="D77" s="26" t="s">
        <v>70</v>
      </c>
      <c r="E77" s="26" t="s">
        <v>93</v>
      </c>
      <c r="F77" s="25">
        <v>14.0</v>
      </c>
      <c r="G77" s="25">
        <f t="shared" si="7"/>
        <v>7</v>
      </c>
      <c r="H77" s="26"/>
      <c r="I77" s="26"/>
      <c r="J77" s="26"/>
      <c r="K77" s="26" t="s">
        <v>725</v>
      </c>
    </row>
    <row r="78">
      <c r="A78" s="51">
        <v>43152.0</v>
      </c>
      <c r="B78" s="27">
        <v>0.09299768518518518</v>
      </c>
      <c r="C78" s="52">
        <f t="shared" si="1"/>
        <v>0.09299768519</v>
      </c>
      <c r="D78" s="26" t="s">
        <v>70</v>
      </c>
      <c r="E78" s="26" t="s">
        <v>93</v>
      </c>
      <c r="F78" s="25" t="s">
        <v>68</v>
      </c>
      <c r="G78" s="44">
        <v>20.0</v>
      </c>
      <c r="H78" s="26"/>
      <c r="I78" s="26"/>
      <c r="J78" s="26"/>
      <c r="K78" s="53" t="s">
        <v>160</v>
      </c>
    </row>
    <row r="79">
      <c r="A79" s="51">
        <v>43152.0</v>
      </c>
      <c r="B79" s="27">
        <v>0.09299768518518518</v>
      </c>
      <c r="C79" s="52">
        <f t="shared" si="1"/>
        <v>0.09299768519</v>
      </c>
      <c r="D79" s="26" t="s">
        <v>70</v>
      </c>
      <c r="E79" s="26" t="s">
        <v>93</v>
      </c>
      <c r="F79" s="25" t="s">
        <v>726</v>
      </c>
      <c r="G79" s="44">
        <v>14.0</v>
      </c>
      <c r="H79" s="26"/>
      <c r="I79" s="26"/>
      <c r="J79" s="26"/>
      <c r="K79" s="26" t="s">
        <v>725</v>
      </c>
    </row>
    <row r="80">
      <c r="A80" s="51">
        <v>43152.0</v>
      </c>
      <c r="B80" s="27">
        <v>0.09333333333333334</v>
      </c>
      <c r="C80" s="52">
        <f t="shared" si="1"/>
        <v>0.09333333333</v>
      </c>
      <c r="D80" s="26" t="s">
        <v>70</v>
      </c>
      <c r="E80" s="26" t="s">
        <v>91</v>
      </c>
      <c r="F80" s="25">
        <v>8.0</v>
      </c>
      <c r="G80" s="25"/>
      <c r="H80" s="26"/>
      <c r="I80" s="26" t="s">
        <v>727</v>
      </c>
      <c r="J80" s="26"/>
      <c r="K80" s="26"/>
    </row>
    <row r="81">
      <c r="A81" s="51">
        <v>43152.0</v>
      </c>
      <c r="B81" s="27">
        <v>0.09369212962962963</v>
      </c>
      <c r="C81" s="52">
        <f t="shared" si="1"/>
        <v>0.09369212963</v>
      </c>
      <c r="D81" s="26" t="s">
        <v>66</v>
      </c>
      <c r="E81" s="26" t="s">
        <v>93</v>
      </c>
      <c r="F81" s="25" t="s">
        <v>75</v>
      </c>
      <c r="G81" s="44" t="s">
        <v>75</v>
      </c>
      <c r="H81" s="26"/>
      <c r="I81" s="26"/>
      <c r="J81" s="26"/>
      <c r="K81" s="26" t="s">
        <v>728</v>
      </c>
    </row>
    <row r="82">
      <c r="A82" s="51">
        <v>43152.0</v>
      </c>
      <c r="B82" s="27">
        <v>0.09369212962962963</v>
      </c>
      <c r="C82" s="52">
        <f t="shared" si="1"/>
        <v>0.09369212963</v>
      </c>
      <c r="D82" s="26" t="s">
        <v>66</v>
      </c>
      <c r="E82" s="26" t="s">
        <v>93</v>
      </c>
      <c r="F82" s="25" t="s">
        <v>75</v>
      </c>
      <c r="G82" s="44" t="s">
        <v>75</v>
      </c>
      <c r="H82" s="26"/>
      <c r="I82" s="26"/>
      <c r="J82" s="26"/>
      <c r="K82" s="53" t="s">
        <v>160</v>
      </c>
    </row>
    <row r="83">
      <c r="A83" s="51">
        <v>43152.0</v>
      </c>
      <c r="B83" s="27">
        <v>0.09375</v>
      </c>
      <c r="C83" s="52">
        <f t="shared" si="1"/>
        <v>0.09375</v>
      </c>
      <c r="D83" s="26" t="s">
        <v>66</v>
      </c>
      <c r="E83" s="26" t="s">
        <v>93</v>
      </c>
      <c r="F83" s="25" t="s">
        <v>75</v>
      </c>
      <c r="G83" s="44" t="s">
        <v>75</v>
      </c>
      <c r="H83" s="26"/>
      <c r="I83" s="26"/>
      <c r="J83" s="26"/>
      <c r="K83" s="26" t="s">
        <v>728</v>
      </c>
    </row>
    <row r="84">
      <c r="A84" s="51">
        <v>43152.0</v>
      </c>
      <c r="B84" s="27">
        <v>0.09375</v>
      </c>
      <c r="C84" s="52">
        <f t="shared" si="1"/>
        <v>0.09375</v>
      </c>
      <c r="D84" s="26" t="s">
        <v>66</v>
      </c>
      <c r="E84" s="26" t="s">
        <v>93</v>
      </c>
      <c r="F84" s="25" t="s">
        <v>75</v>
      </c>
      <c r="G84" s="44" t="s">
        <v>75</v>
      </c>
      <c r="H84" s="26"/>
      <c r="I84" s="26"/>
      <c r="J84" s="26"/>
      <c r="K84" s="53" t="s">
        <v>160</v>
      </c>
    </row>
    <row r="85">
      <c r="A85" s="51">
        <v>43152.0</v>
      </c>
      <c r="B85" s="27">
        <v>0.09427083333333333</v>
      </c>
      <c r="C85" s="52">
        <f t="shared" si="1"/>
        <v>0.09427083333</v>
      </c>
      <c r="D85" s="26" t="s">
        <v>82</v>
      </c>
      <c r="E85" s="26" t="s">
        <v>89</v>
      </c>
      <c r="F85" s="25" t="s">
        <v>88</v>
      </c>
      <c r="G85" s="44">
        <v>1.0</v>
      </c>
      <c r="H85" s="26"/>
      <c r="I85" s="26"/>
      <c r="J85" s="26"/>
      <c r="K85" s="26" t="s">
        <v>151</v>
      </c>
    </row>
    <row r="86">
      <c r="A86" s="51">
        <v>43152.0</v>
      </c>
      <c r="B86" s="27">
        <v>0.09443287037037038</v>
      </c>
      <c r="C86" s="52">
        <f t="shared" si="1"/>
        <v>0.09443287037</v>
      </c>
      <c r="D86" s="26" t="s">
        <v>74</v>
      </c>
      <c r="E86" s="26" t="s">
        <v>93</v>
      </c>
      <c r="F86" s="25" t="s">
        <v>75</v>
      </c>
      <c r="G86" s="44" t="s">
        <v>75</v>
      </c>
      <c r="H86" s="26"/>
      <c r="I86" s="54"/>
      <c r="J86" s="26"/>
      <c r="K86" s="53" t="s">
        <v>160</v>
      </c>
    </row>
    <row r="87">
      <c r="A87" s="51">
        <v>43152.0</v>
      </c>
      <c r="B87" s="27">
        <v>0.09443287037037038</v>
      </c>
      <c r="C87" s="52">
        <f t="shared" si="1"/>
        <v>0.09443287037</v>
      </c>
      <c r="D87" s="26" t="s">
        <v>74</v>
      </c>
      <c r="E87" s="26" t="s">
        <v>93</v>
      </c>
      <c r="F87" s="25">
        <v>12.0</v>
      </c>
      <c r="G87" s="44">
        <f>F87-7</f>
        <v>5</v>
      </c>
      <c r="H87" s="26"/>
      <c r="I87" s="26"/>
      <c r="J87" s="26"/>
      <c r="K87" s="26" t="s">
        <v>403</v>
      </c>
    </row>
    <row r="88">
      <c r="A88" s="51">
        <v>43152.0</v>
      </c>
      <c r="B88" s="27">
        <v>0.09465277777777778</v>
      </c>
      <c r="C88" s="52">
        <f t="shared" si="1"/>
        <v>0.09465277778</v>
      </c>
      <c r="D88" s="26" t="s">
        <v>74</v>
      </c>
      <c r="E88" s="26" t="s">
        <v>93</v>
      </c>
      <c r="F88" s="25" t="s">
        <v>75</v>
      </c>
      <c r="G88" s="44" t="s">
        <v>75</v>
      </c>
      <c r="H88" s="26"/>
      <c r="I88" s="54"/>
      <c r="J88" s="26"/>
      <c r="K88" s="53" t="s">
        <v>160</v>
      </c>
    </row>
    <row r="89">
      <c r="A89" s="51">
        <v>43152.0</v>
      </c>
      <c r="B89" s="27">
        <v>0.09465277777777778</v>
      </c>
      <c r="C89" s="52">
        <f t="shared" si="1"/>
        <v>0.09465277778</v>
      </c>
      <c r="D89" s="26" t="s">
        <v>74</v>
      </c>
      <c r="E89" s="26" t="s">
        <v>93</v>
      </c>
      <c r="F89" s="25">
        <v>14.0</v>
      </c>
      <c r="G89" s="25">
        <f>F89-7</f>
        <v>7</v>
      </c>
      <c r="H89" s="26"/>
      <c r="I89" s="26"/>
      <c r="J89" s="26"/>
      <c r="K89" s="26" t="s">
        <v>403</v>
      </c>
    </row>
    <row r="90">
      <c r="A90" s="51">
        <v>43152.0</v>
      </c>
      <c r="B90" s="27">
        <v>0.09471064814814815</v>
      </c>
      <c r="C90" s="52">
        <f t="shared" si="1"/>
        <v>0.09471064815</v>
      </c>
      <c r="D90" s="26" t="s">
        <v>74</v>
      </c>
      <c r="E90" s="26" t="s">
        <v>93</v>
      </c>
      <c r="F90" s="25" t="s">
        <v>75</v>
      </c>
      <c r="G90" s="44" t="s">
        <v>75</v>
      </c>
      <c r="H90" s="26"/>
      <c r="I90" s="54"/>
      <c r="J90" s="26"/>
      <c r="K90" s="53" t="s">
        <v>160</v>
      </c>
    </row>
    <row r="91">
      <c r="A91" s="51">
        <v>43152.0</v>
      </c>
      <c r="B91" s="27">
        <v>0.09471064814814815</v>
      </c>
      <c r="C91" s="52">
        <f t="shared" si="1"/>
        <v>0.09471064815</v>
      </c>
      <c r="D91" s="26" t="s">
        <v>74</v>
      </c>
      <c r="E91" s="26" t="s">
        <v>93</v>
      </c>
      <c r="F91" s="25">
        <v>16.0</v>
      </c>
      <c r="G91" s="25">
        <f>F91-7</f>
        <v>9</v>
      </c>
      <c r="H91" s="26"/>
      <c r="I91" s="26"/>
      <c r="J91" s="26"/>
      <c r="K91" s="26" t="s">
        <v>403</v>
      </c>
    </row>
    <row r="92">
      <c r="A92" s="51">
        <v>43152.0</v>
      </c>
      <c r="B92" s="27">
        <v>0.09479166666666666</v>
      </c>
      <c r="C92" s="52">
        <f t="shared" si="1"/>
        <v>0.09479166667</v>
      </c>
      <c r="D92" s="26" t="s">
        <v>74</v>
      </c>
      <c r="E92" s="26" t="s">
        <v>91</v>
      </c>
      <c r="F92" s="25">
        <v>8.0</v>
      </c>
      <c r="G92" s="25"/>
      <c r="H92" s="26"/>
      <c r="I92" s="26" t="s">
        <v>727</v>
      </c>
      <c r="J92" s="26"/>
      <c r="K92" s="26"/>
    </row>
    <row r="93">
      <c r="A93" s="51">
        <v>43152.0</v>
      </c>
      <c r="B93" s="27">
        <v>0.095</v>
      </c>
      <c r="C93" s="52">
        <f t="shared" si="1"/>
        <v>0.095</v>
      </c>
      <c r="D93" s="26" t="s">
        <v>66</v>
      </c>
      <c r="E93" s="26" t="s">
        <v>93</v>
      </c>
      <c r="F93" s="25" t="s">
        <v>75</v>
      </c>
      <c r="G93" s="44" t="s">
        <v>75</v>
      </c>
      <c r="H93" s="26"/>
      <c r="I93" s="26"/>
      <c r="J93" s="26"/>
      <c r="K93" s="53" t="s">
        <v>160</v>
      </c>
    </row>
    <row r="94">
      <c r="A94" s="51">
        <v>43152.0</v>
      </c>
      <c r="B94" s="27">
        <v>0.095</v>
      </c>
      <c r="C94" s="52">
        <f t="shared" si="1"/>
        <v>0.095</v>
      </c>
      <c r="D94" s="26" t="s">
        <v>66</v>
      </c>
      <c r="E94" s="26" t="s">
        <v>93</v>
      </c>
      <c r="F94" s="25" t="s">
        <v>88</v>
      </c>
      <c r="G94" s="44">
        <v>1.0</v>
      </c>
      <c r="H94" s="26"/>
      <c r="I94" s="26"/>
      <c r="J94" s="26"/>
      <c r="K94" s="26" t="s">
        <v>728</v>
      </c>
    </row>
    <row r="95">
      <c r="A95" s="51">
        <v>43152.0</v>
      </c>
      <c r="B95" s="27">
        <v>0.0950462962962963</v>
      </c>
      <c r="C95" s="52">
        <f t="shared" si="1"/>
        <v>0.0950462963</v>
      </c>
      <c r="D95" s="26" t="s">
        <v>66</v>
      </c>
      <c r="E95" s="26" t="s">
        <v>93</v>
      </c>
      <c r="F95" s="25" t="s">
        <v>75</v>
      </c>
      <c r="G95" s="44" t="s">
        <v>75</v>
      </c>
      <c r="H95" s="26"/>
      <c r="I95" s="26"/>
      <c r="J95" s="26"/>
      <c r="K95" s="53" t="s">
        <v>160</v>
      </c>
    </row>
    <row r="96">
      <c r="A96" s="51">
        <v>43152.0</v>
      </c>
      <c r="B96" s="27">
        <v>0.0950462962962963</v>
      </c>
      <c r="C96" s="52">
        <f t="shared" si="1"/>
        <v>0.0950462963</v>
      </c>
      <c r="D96" s="26" t="s">
        <v>66</v>
      </c>
      <c r="E96" s="26" t="s">
        <v>93</v>
      </c>
      <c r="F96" s="25">
        <v>25.0</v>
      </c>
      <c r="G96" s="25">
        <v>18.0</v>
      </c>
      <c r="H96" s="26"/>
      <c r="I96" s="26"/>
      <c r="J96" s="26"/>
      <c r="K96" s="26" t="s">
        <v>728</v>
      </c>
    </row>
    <row r="97">
      <c r="A97" s="51">
        <v>43152.0</v>
      </c>
      <c r="B97" s="27">
        <v>0.09510416666666667</v>
      </c>
      <c r="C97" s="52">
        <f t="shared" si="1"/>
        <v>0.09510416667</v>
      </c>
      <c r="D97" s="26" t="s">
        <v>66</v>
      </c>
      <c r="E97" s="26" t="s">
        <v>91</v>
      </c>
      <c r="F97" s="25">
        <v>13.0</v>
      </c>
      <c r="G97" s="25"/>
      <c r="H97" s="26"/>
      <c r="I97" s="26" t="s">
        <v>729</v>
      </c>
      <c r="J97" s="26"/>
      <c r="K97" s="26"/>
    </row>
    <row r="98">
      <c r="A98" s="51">
        <v>43152.0</v>
      </c>
      <c r="B98" s="27">
        <v>0.09712962962962964</v>
      </c>
      <c r="C98" s="52">
        <f t="shared" si="1"/>
        <v>0.09712962963</v>
      </c>
      <c r="D98" s="26" t="s">
        <v>69</v>
      </c>
      <c r="E98" s="26" t="s">
        <v>83</v>
      </c>
      <c r="F98" s="25">
        <v>14.0</v>
      </c>
      <c r="G98" s="25">
        <f>F98-1</f>
        <v>13</v>
      </c>
      <c r="H98" s="26"/>
      <c r="I98" s="26"/>
      <c r="J98" s="26"/>
      <c r="K98" s="26"/>
    </row>
    <row r="99">
      <c r="A99" s="51">
        <v>43152.0</v>
      </c>
      <c r="B99" s="27">
        <v>0.11181712962962963</v>
      </c>
      <c r="C99" s="52">
        <f>B99-TIME('Time Shifts'!$B$22, 'Time Shifts'!$C$22, 'Time Shifts'!$D$22)</f>
        <v>0.1015972222</v>
      </c>
      <c r="D99" s="26" t="s">
        <v>74</v>
      </c>
      <c r="E99" s="26" t="s">
        <v>83</v>
      </c>
      <c r="F99" s="25">
        <v>19.0</v>
      </c>
      <c r="G99" s="25">
        <f>F99-6</f>
        <v>13</v>
      </c>
      <c r="H99" s="26"/>
      <c r="I99" s="26"/>
      <c r="J99" s="26"/>
      <c r="K99" s="26"/>
    </row>
    <row r="100">
      <c r="A100" s="51">
        <v>43152.0</v>
      </c>
      <c r="B100" s="27">
        <v>0.11284722222222222</v>
      </c>
      <c r="C100" s="52">
        <f>B100-TIME('Time Shifts'!$B$22, 'Time Shifts'!$C$22, 'Time Shifts'!$D$22)</f>
        <v>0.1026273148</v>
      </c>
      <c r="D100" s="26" t="s">
        <v>82</v>
      </c>
      <c r="E100" s="26" t="s">
        <v>132</v>
      </c>
      <c r="F100" s="25">
        <v>13.0</v>
      </c>
      <c r="G100" s="25">
        <f>F100-5</f>
        <v>8</v>
      </c>
      <c r="H100" s="26"/>
      <c r="I100" s="26"/>
      <c r="J100" s="26"/>
      <c r="K100" s="26"/>
    </row>
    <row r="101">
      <c r="A101" s="51">
        <v>43152.0</v>
      </c>
      <c r="B101" s="27">
        <v>0.11289351851851852</v>
      </c>
      <c r="C101" s="52">
        <f>B101-TIME('Time Shifts'!$B$22, 'Time Shifts'!$C$22, 'Time Shifts'!$D$22)</f>
        <v>0.1026736111</v>
      </c>
      <c r="D101" s="26" t="s">
        <v>69</v>
      </c>
      <c r="E101" s="26" t="s">
        <v>132</v>
      </c>
      <c r="F101" s="25" t="s">
        <v>75</v>
      </c>
      <c r="G101" s="44" t="s">
        <v>75</v>
      </c>
      <c r="H101" s="26"/>
      <c r="I101" s="26"/>
      <c r="J101" s="26"/>
      <c r="K101" s="26"/>
    </row>
    <row r="102">
      <c r="A102" s="51">
        <v>43152.0</v>
      </c>
      <c r="B102" s="27">
        <v>0.11741898148148149</v>
      </c>
      <c r="C102" s="52">
        <f>B102-TIME('Time Shifts'!$B$22, 'Time Shifts'!$C$22, 'Time Shifts'!$D$22)</f>
        <v>0.1071990741</v>
      </c>
      <c r="D102" s="26" t="s">
        <v>70</v>
      </c>
      <c r="E102" s="26" t="s">
        <v>67</v>
      </c>
      <c r="F102" s="25">
        <v>14.0</v>
      </c>
      <c r="G102" s="25">
        <f>F102-3</f>
        <v>11</v>
      </c>
      <c r="H102" s="26"/>
      <c r="I102" s="26"/>
      <c r="J102" s="26"/>
      <c r="K102" s="26"/>
    </row>
    <row r="103">
      <c r="A103" s="51">
        <v>43152.0</v>
      </c>
      <c r="B103" s="27">
        <v>0.11876157407407407</v>
      </c>
      <c r="C103" s="52">
        <f>B103-TIME('Time Shifts'!$B$22, 'Time Shifts'!$C$22, 'Time Shifts'!$D$22)</f>
        <v>0.1085416667</v>
      </c>
      <c r="D103" s="26" t="s">
        <v>70</v>
      </c>
      <c r="E103" s="26" t="s">
        <v>79</v>
      </c>
      <c r="F103" s="25">
        <v>8.0</v>
      </c>
      <c r="G103" s="25">
        <f>F103-5</f>
        <v>3</v>
      </c>
      <c r="H103" s="26"/>
      <c r="I103" s="26"/>
      <c r="J103" s="26"/>
      <c r="K103" s="26"/>
    </row>
    <row r="104">
      <c r="A104" s="51">
        <v>43152.0</v>
      </c>
      <c r="B104" s="27">
        <v>0.12048611111111111</v>
      </c>
      <c r="C104" s="52">
        <f>B104-TIME('Time Shifts'!$B$22, 'Time Shifts'!$C$22, 'Time Shifts'!$D$22)</f>
        <v>0.1102662037</v>
      </c>
      <c r="D104" s="26" t="s">
        <v>69</v>
      </c>
      <c r="E104" s="26" t="s">
        <v>83</v>
      </c>
      <c r="F104" s="25">
        <v>12.0</v>
      </c>
      <c r="G104" s="25">
        <f>F104-1</f>
        <v>11</v>
      </c>
      <c r="H104" s="26"/>
      <c r="I104" s="26"/>
      <c r="J104" s="26"/>
      <c r="K104" s="26"/>
    </row>
    <row r="105">
      <c r="A105" s="51">
        <v>43152.0</v>
      </c>
      <c r="B105" s="27">
        <v>0.11263888888888889</v>
      </c>
      <c r="C105" s="52">
        <f>B105-TIME('Time Shifts'!$B$22, 'Time Shifts'!$C$22, 'Time Shifts'!$D$22)</f>
        <v>0.1024189815</v>
      </c>
      <c r="D105" s="26" t="s">
        <v>74</v>
      </c>
      <c r="E105" s="26" t="s">
        <v>83</v>
      </c>
      <c r="F105" s="25">
        <v>16.0</v>
      </c>
      <c r="G105" s="25">
        <f>F105-6</f>
        <v>10</v>
      </c>
      <c r="H105" s="26"/>
      <c r="I105" s="26"/>
      <c r="J105" s="26"/>
      <c r="K105" s="26"/>
    </row>
    <row r="106">
      <c r="A106" s="51">
        <v>43152.0</v>
      </c>
      <c r="B106" s="27">
        <v>0.12319444444444444</v>
      </c>
      <c r="C106" s="52">
        <f>B106-TIME('Time Shifts'!$B$22, 'Time Shifts'!$C$22, 'Time Shifts'!$D$22)</f>
        <v>0.112974537</v>
      </c>
      <c r="D106" s="26" t="s">
        <v>66</v>
      </c>
      <c r="E106" s="26" t="s">
        <v>83</v>
      </c>
      <c r="F106" s="25">
        <v>17.0</v>
      </c>
      <c r="G106" s="25">
        <f>F106-5</f>
        <v>12</v>
      </c>
      <c r="H106" s="26"/>
      <c r="I106" s="26"/>
      <c r="J106" s="26"/>
      <c r="K106" s="26"/>
    </row>
    <row r="107">
      <c r="A107" s="51">
        <v>43152.0</v>
      </c>
      <c r="B107" s="27">
        <v>0.1246412037037037</v>
      </c>
      <c r="C107" s="52">
        <f>B107-TIME('Time Shifts'!$B$22, 'Time Shifts'!$C$22, 'Time Shifts'!$D$22)</f>
        <v>0.1144212963</v>
      </c>
      <c r="D107" s="26" t="s">
        <v>69</v>
      </c>
      <c r="E107" s="26" t="s">
        <v>83</v>
      </c>
      <c r="F107" s="25">
        <v>17.0</v>
      </c>
      <c r="G107" s="25">
        <f>F107-1</f>
        <v>16</v>
      </c>
      <c r="H107" s="26"/>
      <c r="I107" s="26"/>
      <c r="J107" s="26"/>
      <c r="K107" s="26"/>
    </row>
    <row r="108">
      <c r="A108" s="51">
        <v>43152.0</v>
      </c>
      <c r="B108" s="27">
        <v>0.12584490740740742</v>
      </c>
      <c r="C108" s="52">
        <f>B108-TIME('Time Shifts'!$B$22, 'Time Shifts'!$C$22, 'Time Shifts'!$D$22)</f>
        <v>0.115625</v>
      </c>
      <c r="D108" s="26" t="s">
        <v>70</v>
      </c>
      <c r="E108" s="26" t="s">
        <v>83</v>
      </c>
      <c r="F108" s="25" t="s">
        <v>75</v>
      </c>
      <c r="G108" s="44" t="s">
        <v>75</v>
      </c>
      <c r="H108" s="26"/>
      <c r="I108" s="26"/>
      <c r="J108" s="26"/>
      <c r="K108" s="53" t="s">
        <v>85</v>
      </c>
    </row>
    <row r="109">
      <c r="A109" s="51">
        <v>43152.0</v>
      </c>
      <c r="B109" s="27">
        <v>0.12584490740740742</v>
      </c>
      <c r="C109" s="52">
        <f>B109-TIME('Time Shifts'!$B$22, 'Time Shifts'!$C$22, 'Time Shifts'!$D$22)</f>
        <v>0.115625</v>
      </c>
      <c r="D109" s="26" t="s">
        <v>70</v>
      </c>
      <c r="E109" s="26" t="s">
        <v>83</v>
      </c>
      <c r="F109" s="25">
        <v>13.0</v>
      </c>
      <c r="G109" s="25">
        <f>F109-5</f>
        <v>8</v>
      </c>
      <c r="H109" s="26"/>
      <c r="I109" s="26"/>
      <c r="J109" s="26"/>
      <c r="K109" s="26" t="s">
        <v>86</v>
      </c>
    </row>
    <row r="110">
      <c r="A110" s="51">
        <v>43152.0</v>
      </c>
      <c r="B110" s="27">
        <v>0.12737268518518519</v>
      </c>
      <c r="C110" s="52">
        <f>B110-TIME('Time Shifts'!$B$22, 'Time Shifts'!$C$22, 'Time Shifts'!$D$22)</f>
        <v>0.1171527778</v>
      </c>
      <c r="D110" s="26" t="s">
        <v>74</v>
      </c>
      <c r="E110" s="26" t="s">
        <v>79</v>
      </c>
      <c r="F110" s="25">
        <v>7.0</v>
      </c>
      <c r="G110" s="25">
        <f>F110-0</f>
        <v>7</v>
      </c>
      <c r="H110" s="26"/>
      <c r="I110" s="26"/>
      <c r="J110" s="26"/>
      <c r="K110" s="26"/>
    </row>
    <row r="111">
      <c r="A111" s="51">
        <v>43152.0</v>
      </c>
      <c r="B111" s="27">
        <v>0.12903935185185186</v>
      </c>
      <c r="C111" s="52">
        <f>B111-TIME('Time Shifts'!$B$22, 'Time Shifts'!$C$22, 'Time Shifts'!$D$22)</f>
        <v>0.1188194444</v>
      </c>
      <c r="D111" s="26" t="s">
        <v>74</v>
      </c>
      <c r="E111" s="26" t="s">
        <v>125</v>
      </c>
      <c r="F111" s="25">
        <v>15.0</v>
      </c>
      <c r="G111" s="25">
        <f>F111-9</f>
        <v>6</v>
      </c>
      <c r="H111" s="26"/>
      <c r="I111" s="26"/>
      <c r="J111" s="26"/>
      <c r="K111" s="26"/>
    </row>
    <row r="112">
      <c r="A112" s="51">
        <v>43152.0</v>
      </c>
      <c r="B112" s="27">
        <v>0.13181712962962963</v>
      </c>
      <c r="C112" s="52">
        <f>B112-TIME('Time Shifts'!$B$22, 'Time Shifts'!$C$22, 'Time Shifts'!$D$22)</f>
        <v>0.1215972222</v>
      </c>
      <c r="D112" s="26" t="s">
        <v>157</v>
      </c>
      <c r="E112" s="26" t="s">
        <v>78</v>
      </c>
      <c r="F112" s="25">
        <v>16.0</v>
      </c>
      <c r="G112" s="25">
        <f>F112-2</f>
        <v>14</v>
      </c>
      <c r="H112" s="26"/>
      <c r="I112" s="26"/>
      <c r="J112" s="26"/>
      <c r="K112" s="26"/>
    </row>
    <row r="113">
      <c r="A113" s="51">
        <v>43152.0</v>
      </c>
      <c r="B113" s="27">
        <v>0.13560185185185186</v>
      </c>
      <c r="C113" s="52">
        <f>B113-TIME('Time Shifts'!$B$22, 'Time Shifts'!$C$22, 'Time Shifts'!$D$22)</f>
        <v>0.1253819444</v>
      </c>
      <c r="D113" s="26" t="s">
        <v>72</v>
      </c>
      <c r="E113" s="26" t="s">
        <v>125</v>
      </c>
      <c r="F113" s="25">
        <v>15.0</v>
      </c>
      <c r="G113" s="25">
        <f>F113-3</f>
        <v>12</v>
      </c>
      <c r="H113" s="26"/>
      <c r="I113" s="26"/>
      <c r="J113" s="26"/>
      <c r="K113" s="26"/>
    </row>
    <row r="114">
      <c r="A114" s="51">
        <v>43152.0</v>
      </c>
      <c r="B114" s="27">
        <v>0.13565972222222222</v>
      </c>
      <c r="C114" s="52">
        <f>B114-TIME('Time Shifts'!$B$22, 'Time Shifts'!$C$22, 'Time Shifts'!$D$22)</f>
        <v>0.1254398148</v>
      </c>
      <c r="D114" s="26" t="s">
        <v>84</v>
      </c>
      <c r="E114" s="26" t="s">
        <v>125</v>
      </c>
      <c r="F114" s="25">
        <v>6.0</v>
      </c>
      <c r="G114" s="25">
        <v>4.0</v>
      </c>
      <c r="H114" s="26"/>
      <c r="I114" s="26"/>
      <c r="J114" s="26"/>
      <c r="K114" s="26"/>
    </row>
    <row r="115">
      <c r="A115" s="51">
        <v>43152.0</v>
      </c>
      <c r="B115" s="27">
        <v>0.1357523148148148</v>
      </c>
      <c r="C115" s="52">
        <f>B115-TIME('Time Shifts'!$B$22, 'Time Shifts'!$C$22, 'Time Shifts'!$D$22)</f>
        <v>0.1255324074</v>
      </c>
      <c r="D115" s="26" t="s">
        <v>69</v>
      </c>
      <c r="E115" s="26" t="s">
        <v>125</v>
      </c>
      <c r="F115" s="25">
        <v>10.0</v>
      </c>
      <c r="G115" s="25">
        <f>F115-4</f>
        <v>6</v>
      </c>
      <c r="H115" s="26"/>
      <c r="I115" s="26"/>
      <c r="J115" s="26"/>
      <c r="K115" s="26"/>
    </row>
    <row r="116">
      <c r="A116" s="51">
        <v>43152.0</v>
      </c>
      <c r="B116" s="27">
        <v>0.13582175925925927</v>
      </c>
      <c r="C116" s="52">
        <f>B116-TIME('Time Shifts'!$B$22, 'Time Shifts'!$C$22, 'Time Shifts'!$D$22)</f>
        <v>0.1256018519</v>
      </c>
      <c r="D116" s="26" t="s">
        <v>699</v>
      </c>
      <c r="E116" s="26" t="s">
        <v>125</v>
      </c>
      <c r="F116" s="25">
        <v>14.0</v>
      </c>
      <c r="G116" s="25"/>
      <c r="H116" s="26"/>
      <c r="I116" s="26"/>
      <c r="J116" s="26"/>
      <c r="K116" s="26"/>
    </row>
    <row r="117">
      <c r="A117" s="51">
        <v>43152.0</v>
      </c>
      <c r="B117" s="27">
        <v>0.1358449074074074</v>
      </c>
      <c r="C117" s="52">
        <f>B117-TIME('Time Shifts'!$B$22, 'Time Shifts'!$C$22, 'Time Shifts'!$D$22)</f>
        <v>0.125625</v>
      </c>
      <c r="D117" s="26" t="s">
        <v>82</v>
      </c>
      <c r="E117" s="26" t="s">
        <v>125</v>
      </c>
      <c r="F117" s="25">
        <v>3.0</v>
      </c>
      <c r="G117" s="25">
        <f>F117-1</f>
        <v>2</v>
      </c>
      <c r="H117" s="26"/>
      <c r="I117" s="26"/>
      <c r="J117" s="26"/>
      <c r="K117" s="26"/>
    </row>
    <row r="118">
      <c r="A118" s="51">
        <v>43152.0</v>
      </c>
      <c r="B118" s="27">
        <v>0.1358449074074074</v>
      </c>
      <c r="C118" s="52">
        <f>B118-TIME('Time Shifts'!$B$22, 'Time Shifts'!$C$22, 'Time Shifts'!$D$22)</f>
        <v>0.125625</v>
      </c>
      <c r="D118" s="26" t="s">
        <v>70</v>
      </c>
      <c r="E118" s="26" t="s">
        <v>125</v>
      </c>
      <c r="F118" s="25">
        <v>18.0</v>
      </c>
      <c r="G118" s="25">
        <f>F118-7</f>
        <v>11</v>
      </c>
      <c r="H118" s="26"/>
      <c r="I118" s="26"/>
      <c r="J118" s="26"/>
      <c r="K118" s="26"/>
    </row>
    <row r="119">
      <c r="A119" s="51">
        <v>43152.0</v>
      </c>
      <c r="B119" s="27">
        <v>0.1358564814814815</v>
      </c>
      <c r="C119" s="52">
        <f>B119-TIME('Time Shifts'!$B$22, 'Time Shifts'!$C$22, 'Time Shifts'!$D$22)</f>
        <v>0.1256365741</v>
      </c>
      <c r="D119" s="26" t="s">
        <v>66</v>
      </c>
      <c r="E119" s="26" t="s">
        <v>125</v>
      </c>
      <c r="F119" s="25">
        <v>13.0</v>
      </c>
      <c r="G119" s="25">
        <f>F119-0</f>
        <v>13</v>
      </c>
      <c r="H119" s="26"/>
      <c r="I119" s="26"/>
      <c r="J119" s="26"/>
      <c r="K119" s="26"/>
    </row>
    <row r="120">
      <c r="A120" s="51">
        <v>43152.0</v>
      </c>
      <c r="B120" s="27">
        <v>0.1366087962962963</v>
      </c>
      <c r="C120" s="52">
        <f>B120-TIME('Time Shifts'!$B$22, 'Time Shifts'!$C$22, 'Time Shifts'!$D$22)</f>
        <v>0.1263888889</v>
      </c>
      <c r="D120" s="26" t="s">
        <v>70</v>
      </c>
      <c r="E120" s="26" t="s">
        <v>87</v>
      </c>
      <c r="F120" s="25">
        <v>19.0</v>
      </c>
      <c r="G120" s="25">
        <f>F120-4</f>
        <v>15</v>
      </c>
      <c r="H120" s="26"/>
      <c r="I120" s="26"/>
      <c r="J120" s="26"/>
      <c r="K120" s="26"/>
    </row>
    <row r="121">
      <c r="A121" s="51">
        <v>43152.0</v>
      </c>
      <c r="B121" s="27">
        <v>0.1366087962962963</v>
      </c>
      <c r="C121" s="52">
        <f>B121-TIME('Time Shifts'!$B$22, 'Time Shifts'!$C$22, 'Time Shifts'!$D$22)</f>
        <v>0.1263888889</v>
      </c>
      <c r="D121" s="26" t="s">
        <v>66</v>
      </c>
      <c r="E121" s="26" t="s">
        <v>87</v>
      </c>
      <c r="F121" s="25">
        <v>18.0</v>
      </c>
      <c r="G121" s="25">
        <f>F121-0</f>
        <v>18</v>
      </c>
      <c r="H121" s="26"/>
      <c r="I121" s="26"/>
      <c r="J121" s="26"/>
      <c r="K121" s="26"/>
    </row>
    <row r="122">
      <c r="A122" s="51">
        <v>43152.0</v>
      </c>
      <c r="B122" s="27">
        <v>0.1366087962962963</v>
      </c>
      <c r="C122" s="52">
        <f>B122-TIME('Time Shifts'!$B$22, 'Time Shifts'!$C$22, 'Time Shifts'!$D$22)</f>
        <v>0.1263888889</v>
      </c>
      <c r="D122" s="26" t="s">
        <v>72</v>
      </c>
      <c r="E122" s="26" t="s">
        <v>87</v>
      </c>
      <c r="F122" s="25">
        <v>16.0</v>
      </c>
      <c r="G122" s="25">
        <f>F122-3</f>
        <v>13</v>
      </c>
      <c r="H122" s="26"/>
      <c r="I122" s="26"/>
      <c r="J122" s="26"/>
      <c r="K122" s="26"/>
    </row>
    <row r="123">
      <c r="A123" s="51">
        <v>43152.0</v>
      </c>
      <c r="B123" s="27">
        <v>0.13674768518518518</v>
      </c>
      <c r="C123" s="52">
        <f>B123-TIME('Time Shifts'!$B$22, 'Time Shifts'!$C$22, 'Time Shifts'!$D$22)</f>
        <v>0.1265277778</v>
      </c>
      <c r="D123" s="26" t="s">
        <v>82</v>
      </c>
      <c r="E123" s="26" t="s">
        <v>87</v>
      </c>
      <c r="F123" s="25">
        <v>10.0</v>
      </c>
      <c r="G123" s="25">
        <f>F123-1</f>
        <v>9</v>
      </c>
      <c r="H123" s="26"/>
      <c r="I123" s="26"/>
      <c r="J123" s="26"/>
      <c r="K123" s="26"/>
    </row>
    <row r="124">
      <c r="A124" s="51">
        <v>43152.0</v>
      </c>
      <c r="B124" s="27">
        <v>0.13675925925925925</v>
      </c>
      <c r="C124" s="52">
        <f>B124-TIME('Time Shifts'!$B$22, 'Time Shifts'!$C$22, 'Time Shifts'!$D$22)</f>
        <v>0.1265393519</v>
      </c>
      <c r="D124" s="26" t="s">
        <v>74</v>
      </c>
      <c r="E124" s="26" t="s">
        <v>87</v>
      </c>
      <c r="F124" s="25">
        <v>10.0</v>
      </c>
      <c r="G124" s="25">
        <f>F124-4</f>
        <v>6</v>
      </c>
      <c r="H124" s="26"/>
      <c r="I124" s="26"/>
      <c r="J124" s="26"/>
      <c r="K124" s="26"/>
    </row>
    <row r="125">
      <c r="A125" s="51">
        <v>43152.0</v>
      </c>
      <c r="B125" s="27">
        <v>0.13677083333333334</v>
      </c>
      <c r="C125" s="52">
        <f>B125-TIME('Time Shifts'!$B$22, 'Time Shifts'!$C$22, 'Time Shifts'!$D$22)</f>
        <v>0.1265509259</v>
      </c>
      <c r="D125" s="26" t="s">
        <v>84</v>
      </c>
      <c r="E125" s="26" t="s">
        <v>87</v>
      </c>
      <c r="F125" s="25">
        <v>13.0</v>
      </c>
      <c r="G125" s="25">
        <f>F125-2</f>
        <v>11</v>
      </c>
      <c r="H125" s="26"/>
      <c r="I125" s="26"/>
      <c r="J125" s="26"/>
      <c r="K125" s="26"/>
    </row>
    <row r="126">
      <c r="A126" s="51">
        <v>43152.0</v>
      </c>
      <c r="B126" s="27">
        <v>0.13696759259259259</v>
      </c>
      <c r="C126" s="52">
        <f>B126-TIME('Time Shifts'!$B$22, 'Time Shifts'!$C$22, 'Time Shifts'!$D$22)</f>
        <v>0.1267476852</v>
      </c>
      <c r="D126" s="26" t="s">
        <v>69</v>
      </c>
      <c r="E126" s="26" t="s">
        <v>87</v>
      </c>
      <c r="F126" s="25">
        <v>6.0</v>
      </c>
      <c r="G126" s="25">
        <f>F126-4</f>
        <v>2</v>
      </c>
      <c r="H126" s="26"/>
      <c r="I126" s="26"/>
      <c r="J126" s="26"/>
      <c r="K126" s="26"/>
    </row>
    <row r="127">
      <c r="A127" s="51">
        <v>43152.0</v>
      </c>
      <c r="B127" s="27">
        <v>0.15086805555555555</v>
      </c>
      <c r="C127" s="52">
        <f>B127-TIME('Time Shifts'!$B$22, 'Time Shifts'!$C$22, 'Time Shifts'!$D$22)</f>
        <v>0.1406481481</v>
      </c>
      <c r="D127" s="26" t="s">
        <v>699</v>
      </c>
      <c r="E127" s="26" t="s">
        <v>87</v>
      </c>
      <c r="F127" s="25">
        <v>6.0</v>
      </c>
      <c r="G127" s="25">
        <f>F127-2</f>
        <v>4</v>
      </c>
      <c r="H127" s="26"/>
      <c r="I127" s="26"/>
      <c r="J127" s="26"/>
      <c r="K127" s="26"/>
    </row>
    <row r="128">
      <c r="A128" s="51">
        <v>43152.0</v>
      </c>
      <c r="B128" s="27">
        <v>0.14027777777777778</v>
      </c>
      <c r="C128" s="52">
        <f>B128-TIME('Time Shifts'!$B$22, 'Time Shifts'!$C$22, 'Time Shifts'!$D$22)</f>
        <v>0.1300578704</v>
      </c>
      <c r="D128" s="26" t="s">
        <v>70</v>
      </c>
      <c r="E128" s="26" t="s">
        <v>93</v>
      </c>
      <c r="F128" s="25" t="s">
        <v>75</v>
      </c>
      <c r="G128" s="44" t="s">
        <v>75</v>
      </c>
      <c r="H128" s="26"/>
      <c r="I128" s="26"/>
      <c r="J128" s="26"/>
      <c r="K128" s="53" t="s">
        <v>160</v>
      </c>
    </row>
    <row r="129">
      <c r="A129" s="51">
        <v>43152.0</v>
      </c>
      <c r="B129" s="27">
        <v>0.14027777777777778</v>
      </c>
      <c r="C129" s="52">
        <f>B129-TIME('Time Shifts'!$B$22, 'Time Shifts'!$C$22, 'Time Shifts'!$D$22)</f>
        <v>0.1300578704</v>
      </c>
      <c r="D129" s="26" t="s">
        <v>70</v>
      </c>
      <c r="E129" s="26" t="s">
        <v>93</v>
      </c>
      <c r="F129" s="25">
        <v>18.0</v>
      </c>
      <c r="G129" s="25">
        <v>12.0</v>
      </c>
      <c r="H129" s="26"/>
      <c r="I129" s="26"/>
      <c r="J129" s="26"/>
      <c r="K129" s="26" t="s">
        <v>450</v>
      </c>
    </row>
    <row r="130">
      <c r="A130" s="51">
        <v>43152.0</v>
      </c>
      <c r="B130" s="27">
        <v>0.14041666666666666</v>
      </c>
      <c r="C130" s="52">
        <f>B130-TIME('Time Shifts'!$B$22, 'Time Shifts'!$C$22, 'Time Shifts'!$D$22)</f>
        <v>0.1301967593</v>
      </c>
      <c r="D130" s="26" t="s">
        <v>70</v>
      </c>
      <c r="E130" s="26" t="s">
        <v>91</v>
      </c>
      <c r="F130" s="25">
        <v>7.0</v>
      </c>
      <c r="G130" s="25"/>
      <c r="H130" s="26"/>
      <c r="I130" s="26" t="s">
        <v>730</v>
      </c>
      <c r="J130" s="26"/>
      <c r="K130" s="26"/>
    </row>
    <row r="131">
      <c r="A131" s="51">
        <v>43152.0</v>
      </c>
      <c r="B131" s="27">
        <v>0.1405324074074074</v>
      </c>
      <c r="C131" s="52">
        <f>B131-TIME('Time Shifts'!$B$22, 'Time Shifts'!$C$22, 'Time Shifts'!$D$22)</f>
        <v>0.1303125</v>
      </c>
      <c r="D131" s="26" t="s">
        <v>70</v>
      </c>
      <c r="E131" s="26" t="s">
        <v>93</v>
      </c>
      <c r="F131" s="25">
        <v>10.0</v>
      </c>
      <c r="G131" s="25">
        <v>4.0</v>
      </c>
      <c r="H131" s="26"/>
      <c r="I131" s="26"/>
      <c r="J131" s="26"/>
      <c r="K131" s="53" t="s">
        <v>160</v>
      </c>
    </row>
    <row r="132">
      <c r="A132" s="51">
        <v>43152.0</v>
      </c>
      <c r="B132" s="27">
        <v>0.1405324074074074</v>
      </c>
      <c r="C132" s="52">
        <f>B132-TIME('Time Shifts'!$B$22, 'Time Shifts'!$C$22, 'Time Shifts'!$D$22)</f>
        <v>0.1303125</v>
      </c>
      <c r="D132" s="26" t="s">
        <v>70</v>
      </c>
      <c r="E132" s="26" t="s">
        <v>93</v>
      </c>
      <c r="F132" s="25">
        <v>10.0</v>
      </c>
      <c r="G132" s="25">
        <v>4.0</v>
      </c>
      <c r="H132" s="26"/>
      <c r="I132" s="26"/>
      <c r="J132" s="26"/>
      <c r="K132" s="26" t="s">
        <v>450</v>
      </c>
    </row>
    <row r="133">
      <c r="A133" s="51">
        <v>43152.0</v>
      </c>
      <c r="B133" s="27">
        <v>0.14152777777777778</v>
      </c>
      <c r="C133" s="52">
        <f>B133-TIME('Time Shifts'!$B$22, 'Time Shifts'!$C$22, 'Time Shifts'!$D$22)</f>
        <v>0.1313078704</v>
      </c>
      <c r="D133" s="26" t="s">
        <v>66</v>
      </c>
      <c r="E133" s="26" t="s">
        <v>91</v>
      </c>
      <c r="F133" s="25">
        <v>9.0</v>
      </c>
      <c r="G133" s="25"/>
      <c r="H133" s="26"/>
      <c r="I133" s="26" t="s">
        <v>731</v>
      </c>
      <c r="J133" s="26"/>
      <c r="K133" s="26" t="s">
        <v>732</v>
      </c>
    </row>
    <row r="134">
      <c r="A134" s="51">
        <v>43152.0</v>
      </c>
      <c r="B134" s="27">
        <v>0.14311342592592594</v>
      </c>
      <c r="C134" s="52">
        <f>B134-TIME('Time Shifts'!$B$22, 'Time Shifts'!$C$22, 'Time Shifts'!$D$22)</f>
        <v>0.1328935185</v>
      </c>
      <c r="D134" s="26" t="s">
        <v>66</v>
      </c>
      <c r="E134" s="26" t="s">
        <v>209</v>
      </c>
      <c r="F134" s="25">
        <v>9.0</v>
      </c>
      <c r="G134" s="25">
        <f>F134-1</f>
        <v>8</v>
      </c>
      <c r="H134" s="26"/>
      <c r="I134" s="26"/>
      <c r="J134" s="26"/>
      <c r="K134" s="26"/>
    </row>
    <row r="135">
      <c r="A135" s="51">
        <v>43152.0</v>
      </c>
      <c r="B135" s="27">
        <v>0.14332175925925925</v>
      </c>
      <c r="C135" s="52">
        <f>B135-TIME('Time Shifts'!$B$22, 'Time Shifts'!$C$22, 'Time Shifts'!$D$22)</f>
        <v>0.1331018519</v>
      </c>
      <c r="D135" s="26" t="s">
        <v>66</v>
      </c>
      <c r="E135" s="26" t="s">
        <v>81</v>
      </c>
      <c r="F135" s="25">
        <v>23.0</v>
      </c>
      <c r="G135" s="25">
        <f>F135-5</f>
        <v>18</v>
      </c>
      <c r="H135" s="26"/>
      <c r="I135" s="26"/>
      <c r="J135" s="26"/>
      <c r="K135" s="26"/>
    </row>
    <row r="136">
      <c r="A136" s="51">
        <v>43152.0</v>
      </c>
      <c r="B136" s="27">
        <v>0.14363425925925927</v>
      </c>
      <c r="C136" s="52">
        <f>B136-TIME('Time Shifts'!$B$22, 'Time Shifts'!$C$22, 'Time Shifts'!$D$22)</f>
        <v>0.1334143519</v>
      </c>
      <c r="D136" s="26" t="s">
        <v>66</v>
      </c>
      <c r="E136" s="26" t="s">
        <v>81</v>
      </c>
      <c r="F136" s="25" t="s">
        <v>68</v>
      </c>
      <c r="G136" s="25">
        <v>20.0</v>
      </c>
      <c r="H136" s="26"/>
      <c r="I136" s="26"/>
      <c r="J136" s="26"/>
      <c r="K136" s="26"/>
    </row>
    <row r="137">
      <c r="A137" s="51">
        <v>43152.0</v>
      </c>
      <c r="B137" s="27">
        <v>0.14386574074074074</v>
      </c>
      <c r="C137" s="52">
        <f>B137-TIME('Time Shifts'!$B$22, 'Time Shifts'!$C$22, 'Time Shifts'!$D$22)</f>
        <v>0.1336458333</v>
      </c>
      <c r="D137" s="26" t="s">
        <v>66</v>
      </c>
      <c r="E137" s="26" t="s">
        <v>91</v>
      </c>
      <c r="F137" s="25">
        <v>7.0</v>
      </c>
      <c r="G137" s="25"/>
      <c r="H137" s="26"/>
      <c r="I137" s="26" t="s">
        <v>733</v>
      </c>
      <c r="J137" s="26"/>
      <c r="K137" s="26"/>
    </row>
    <row r="138">
      <c r="A138" s="51">
        <v>43152.0</v>
      </c>
      <c r="B138" s="27">
        <v>0.1461574074074074</v>
      </c>
      <c r="C138" s="52">
        <f>B138-TIME('Time Shifts'!$B$22, 'Time Shifts'!$C$22, 'Time Shifts'!$D$22)</f>
        <v>0.1359375</v>
      </c>
      <c r="D138" s="26" t="s">
        <v>74</v>
      </c>
      <c r="E138" s="26" t="s">
        <v>93</v>
      </c>
      <c r="F138" s="25">
        <v>12.0</v>
      </c>
      <c r="G138" s="25">
        <f t="shared" ref="G138:G139" si="8">F138-7</f>
        <v>5</v>
      </c>
      <c r="H138" s="26"/>
      <c r="I138" s="26"/>
      <c r="J138" s="26"/>
      <c r="K138" s="26" t="s">
        <v>197</v>
      </c>
    </row>
    <row r="139">
      <c r="A139" s="51">
        <v>43152.0</v>
      </c>
      <c r="B139" s="27">
        <v>0.14634259259259258</v>
      </c>
      <c r="C139" s="52">
        <f>B139-TIME('Time Shifts'!$B$22, 'Time Shifts'!$C$22, 'Time Shifts'!$D$22)</f>
        <v>0.1361226852</v>
      </c>
      <c r="D139" s="26" t="s">
        <v>74</v>
      </c>
      <c r="E139" s="26" t="s">
        <v>93</v>
      </c>
      <c r="F139" s="25">
        <v>14.0</v>
      </c>
      <c r="G139" s="25">
        <f t="shared" si="8"/>
        <v>7</v>
      </c>
      <c r="H139" s="26"/>
      <c r="I139" s="26"/>
      <c r="J139" s="26"/>
      <c r="K139" s="26" t="s">
        <v>142</v>
      </c>
    </row>
    <row r="140">
      <c r="A140" s="51">
        <v>43152.0</v>
      </c>
      <c r="B140" s="27">
        <v>0.14649305555555556</v>
      </c>
      <c r="C140" s="52">
        <f>B140-TIME('Time Shifts'!$B$22, 'Time Shifts'!$C$22, 'Time Shifts'!$D$22)</f>
        <v>0.1362731481</v>
      </c>
      <c r="D140" s="26" t="s">
        <v>74</v>
      </c>
      <c r="E140" s="26" t="s">
        <v>91</v>
      </c>
      <c r="F140" s="25">
        <v>18.0</v>
      </c>
      <c r="G140" s="25"/>
      <c r="H140" s="26"/>
      <c r="I140" s="26" t="s">
        <v>734</v>
      </c>
      <c r="J140" s="26"/>
      <c r="K140" s="26" t="s">
        <v>493</v>
      </c>
    </row>
    <row r="141">
      <c r="A141" s="51">
        <v>43152.0</v>
      </c>
      <c r="B141" s="27">
        <v>0.14763888888888888</v>
      </c>
      <c r="C141" s="52">
        <f>B141-TIME('Time Shifts'!$B$22, 'Time Shifts'!$C$22, 'Time Shifts'!$D$22)</f>
        <v>0.1374189815</v>
      </c>
      <c r="D141" s="26" t="s">
        <v>699</v>
      </c>
      <c r="E141" s="26" t="s">
        <v>89</v>
      </c>
      <c r="F141" s="25">
        <v>15.0</v>
      </c>
      <c r="G141" s="25">
        <f>F141-7</f>
        <v>8</v>
      </c>
      <c r="H141" s="26"/>
      <c r="I141" s="26"/>
      <c r="J141" s="26"/>
      <c r="K141" s="26" t="s">
        <v>735</v>
      </c>
    </row>
    <row r="142">
      <c r="A142" s="51">
        <v>43152.0</v>
      </c>
      <c r="B142" s="27">
        <v>0.14780092592592592</v>
      </c>
      <c r="C142" s="52">
        <f>B142-TIME('Time Shifts'!$B$22, 'Time Shifts'!$C$22, 'Time Shifts'!$D$22)</f>
        <v>0.1375810185</v>
      </c>
      <c r="D142" s="26" t="s">
        <v>699</v>
      </c>
      <c r="E142" s="26" t="s">
        <v>91</v>
      </c>
      <c r="F142" s="25">
        <v>9.0</v>
      </c>
      <c r="G142" s="25"/>
      <c r="H142" s="26"/>
      <c r="I142" s="26" t="s">
        <v>736</v>
      </c>
      <c r="J142" s="26"/>
      <c r="K142" s="26" t="s">
        <v>737</v>
      </c>
    </row>
    <row r="143">
      <c r="A143" s="51">
        <v>43152.0</v>
      </c>
      <c r="B143" s="27">
        <v>0.14855324074074075</v>
      </c>
      <c r="C143" s="52">
        <f>B143-TIME('Time Shifts'!$B$22, 'Time Shifts'!$C$22, 'Time Shifts'!$D$22)</f>
        <v>0.1383333333</v>
      </c>
      <c r="D143" s="26" t="s">
        <v>70</v>
      </c>
      <c r="E143" s="26" t="s">
        <v>93</v>
      </c>
      <c r="F143" s="25">
        <v>16.0</v>
      </c>
      <c r="G143" s="25">
        <f t="shared" ref="G143:G144" si="9">F143-7</f>
        <v>9</v>
      </c>
      <c r="H143" s="26"/>
      <c r="I143" s="26"/>
      <c r="J143" s="26"/>
      <c r="K143" s="26" t="s">
        <v>148</v>
      </c>
    </row>
    <row r="144">
      <c r="A144" s="51">
        <v>43152.0</v>
      </c>
      <c r="B144" s="27">
        <v>0.14859953703703704</v>
      </c>
      <c r="C144" s="52">
        <f>B144-TIME('Time Shifts'!$B$22, 'Time Shifts'!$C$22, 'Time Shifts'!$D$22)</f>
        <v>0.1383796296</v>
      </c>
      <c r="D144" s="26" t="s">
        <v>70</v>
      </c>
      <c r="E144" s="26" t="s">
        <v>93</v>
      </c>
      <c r="F144" s="25">
        <v>11.0</v>
      </c>
      <c r="G144" s="25">
        <f t="shared" si="9"/>
        <v>4</v>
      </c>
      <c r="H144" s="26"/>
      <c r="I144" s="26"/>
      <c r="J144" s="26"/>
      <c r="K144" s="26" t="s">
        <v>148</v>
      </c>
    </row>
    <row r="145">
      <c r="A145" s="51">
        <v>43152.0</v>
      </c>
      <c r="B145" s="27">
        <v>0.14869212962962963</v>
      </c>
      <c r="C145" s="52">
        <f>B145-TIME('Time Shifts'!$B$22, 'Time Shifts'!$C$22, 'Time Shifts'!$D$22)</f>
        <v>0.1384722222</v>
      </c>
      <c r="D145" s="26" t="s">
        <v>70</v>
      </c>
      <c r="E145" s="26" t="s">
        <v>91</v>
      </c>
      <c r="F145" s="25">
        <v>10.0</v>
      </c>
      <c r="G145" s="25"/>
      <c r="H145" s="26"/>
      <c r="I145" s="26" t="s">
        <v>738</v>
      </c>
      <c r="J145" s="25">
        <v>1.0</v>
      </c>
      <c r="K145" s="26"/>
    </row>
    <row r="146">
      <c r="A146" s="51">
        <v>43152.0</v>
      </c>
      <c r="B146" s="27">
        <v>0.1512037037037037</v>
      </c>
      <c r="C146" s="52">
        <f>B146-TIME('Time Shifts'!$B$22, 'Time Shifts'!$C$22, 'Time Shifts'!$D$22)</f>
        <v>0.1409837963</v>
      </c>
      <c r="D146" s="26" t="s">
        <v>66</v>
      </c>
      <c r="E146" s="26" t="s">
        <v>91</v>
      </c>
      <c r="F146" s="25">
        <v>5.0</v>
      </c>
      <c r="G146" s="25"/>
      <c r="H146" s="26"/>
      <c r="I146" s="26" t="s">
        <v>739</v>
      </c>
      <c r="J146" s="26"/>
      <c r="K146" s="26"/>
    </row>
    <row r="147">
      <c r="A147" s="51">
        <v>43152.0</v>
      </c>
      <c r="B147" s="27">
        <v>0.15221064814814814</v>
      </c>
      <c r="C147" s="52">
        <f>B147-TIME('Time Shifts'!$B$22, 'Time Shifts'!$C$22, 'Time Shifts'!$D$22)</f>
        <v>0.1419907407</v>
      </c>
      <c r="D147" s="26" t="s">
        <v>66</v>
      </c>
      <c r="E147" s="26" t="s">
        <v>81</v>
      </c>
      <c r="F147" s="25">
        <v>21.0</v>
      </c>
      <c r="G147" s="25">
        <f t="shared" ref="G147:G148" si="10">F147-5</f>
        <v>16</v>
      </c>
      <c r="H147" s="26"/>
      <c r="I147" s="26"/>
      <c r="J147" s="26"/>
      <c r="K147" s="26"/>
    </row>
    <row r="148">
      <c r="A148" s="51">
        <v>43152.0</v>
      </c>
      <c r="B148" s="27">
        <v>0.15274305555555556</v>
      </c>
      <c r="C148" s="52">
        <f>B148-TIME('Time Shifts'!$B$22, 'Time Shifts'!$C$22, 'Time Shifts'!$D$22)</f>
        <v>0.1425231481</v>
      </c>
      <c r="D148" s="26" t="s">
        <v>66</v>
      </c>
      <c r="E148" s="26" t="s">
        <v>81</v>
      </c>
      <c r="F148" s="25">
        <v>13.0</v>
      </c>
      <c r="G148" s="25">
        <f t="shared" si="10"/>
        <v>8</v>
      </c>
      <c r="H148" s="26"/>
      <c r="I148" s="26"/>
      <c r="J148" s="26"/>
      <c r="K148" s="26"/>
    </row>
    <row r="149">
      <c r="A149" s="51">
        <v>43152.0</v>
      </c>
      <c r="B149" s="27">
        <v>0.1529976851851852</v>
      </c>
      <c r="C149" s="52">
        <f>B149-TIME('Time Shifts'!$B$22, 'Time Shifts'!$C$22, 'Time Shifts'!$D$22)</f>
        <v>0.1427777778</v>
      </c>
      <c r="D149" s="26" t="s">
        <v>72</v>
      </c>
      <c r="E149" s="26" t="s">
        <v>91</v>
      </c>
      <c r="F149" s="25">
        <v>1.0</v>
      </c>
      <c r="G149" s="25"/>
      <c r="H149" s="26"/>
      <c r="I149" s="26" t="s">
        <v>163</v>
      </c>
      <c r="J149" s="26"/>
      <c r="K149" s="26" t="s">
        <v>740</v>
      </c>
    </row>
    <row r="150">
      <c r="A150" s="51">
        <v>43152.0</v>
      </c>
      <c r="B150" s="27">
        <v>0.15351851851851853</v>
      </c>
      <c r="C150" s="52">
        <f>B150-TIME('Time Shifts'!$B$22, 'Time Shifts'!$C$22, 'Time Shifts'!$D$22)</f>
        <v>0.1432986111</v>
      </c>
      <c r="D150" s="26" t="s">
        <v>66</v>
      </c>
      <c r="E150" s="26" t="s">
        <v>81</v>
      </c>
      <c r="F150" s="44" t="s">
        <v>75</v>
      </c>
      <c r="G150" s="44" t="s">
        <v>75</v>
      </c>
      <c r="H150" s="26"/>
      <c r="I150" s="26"/>
      <c r="J150" s="26"/>
      <c r="K150" s="26"/>
    </row>
    <row r="151">
      <c r="A151" s="51">
        <v>43152.0</v>
      </c>
      <c r="B151" s="27">
        <v>0.15363425925925925</v>
      </c>
      <c r="C151" s="52">
        <f>B151-TIME('Time Shifts'!$B$22, 'Time Shifts'!$C$22, 'Time Shifts'!$D$22)</f>
        <v>0.1434143519</v>
      </c>
      <c r="D151" s="26" t="s">
        <v>66</v>
      </c>
      <c r="E151" s="26" t="s">
        <v>209</v>
      </c>
      <c r="F151" s="25">
        <v>14.0</v>
      </c>
      <c r="G151" s="25">
        <f>F151-0</f>
        <v>14</v>
      </c>
      <c r="H151" s="26"/>
      <c r="I151" s="26"/>
      <c r="J151" s="26"/>
      <c r="K151" s="26"/>
    </row>
    <row r="152">
      <c r="A152" s="51">
        <v>43152.0</v>
      </c>
      <c r="B152" s="27">
        <v>0.15377314814814816</v>
      </c>
      <c r="C152" s="52">
        <f>B152-TIME('Time Shifts'!$B$22, 'Time Shifts'!$C$22, 'Time Shifts'!$D$22)</f>
        <v>0.1435532407</v>
      </c>
      <c r="D152" s="26" t="s">
        <v>70</v>
      </c>
      <c r="E152" s="26" t="s">
        <v>93</v>
      </c>
      <c r="F152" s="25" t="s">
        <v>68</v>
      </c>
      <c r="G152" s="25">
        <v>20.0</v>
      </c>
      <c r="H152" s="26"/>
      <c r="I152" s="26"/>
      <c r="J152" s="26"/>
      <c r="K152" s="26" t="s">
        <v>148</v>
      </c>
    </row>
    <row r="153">
      <c r="A153" s="51">
        <v>43152.0</v>
      </c>
      <c r="B153" s="27">
        <v>0.15407407407407409</v>
      </c>
      <c r="C153" s="52">
        <f>B153-TIME('Time Shifts'!$B$22, 'Time Shifts'!$C$22, 'Time Shifts'!$D$22)</f>
        <v>0.1438541667</v>
      </c>
      <c r="D153" s="26" t="s">
        <v>70</v>
      </c>
      <c r="E153" s="26" t="s">
        <v>91</v>
      </c>
      <c r="F153" s="25">
        <v>16.0</v>
      </c>
      <c r="G153" s="25"/>
      <c r="H153" s="26"/>
      <c r="I153" s="26" t="s">
        <v>741</v>
      </c>
      <c r="J153" s="26"/>
      <c r="K153" s="26"/>
    </row>
    <row r="154">
      <c r="A154" s="51">
        <v>43152.0</v>
      </c>
      <c r="B154" s="27">
        <v>0.15583333333333332</v>
      </c>
      <c r="C154" s="52">
        <f>B154-TIME('Time Shifts'!$B$22, 'Time Shifts'!$C$22, 'Time Shifts'!$D$22)</f>
        <v>0.1456134259</v>
      </c>
      <c r="D154" s="26" t="s">
        <v>84</v>
      </c>
      <c r="E154" s="26" t="s">
        <v>93</v>
      </c>
      <c r="F154" s="25" t="s">
        <v>75</v>
      </c>
      <c r="G154" s="25" t="s">
        <v>75</v>
      </c>
      <c r="H154" s="26"/>
      <c r="I154" s="26"/>
      <c r="J154" s="26"/>
      <c r="K154" s="53" t="s">
        <v>85</v>
      </c>
    </row>
    <row r="155">
      <c r="A155" s="51">
        <v>43152.0</v>
      </c>
      <c r="B155" s="27">
        <v>0.15583333333333332</v>
      </c>
      <c r="C155" s="52">
        <f>B155-TIME('Time Shifts'!$B$22, 'Time Shifts'!$C$22, 'Time Shifts'!$D$22)</f>
        <v>0.1456134259</v>
      </c>
      <c r="D155" s="26" t="s">
        <v>84</v>
      </c>
      <c r="E155" s="26" t="s">
        <v>93</v>
      </c>
      <c r="F155" s="25">
        <v>19.0</v>
      </c>
      <c r="G155" s="25">
        <f>F155-7</f>
        <v>12</v>
      </c>
      <c r="H155" s="26"/>
      <c r="I155" s="26"/>
      <c r="J155" s="26"/>
      <c r="K155" s="26" t="s">
        <v>553</v>
      </c>
    </row>
    <row r="156">
      <c r="A156" s="51">
        <v>43152.0</v>
      </c>
      <c r="B156" s="27">
        <v>0.1560763888888889</v>
      </c>
      <c r="C156" s="52">
        <f>B156-TIME('Time Shifts'!$B$22, 'Time Shifts'!$C$22, 'Time Shifts'!$D$22)</f>
        <v>0.1458564815</v>
      </c>
      <c r="D156" s="26" t="s">
        <v>84</v>
      </c>
      <c r="E156" s="26" t="s">
        <v>91</v>
      </c>
      <c r="F156" s="25">
        <v>20.0</v>
      </c>
      <c r="G156" s="25"/>
      <c r="H156" s="26"/>
      <c r="I156" s="26" t="s">
        <v>742</v>
      </c>
      <c r="J156" s="26"/>
      <c r="K156" s="26"/>
    </row>
    <row r="157">
      <c r="A157" s="51">
        <v>43152.0</v>
      </c>
      <c r="B157" s="27">
        <v>0.15638888888888888</v>
      </c>
      <c r="C157" s="52">
        <f>B157-TIME('Time Shifts'!$B$22, 'Time Shifts'!$C$22, 'Time Shifts'!$D$22)</f>
        <v>0.1461689815</v>
      </c>
      <c r="D157" s="26" t="s">
        <v>84</v>
      </c>
      <c r="E157" s="26" t="s">
        <v>91</v>
      </c>
      <c r="F157" s="25">
        <v>11.0</v>
      </c>
      <c r="G157" s="25"/>
      <c r="H157" s="26"/>
      <c r="I157" s="26" t="s">
        <v>743</v>
      </c>
      <c r="J157" s="25">
        <v>1.0</v>
      </c>
      <c r="K157" s="26"/>
    </row>
    <row r="158">
      <c r="A158" s="51">
        <v>43152.0</v>
      </c>
      <c r="B158" s="27">
        <v>0.15731481481481482</v>
      </c>
      <c r="C158" s="52">
        <f>B158-TIME('Time Shifts'!$B$22, 'Time Shifts'!$C$22, 'Time Shifts'!$D$22)</f>
        <v>0.1470949074</v>
      </c>
      <c r="D158" s="26" t="s">
        <v>82</v>
      </c>
      <c r="E158" s="26" t="s">
        <v>89</v>
      </c>
      <c r="F158" s="25" t="s">
        <v>88</v>
      </c>
      <c r="G158" s="25">
        <v>1.0</v>
      </c>
      <c r="H158" s="26"/>
      <c r="I158" s="26"/>
      <c r="J158" s="26"/>
      <c r="K158" s="26" t="s">
        <v>744</v>
      </c>
    </row>
    <row r="159">
      <c r="A159" s="51">
        <v>43152.0</v>
      </c>
      <c r="B159" s="27">
        <v>0.15734953703703702</v>
      </c>
      <c r="C159" s="52">
        <f>B159-TIME('Time Shifts'!$B$22, 'Time Shifts'!$C$22, 'Time Shifts'!$D$22)</f>
        <v>0.1471296296</v>
      </c>
      <c r="D159" s="26" t="s">
        <v>82</v>
      </c>
      <c r="E159" s="26" t="s">
        <v>89</v>
      </c>
      <c r="F159" s="25" t="s">
        <v>68</v>
      </c>
      <c r="G159" s="25">
        <v>20.0</v>
      </c>
      <c r="H159" s="26" t="s">
        <v>137</v>
      </c>
      <c r="I159" s="26"/>
      <c r="J159" s="26"/>
      <c r="K159" s="26" t="s">
        <v>744</v>
      </c>
    </row>
    <row r="160">
      <c r="A160" s="51">
        <v>43152.0</v>
      </c>
      <c r="B160" s="27">
        <v>0.15758101851851852</v>
      </c>
      <c r="C160" s="52">
        <f>B160-TIME('Time Shifts'!$B$22, 'Time Shifts'!$C$22, 'Time Shifts'!$D$22)</f>
        <v>0.1473611111</v>
      </c>
      <c r="D160" s="26" t="s">
        <v>82</v>
      </c>
      <c r="E160" s="26" t="s">
        <v>91</v>
      </c>
      <c r="F160" s="25">
        <v>12.0</v>
      </c>
      <c r="G160" s="25"/>
      <c r="H160" s="26"/>
      <c r="I160" s="53" t="s">
        <v>745</v>
      </c>
      <c r="J160" s="26"/>
      <c r="K160" s="26"/>
    </row>
    <row r="161">
      <c r="A161" s="51">
        <v>43152.0</v>
      </c>
      <c r="B161" s="27">
        <v>0.15775462962962963</v>
      </c>
      <c r="C161" s="52">
        <f>B161-TIME('Time Shifts'!$B$22, 'Time Shifts'!$C$22, 'Time Shifts'!$D$22)</f>
        <v>0.1475347222</v>
      </c>
      <c r="D161" s="26" t="s">
        <v>82</v>
      </c>
      <c r="E161" s="26" t="s">
        <v>89</v>
      </c>
      <c r="F161" s="25">
        <v>10.0</v>
      </c>
      <c r="G161" s="25">
        <f>F161-8</f>
        <v>2</v>
      </c>
      <c r="H161" s="26"/>
      <c r="I161" s="26"/>
      <c r="J161" s="26"/>
      <c r="K161" s="26" t="s">
        <v>744</v>
      </c>
    </row>
    <row r="162">
      <c r="A162" s="51">
        <v>43152.0</v>
      </c>
      <c r="B162" s="27">
        <v>0.1579861111111111</v>
      </c>
      <c r="C162" s="52">
        <f>B162-TIME('Time Shifts'!$B$22, 'Time Shifts'!$C$22, 'Time Shifts'!$D$22)</f>
        <v>0.1477662037</v>
      </c>
      <c r="D162" s="26" t="s">
        <v>74</v>
      </c>
      <c r="E162" s="26" t="s">
        <v>93</v>
      </c>
      <c r="F162" s="25">
        <v>24.0</v>
      </c>
      <c r="G162" s="25">
        <f>F162-7</f>
        <v>17</v>
      </c>
      <c r="H162" s="26"/>
      <c r="I162" s="26"/>
      <c r="J162" s="26"/>
      <c r="K162" s="26" t="s">
        <v>142</v>
      </c>
    </row>
    <row r="163">
      <c r="A163" s="51">
        <v>43152.0</v>
      </c>
      <c r="B163" s="27">
        <v>0.1580902777777778</v>
      </c>
      <c r="C163" s="52">
        <f>B163-TIME('Time Shifts'!$B$22, 'Time Shifts'!$C$22, 'Time Shifts'!$D$22)</f>
        <v>0.1478703704</v>
      </c>
      <c r="D163" s="26" t="s">
        <v>74</v>
      </c>
      <c r="E163" s="26" t="s">
        <v>91</v>
      </c>
      <c r="F163" s="25">
        <v>15.0</v>
      </c>
      <c r="G163" s="25"/>
      <c r="H163" s="26"/>
      <c r="I163" s="26" t="s">
        <v>746</v>
      </c>
      <c r="J163" s="25">
        <v>1.0</v>
      </c>
      <c r="K163" s="26"/>
    </row>
    <row r="164">
      <c r="A164" s="51">
        <v>43152.0</v>
      </c>
      <c r="B164" s="27">
        <v>0.15864583333333335</v>
      </c>
      <c r="C164" s="52">
        <f>B164-TIME('Time Shifts'!$B$22, 'Time Shifts'!$C$22, 'Time Shifts'!$D$22)</f>
        <v>0.1484259259</v>
      </c>
      <c r="D164" s="26" t="s">
        <v>74</v>
      </c>
      <c r="E164" s="26" t="s">
        <v>93</v>
      </c>
      <c r="F164" s="25" t="s">
        <v>75</v>
      </c>
      <c r="G164" s="25" t="s">
        <v>75</v>
      </c>
      <c r="H164" s="26"/>
      <c r="I164" s="26"/>
      <c r="J164" s="26"/>
      <c r="K164" s="53" t="s">
        <v>160</v>
      </c>
    </row>
    <row r="165">
      <c r="A165" s="51">
        <v>43152.0</v>
      </c>
      <c r="B165" s="27">
        <v>0.15864583333333335</v>
      </c>
      <c r="C165" s="52">
        <f>B165-TIME('Time Shifts'!$B$22, 'Time Shifts'!$C$22, 'Time Shifts'!$D$22)</f>
        <v>0.1484259259</v>
      </c>
      <c r="D165" s="26" t="s">
        <v>74</v>
      </c>
      <c r="E165" s="26" t="s">
        <v>93</v>
      </c>
      <c r="F165" s="25">
        <v>15.0</v>
      </c>
      <c r="G165" s="25">
        <f>F165-7</f>
        <v>8</v>
      </c>
      <c r="H165" s="26"/>
      <c r="I165" s="26"/>
      <c r="J165" s="26"/>
      <c r="K165" s="26" t="s">
        <v>403</v>
      </c>
    </row>
    <row r="166">
      <c r="A166" s="51">
        <v>43152.0</v>
      </c>
      <c r="B166" s="27">
        <v>0.15869212962962964</v>
      </c>
      <c r="C166" s="52">
        <f>B166-TIME('Time Shifts'!$B$22, 'Time Shifts'!$C$22, 'Time Shifts'!$D$22)</f>
        <v>0.1484722222</v>
      </c>
      <c r="D166" s="26" t="s">
        <v>74</v>
      </c>
      <c r="E166" s="26" t="s">
        <v>91</v>
      </c>
      <c r="F166" s="25">
        <v>6.0</v>
      </c>
      <c r="G166" s="25"/>
      <c r="H166" s="26"/>
      <c r="I166" s="26" t="s">
        <v>747</v>
      </c>
      <c r="J166" s="26"/>
      <c r="K166" s="26"/>
    </row>
    <row r="167">
      <c r="A167" s="51">
        <v>43152.0</v>
      </c>
      <c r="B167" s="27">
        <v>0.1590162037037037</v>
      </c>
      <c r="C167" s="52">
        <f>B167-TIME('Time Shifts'!$B$22, 'Time Shifts'!$C$22, 'Time Shifts'!$D$22)</f>
        <v>0.1487962963</v>
      </c>
      <c r="D167" s="26" t="s">
        <v>69</v>
      </c>
      <c r="E167" s="26" t="s">
        <v>120</v>
      </c>
      <c r="F167" s="25">
        <v>11.0</v>
      </c>
      <c r="G167" s="25"/>
      <c r="H167" s="26"/>
      <c r="I167" s="26"/>
      <c r="J167" s="26"/>
      <c r="K167" s="26" t="s">
        <v>748</v>
      </c>
    </row>
    <row r="168">
      <c r="A168" s="51">
        <v>43152.0</v>
      </c>
      <c r="B168" s="27">
        <v>0.15944444444444444</v>
      </c>
      <c r="C168" s="52">
        <f>B168-TIME('Time Shifts'!$B$22, 'Time Shifts'!$C$22, 'Time Shifts'!$D$22)</f>
        <v>0.149224537</v>
      </c>
      <c r="D168" s="26" t="s">
        <v>69</v>
      </c>
      <c r="E168" s="26" t="s">
        <v>89</v>
      </c>
      <c r="F168" s="25">
        <v>21.0</v>
      </c>
      <c r="G168" s="25">
        <v>14.0</v>
      </c>
      <c r="H168" s="26"/>
      <c r="I168" s="26"/>
      <c r="J168" s="26"/>
      <c r="K168" s="26" t="s">
        <v>223</v>
      </c>
    </row>
    <row r="169">
      <c r="A169" s="51">
        <v>43152.0</v>
      </c>
      <c r="B169" s="27">
        <v>0.1597800925925926</v>
      </c>
      <c r="C169" s="52">
        <f>B169-TIME('Time Shifts'!$B$22, 'Time Shifts'!$C$22, 'Time Shifts'!$D$22)</f>
        <v>0.1495601852</v>
      </c>
      <c r="D169" s="26" t="s">
        <v>69</v>
      </c>
      <c r="E169" s="26" t="s">
        <v>91</v>
      </c>
      <c r="F169" s="25">
        <v>8.0</v>
      </c>
      <c r="G169" s="25"/>
      <c r="H169" s="26"/>
      <c r="I169" s="26" t="s">
        <v>749</v>
      </c>
      <c r="J169" s="26"/>
      <c r="K169" s="26"/>
    </row>
    <row r="170">
      <c r="A170" s="51">
        <v>43152.0</v>
      </c>
      <c r="B170" s="27">
        <v>0.16041666666666668</v>
      </c>
      <c r="C170" s="52">
        <f>B170-TIME('Time Shifts'!$B$22, 'Time Shifts'!$C$22, 'Time Shifts'!$D$22)</f>
        <v>0.1501967593</v>
      </c>
      <c r="D170" s="26" t="s">
        <v>699</v>
      </c>
      <c r="E170" s="26" t="s">
        <v>91</v>
      </c>
      <c r="F170" s="25">
        <v>19.0</v>
      </c>
      <c r="G170" s="25"/>
      <c r="H170" s="26"/>
      <c r="I170" s="26" t="s">
        <v>750</v>
      </c>
      <c r="J170" s="26"/>
      <c r="K170" s="26" t="s">
        <v>751</v>
      </c>
    </row>
    <row r="171">
      <c r="A171" s="51">
        <v>43152.0</v>
      </c>
      <c r="B171" s="55">
        <v>0.16123842592592594</v>
      </c>
      <c r="C171" s="52">
        <f>B171-TIME('Time Shifts'!$B$22, 'Time Shifts'!$C$22, 'Time Shifts'!$D$22)</f>
        <v>0.1510185185</v>
      </c>
      <c r="D171" s="26" t="s">
        <v>70</v>
      </c>
      <c r="E171" s="26" t="s">
        <v>93</v>
      </c>
      <c r="F171" s="25">
        <v>19.0</v>
      </c>
      <c r="G171" s="25">
        <f>F171-7</f>
        <v>12</v>
      </c>
      <c r="H171" s="26"/>
      <c r="I171" s="26"/>
      <c r="J171" s="26"/>
      <c r="K171" s="26" t="s">
        <v>148</v>
      </c>
    </row>
    <row r="172">
      <c r="A172" s="51">
        <v>43152.0</v>
      </c>
      <c r="B172" s="27">
        <v>0.1613888888888889</v>
      </c>
      <c r="C172" s="52">
        <f>B172-TIME('Time Shifts'!$B$22, 'Time Shifts'!$C$22, 'Time Shifts'!$D$22)</f>
        <v>0.1511689815</v>
      </c>
      <c r="D172" s="26" t="s">
        <v>70</v>
      </c>
      <c r="E172" s="26" t="s">
        <v>91</v>
      </c>
      <c r="F172" s="25">
        <v>13.0</v>
      </c>
      <c r="G172" s="25"/>
      <c r="H172" s="26"/>
      <c r="I172" s="26" t="s">
        <v>752</v>
      </c>
      <c r="J172" s="26"/>
      <c r="K172" s="26"/>
    </row>
    <row r="173">
      <c r="A173" s="51">
        <v>43152.0</v>
      </c>
      <c r="B173" s="27">
        <v>0.1616550925925926</v>
      </c>
      <c r="C173" s="52">
        <f>B173-TIME('Time Shifts'!$B$22, 'Time Shifts'!$C$22, 'Time Shifts'!$D$22)</f>
        <v>0.1514351852</v>
      </c>
      <c r="D173" s="26" t="s">
        <v>70</v>
      </c>
      <c r="E173" s="26" t="s">
        <v>93</v>
      </c>
      <c r="F173" s="25">
        <v>15.0</v>
      </c>
      <c r="G173" s="25">
        <f>F173-7</f>
        <v>8</v>
      </c>
      <c r="H173" s="26"/>
      <c r="I173" s="26"/>
      <c r="J173" s="26"/>
      <c r="K173" s="26" t="s">
        <v>148</v>
      </c>
    </row>
    <row r="174">
      <c r="A174" s="51">
        <v>43152.0</v>
      </c>
      <c r="B174" s="27">
        <v>0.16177083333333334</v>
      </c>
      <c r="C174" s="52">
        <f>B174-TIME('Time Shifts'!$B$22, 'Time Shifts'!$C$22, 'Time Shifts'!$D$22)</f>
        <v>0.1515509259</v>
      </c>
      <c r="D174" s="26" t="s">
        <v>70</v>
      </c>
      <c r="E174" s="26" t="s">
        <v>91</v>
      </c>
      <c r="F174" s="25">
        <v>10.0</v>
      </c>
      <c r="G174" s="25"/>
      <c r="H174" s="26"/>
      <c r="I174" s="26" t="s">
        <v>753</v>
      </c>
      <c r="J174" s="26"/>
      <c r="K174" s="26"/>
    </row>
    <row r="175">
      <c r="A175" s="51">
        <v>43152.0</v>
      </c>
      <c r="B175" s="27">
        <v>0.16207175925925926</v>
      </c>
      <c r="C175" s="52">
        <f>B175-TIME('Time Shifts'!$B$22, 'Time Shifts'!$C$22, 'Time Shifts'!$D$22)</f>
        <v>0.1518518519</v>
      </c>
      <c r="D175" s="26" t="s">
        <v>70</v>
      </c>
      <c r="E175" s="26" t="s">
        <v>93</v>
      </c>
      <c r="F175" s="25">
        <v>12.0</v>
      </c>
      <c r="G175" s="25">
        <f>F175-7</f>
        <v>5</v>
      </c>
      <c r="H175" s="26"/>
      <c r="I175" s="26"/>
      <c r="J175" s="26"/>
      <c r="K175" s="26" t="s">
        <v>99</v>
      </c>
    </row>
    <row r="176">
      <c r="A176" s="51">
        <v>43152.0</v>
      </c>
      <c r="B176" s="27">
        <v>0.1621412037037037</v>
      </c>
      <c r="C176" s="52">
        <f>B176-TIME('Time Shifts'!$B$22, 'Time Shifts'!$C$22, 'Time Shifts'!$D$22)</f>
        <v>0.1519212963</v>
      </c>
      <c r="D176" s="26" t="s">
        <v>70</v>
      </c>
      <c r="E176" s="26" t="s">
        <v>93</v>
      </c>
      <c r="F176" s="25">
        <f>G176+7</f>
        <v>9</v>
      </c>
      <c r="G176" s="25">
        <v>2.0</v>
      </c>
      <c r="H176" s="26"/>
      <c r="I176" s="26"/>
      <c r="J176" s="26"/>
      <c r="K176" s="26" t="s">
        <v>99</v>
      </c>
    </row>
    <row r="177">
      <c r="A177" s="51">
        <v>43152.0</v>
      </c>
      <c r="B177" s="27">
        <v>0.16258101851851853</v>
      </c>
      <c r="C177" s="52">
        <f>B177-TIME('Time Shifts'!$B$22, 'Time Shifts'!$C$22, 'Time Shifts'!$D$22)</f>
        <v>0.1523611111</v>
      </c>
      <c r="D177" s="26" t="s">
        <v>66</v>
      </c>
      <c r="E177" s="26" t="s">
        <v>89</v>
      </c>
      <c r="F177" s="25">
        <v>26.0</v>
      </c>
      <c r="G177" s="25">
        <f t="shared" ref="G177:G178" si="11">F177-8</f>
        <v>18</v>
      </c>
      <c r="H177" s="26"/>
      <c r="I177" s="26"/>
      <c r="J177" s="26"/>
      <c r="K177" s="26" t="s">
        <v>171</v>
      </c>
    </row>
    <row r="178">
      <c r="A178" s="51">
        <v>43152.0</v>
      </c>
      <c r="B178" s="27">
        <v>0.16265046296296296</v>
      </c>
      <c r="C178" s="52">
        <f>B178-TIME('Time Shifts'!$B$22, 'Time Shifts'!$C$22, 'Time Shifts'!$D$22)</f>
        <v>0.1524305556</v>
      </c>
      <c r="D178" s="26" t="s">
        <v>66</v>
      </c>
      <c r="E178" s="26" t="s">
        <v>89</v>
      </c>
      <c r="F178" s="25">
        <v>18.0</v>
      </c>
      <c r="G178" s="25">
        <f t="shared" si="11"/>
        <v>10</v>
      </c>
      <c r="H178" s="26"/>
      <c r="I178" s="26"/>
      <c r="J178" s="26"/>
      <c r="K178" s="26" t="s">
        <v>171</v>
      </c>
    </row>
    <row r="179">
      <c r="A179" s="51">
        <v>43152.0</v>
      </c>
      <c r="B179" s="27">
        <v>0.16273148148148148</v>
      </c>
      <c r="C179" s="52">
        <f>B179-TIME('Time Shifts'!$B$22, 'Time Shifts'!$C$22, 'Time Shifts'!$D$22)</f>
        <v>0.1525115741</v>
      </c>
      <c r="D179" s="26" t="s">
        <v>66</v>
      </c>
      <c r="E179" s="26" t="s">
        <v>91</v>
      </c>
      <c r="F179" s="25">
        <v>6.0</v>
      </c>
      <c r="G179" s="25"/>
      <c r="H179" s="26"/>
      <c r="I179" s="26" t="s">
        <v>747</v>
      </c>
      <c r="J179" s="26"/>
      <c r="K179" s="26"/>
    </row>
    <row r="180">
      <c r="A180" s="51">
        <v>43152.0</v>
      </c>
      <c r="B180" s="27">
        <v>0.1627662037037037</v>
      </c>
      <c r="C180" s="52">
        <f>B180-TIME('Time Shifts'!$B$22, 'Time Shifts'!$C$22, 'Time Shifts'!$D$22)</f>
        <v>0.1525462963</v>
      </c>
      <c r="D180" s="26" t="s">
        <v>66</v>
      </c>
      <c r="E180" s="26" t="s">
        <v>91</v>
      </c>
      <c r="F180" s="25">
        <v>14.0</v>
      </c>
      <c r="G180" s="25"/>
      <c r="H180" s="26"/>
      <c r="I180" s="26" t="s">
        <v>754</v>
      </c>
      <c r="J180" s="25">
        <v>1.0</v>
      </c>
      <c r="K180" s="26" t="s">
        <v>119</v>
      </c>
    </row>
    <row r="181">
      <c r="A181" s="51">
        <v>43152.0</v>
      </c>
      <c r="B181" s="27">
        <v>0.16366898148148148</v>
      </c>
      <c r="C181" s="52">
        <f>B181-TIME('Time Shifts'!$B$22, 'Time Shifts'!$C$22, 'Time Shifts'!$D$22)</f>
        <v>0.1534490741</v>
      </c>
      <c r="D181" s="26" t="s">
        <v>699</v>
      </c>
      <c r="E181" s="26" t="s">
        <v>100</v>
      </c>
      <c r="F181" s="25">
        <v>5.0</v>
      </c>
      <c r="G181" s="25">
        <f>F181-2</f>
        <v>3</v>
      </c>
      <c r="H181" s="26"/>
      <c r="I181" s="26"/>
      <c r="J181" s="26"/>
      <c r="K181" s="26"/>
    </row>
    <row r="182">
      <c r="A182" s="51">
        <v>43152.0</v>
      </c>
      <c r="B182" s="27">
        <v>0.16626157407407408</v>
      </c>
      <c r="C182" s="52">
        <f>B182-TIME('Time Shifts'!$B$22, 'Time Shifts'!$C$22, 'Time Shifts'!$D$22)</f>
        <v>0.1560416667</v>
      </c>
      <c r="D182" s="26" t="s">
        <v>82</v>
      </c>
      <c r="E182" s="26" t="s">
        <v>83</v>
      </c>
      <c r="F182" s="25">
        <v>11.0</v>
      </c>
      <c r="G182" s="25">
        <v>3.0</v>
      </c>
      <c r="H182" s="26"/>
      <c r="I182" s="26"/>
      <c r="J182" s="26"/>
      <c r="K182" s="53" t="s">
        <v>85</v>
      </c>
    </row>
    <row r="183">
      <c r="A183" s="51">
        <v>43152.0</v>
      </c>
      <c r="B183" s="27">
        <v>0.16626157407407408</v>
      </c>
      <c r="C183" s="52">
        <f>B183-TIME('Time Shifts'!$B$22, 'Time Shifts'!$C$22, 'Time Shifts'!$D$22)</f>
        <v>0.1560416667</v>
      </c>
      <c r="D183" s="26" t="s">
        <v>82</v>
      </c>
      <c r="E183" s="26" t="s">
        <v>83</v>
      </c>
      <c r="F183" s="25">
        <v>25.0</v>
      </c>
      <c r="G183" s="25">
        <v>17.0</v>
      </c>
      <c r="H183" s="26"/>
      <c r="I183" s="26"/>
      <c r="J183" s="26"/>
      <c r="K183" s="26" t="s">
        <v>86</v>
      </c>
    </row>
    <row r="184">
      <c r="A184" s="51">
        <v>43152.0</v>
      </c>
      <c r="B184" s="27">
        <v>0.16836805555555556</v>
      </c>
      <c r="C184" s="52">
        <f>B184-TIME('Time Shifts'!$B$22, 'Time Shifts'!$C$22, 'Time Shifts'!$D$22)</f>
        <v>0.1581481481</v>
      </c>
      <c r="D184" s="26" t="s">
        <v>74</v>
      </c>
      <c r="E184" s="26" t="s">
        <v>73</v>
      </c>
      <c r="F184" s="25" t="s">
        <v>75</v>
      </c>
      <c r="G184" s="25" t="s">
        <v>75</v>
      </c>
      <c r="H184" s="26"/>
      <c r="I184" s="26"/>
      <c r="J184" s="26"/>
      <c r="K184" s="53" t="s">
        <v>85</v>
      </c>
    </row>
    <row r="185">
      <c r="A185" s="51">
        <v>43152.0</v>
      </c>
      <c r="B185" s="27">
        <v>0.16836805555555556</v>
      </c>
      <c r="C185" s="52">
        <f>B185-TIME('Time Shifts'!$B$22, 'Time Shifts'!$C$22, 'Time Shifts'!$D$22)</f>
        <v>0.1581481481</v>
      </c>
      <c r="D185" s="26" t="s">
        <v>74</v>
      </c>
      <c r="E185" s="26" t="s">
        <v>73</v>
      </c>
      <c r="F185" s="25">
        <v>28.0</v>
      </c>
      <c r="G185" s="25">
        <f>F185-9</f>
        <v>19</v>
      </c>
      <c r="H185" s="26"/>
      <c r="I185" s="26"/>
      <c r="J185" s="26"/>
      <c r="K185" s="26" t="s">
        <v>86</v>
      </c>
    </row>
    <row r="186">
      <c r="A186" s="51">
        <v>43152.0</v>
      </c>
      <c r="B186" s="27">
        <v>0.1683912037037037</v>
      </c>
      <c r="C186" s="52">
        <f>B186-TIME('Time Shifts'!$B$22, 'Time Shifts'!$C$22, 'Time Shifts'!$D$22)</f>
        <v>0.1581712963</v>
      </c>
      <c r="D186" s="26" t="s">
        <v>699</v>
      </c>
      <c r="E186" s="26" t="s">
        <v>67</v>
      </c>
      <c r="F186" s="25">
        <v>8.0</v>
      </c>
      <c r="G186" s="25">
        <f>F186--1</f>
        <v>9</v>
      </c>
      <c r="H186" s="26"/>
      <c r="I186" s="26"/>
      <c r="J186" s="26"/>
      <c r="K186" s="26"/>
    </row>
    <row r="187">
      <c r="A187" s="51">
        <v>43152.0</v>
      </c>
      <c r="B187" s="27">
        <v>0.17025462962962962</v>
      </c>
      <c r="C187" s="52">
        <f>B187-TIME('Time Shifts'!$B$22, 'Time Shifts'!$C$22, 'Time Shifts'!$D$22)</f>
        <v>0.1600347222</v>
      </c>
      <c r="D187" s="26" t="s">
        <v>72</v>
      </c>
      <c r="E187" s="26" t="s">
        <v>83</v>
      </c>
      <c r="F187" s="25" t="s">
        <v>75</v>
      </c>
      <c r="G187" s="25" t="s">
        <v>75</v>
      </c>
      <c r="H187" s="26"/>
      <c r="I187" s="26"/>
      <c r="J187" s="26"/>
      <c r="K187" s="53" t="s">
        <v>85</v>
      </c>
    </row>
    <row r="188">
      <c r="A188" s="51">
        <v>43152.0</v>
      </c>
      <c r="B188" s="27">
        <v>0.17025462962962962</v>
      </c>
      <c r="C188" s="52">
        <f>B188-TIME('Time Shifts'!$B$22, 'Time Shifts'!$C$22, 'Time Shifts'!$D$22)</f>
        <v>0.1600347222</v>
      </c>
      <c r="D188" s="26" t="s">
        <v>72</v>
      </c>
      <c r="E188" s="26" t="s">
        <v>83</v>
      </c>
      <c r="F188" s="25">
        <v>8.0</v>
      </c>
      <c r="G188" s="25">
        <f>F188-0</f>
        <v>8</v>
      </c>
      <c r="H188" s="26"/>
      <c r="I188" s="26"/>
      <c r="J188" s="26"/>
      <c r="K188" s="26" t="s">
        <v>86</v>
      </c>
    </row>
    <row r="189">
      <c r="A189" s="51">
        <v>43152.0</v>
      </c>
      <c r="B189" s="27">
        <v>0.16996527777777778</v>
      </c>
      <c r="C189" s="52">
        <f>B189-TIME('Time Shifts'!$B$22, 'Time Shifts'!$C$22, 'Time Shifts'!$D$22)</f>
        <v>0.1597453704</v>
      </c>
      <c r="D189" s="26" t="s">
        <v>82</v>
      </c>
      <c r="E189" s="26" t="s">
        <v>67</v>
      </c>
      <c r="F189" s="25">
        <v>17.0</v>
      </c>
      <c r="G189" s="25">
        <f>F189-3</f>
        <v>14</v>
      </c>
      <c r="H189" s="26"/>
      <c r="I189" s="26"/>
      <c r="J189" s="26"/>
      <c r="K189" s="26"/>
    </row>
    <row r="190">
      <c r="A190" s="51">
        <v>43152.0</v>
      </c>
      <c r="B190" s="27">
        <v>0.1729513888888889</v>
      </c>
      <c r="C190" s="52">
        <f>B190-TIME('Time Shifts'!$B$22, 'Time Shifts'!$C$22, 'Time Shifts'!$D$22)</f>
        <v>0.1627314815</v>
      </c>
      <c r="D190" s="26" t="s">
        <v>699</v>
      </c>
      <c r="E190" s="26" t="s">
        <v>67</v>
      </c>
      <c r="F190" s="25">
        <v>13.0</v>
      </c>
      <c r="G190" s="25">
        <f>F190--1</f>
        <v>14</v>
      </c>
      <c r="H190" s="26"/>
      <c r="I190" s="26"/>
      <c r="J190" s="26"/>
      <c r="K190" s="26"/>
    </row>
    <row r="191">
      <c r="A191" s="51">
        <v>43152.0</v>
      </c>
      <c r="B191" s="27">
        <v>0.17497685185185186</v>
      </c>
      <c r="C191" s="52">
        <f>B191-TIME('Time Shifts'!$B$22, 'Time Shifts'!$C$22, 'Time Shifts'!$D$22)</f>
        <v>0.1647569444</v>
      </c>
      <c r="D191" s="26" t="s">
        <v>66</v>
      </c>
      <c r="E191" s="26" t="s">
        <v>81</v>
      </c>
      <c r="F191" s="25">
        <v>21.0</v>
      </c>
      <c r="G191" s="25">
        <f>F191-5</f>
        <v>16</v>
      </c>
      <c r="H191" s="26"/>
      <c r="I191" s="26"/>
      <c r="J191" s="26"/>
      <c r="K191" s="26"/>
    </row>
    <row r="192">
      <c r="A192" s="51">
        <v>43152.0</v>
      </c>
      <c r="B192" s="27">
        <v>0.1754513888888889</v>
      </c>
      <c r="C192" s="52">
        <f>B192-TIME('Time Shifts'!$B$22, 'Time Shifts'!$C$22, 'Time Shifts'!$D$22)</f>
        <v>0.1652314815</v>
      </c>
      <c r="D192" s="26" t="s">
        <v>66</v>
      </c>
      <c r="E192" s="26" t="s">
        <v>67</v>
      </c>
      <c r="F192" s="25" t="s">
        <v>75</v>
      </c>
      <c r="G192" s="25" t="s">
        <v>75</v>
      </c>
      <c r="H192" s="26"/>
      <c r="I192" s="26"/>
      <c r="J192" s="26"/>
      <c r="K192" s="53" t="s">
        <v>160</v>
      </c>
    </row>
    <row r="193">
      <c r="A193" s="51">
        <v>43152.0</v>
      </c>
      <c r="B193" s="27">
        <v>0.1754513888888889</v>
      </c>
      <c r="C193" s="52">
        <f>B193-TIME('Time Shifts'!$B$22, 'Time Shifts'!$C$22, 'Time Shifts'!$D$22)</f>
        <v>0.1652314815</v>
      </c>
      <c r="D193" s="26" t="s">
        <v>66</v>
      </c>
      <c r="E193" s="26" t="s">
        <v>67</v>
      </c>
      <c r="F193" s="25">
        <v>6.0</v>
      </c>
      <c r="G193" s="25">
        <f>F193-1</f>
        <v>5</v>
      </c>
      <c r="H193" s="26"/>
      <c r="I193" s="26"/>
      <c r="J193" s="26"/>
      <c r="K193" s="26" t="s">
        <v>161</v>
      </c>
    </row>
    <row r="194">
      <c r="A194" s="51">
        <v>43152.0</v>
      </c>
      <c r="B194" s="27">
        <v>0.18013888888888888</v>
      </c>
      <c r="C194" s="52">
        <f>B194-TIME('Time Shifts'!$B$22, 'Time Shifts'!$C$22, 'Time Shifts'!$D$22)</f>
        <v>0.1699189815</v>
      </c>
      <c r="D194" s="26" t="s">
        <v>70</v>
      </c>
      <c r="E194" s="26" t="s">
        <v>129</v>
      </c>
      <c r="F194" s="25">
        <v>10.0</v>
      </c>
      <c r="G194" s="25">
        <f>F194-4</f>
        <v>6</v>
      </c>
      <c r="H194" s="26"/>
      <c r="I194" s="26"/>
      <c r="J194" s="26"/>
      <c r="K194" s="26"/>
    </row>
    <row r="195">
      <c r="A195" s="51">
        <v>43152.0</v>
      </c>
      <c r="B195" s="27">
        <v>0.18009259259259258</v>
      </c>
      <c r="C195" s="52">
        <f>B195-TIME('Time Shifts'!$B$22, 'Time Shifts'!$C$22, 'Time Shifts'!$D$22)</f>
        <v>0.1698726852</v>
      </c>
      <c r="D195" s="26" t="s">
        <v>82</v>
      </c>
      <c r="E195" s="26" t="s">
        <v>129</v>
      </c>
      <c r="F195" s="25">
        <f t="shared" ref="F195:F196" si="12">G195+1</f>
        <v>3</v>
      </c>
      <c r="G195" s="25">
        <v>2.0</v>
      </c>
      <c r="H195" s="26"/>
      <c r="I195" s="26"/>
      <c r="J195" s="26"/>
      <c r="K195" s="26" t="s">
        <v>161</v>
      </c>
    </row>
    <row r="196">
      <c r="A196" s="51">
        <v>43152.0</v>
      </c>
      <c r="B196" s="27">
        <v>0.18009259259259258</v>
      </c>
      <c r="C196" s="52">
        <f>B196-TIME('Time Shifts'!$B$22, 'Time Shifts'!$C$22, 'Time Shifts'!$D$22)</f>
        <v>0.1698726852</v>
      </c>
      <c r="D196" s="26" t="s">
        <v>82</v>
      </c>
      <c r="E196" s="26" t="s">
        <v>129</v>
      </c>
      <c r="F196" s="25">
        <f t="shared" si="12"/>
        <v>19</v>
      </c>
      <c r="G196" s="25">
        <v>18.0</v>
      </c>
      <c r="H196" s="26"/>
      <c r="I196" s="26"/>
      <c r="J196" s="26"/>
      <c r="K196" s="53" t="s">
        <v>160</v>
      </c>
    </row>
    <row r="197">
      <c r="A197" s="51">
        <v>43152.0</v>
      </c>
      <c r="B197" s="27">
        <v>0.18597222222222223</v>
      </c>
      <c r="C197" s="52">
        <f>B197-TIME('Time Shifts'!$B$22, 'Time Shifts'!$C$22, 'Time Shifts'!$D$22)</f>
        <v>0.1757523148</v>
      </c>
      <c r="D197" s="26" t="s">
        <v>84</v>
      </c>
      <c r="E197" s="53" t="s">
        <v>76</v>
      </c>
      <c r="F197" s="25">
        <v>13.0</v>
      </c>
      <c r="G197" s="44">
        <v>10.0</v>
      </c>
      <c r="H197" s="26"/>
      <c r="I197" s="26"/>
      <c r="J197" s="26"/>
      <c r="K197" s="53" t="s">
        <v>755</v>
      </c>
    </row>
    <row r="198">
      <c r="A198" s="51">
        <v>43152.0</v>
      </c>
      <c r="B198" s="27">
        <v>0.18871527777777777</v>
      </c>
      <c r="C198" s="52">
        <f>B198-TIME('Time Shifts'!$B$22, 'Time Shifts'!$C$22, 'Time Shifts'!$D$22)</f>
        <v>0.1784953704</v>
      </c>
      <c r="D198" s="26" t="s">
        <v>84</v>
      </c>
      <c r="E198" s="26" t="s">
        <v>83</v>
      </c>
      <c r="F198" s="25">
        <v>6.0</v>
      </c>
      <c r="G198" s="44" t="s">
        <v>75</v>
      </c>
      <c r="H198" s="26"/>
      <c r="I198" s="26"/>
      <c r="J198" s="26"/>
      <c r="K198" s="2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41.57"/>
    <col customWidth="1" min="10" max="10" width="6.29"/>
    <col customWidth="1" min="11" max="11" width="46.57"/>
  </cols>
  <sheetData>
    <row r="1">
      <c r="A1" s="29" t="s">
        <v>0</v>
      </c>
      <c r="B1" s="48" t="s">
        <v>614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43153.0</v>
      </c>
      <c r="B2" s="27">
        <v>0.011956018518518519</v>
      </c>
      <c r="C2" s="27">
        <f t="shared" ref="C2:C194" si="1">B2</f>
        <v>0.01195601852</v>
      </c>
      <c r="D2" s="26" t="s">
        <v>82</v>
      </c>
      <c r="E2" s="26" t="s">
        <v>362</v>
      </c>
      <c r="F2" s="25">
        <v>15.0</v>
      </c>
      <c r="G2" s="26">
        <f>F2-7</f>
        <v>8</v>
      </c>
      <c r="H2" s="26"/>
      <c r="I2" s="26"/>
      <c r="J2" s="26"/>
      <c r="K2" s="26"/>
    </row>
    <row r="3">
      <c r="A3" s="51">
        <v>43153.0</v>
      </c>
      <c r="B3" s="27">
        <v>0.01480324074074074</v>
      </c>
      <c r="C3" s="27">
        <f t="shared" si="1"/>
        <v>0.01480324074</v>
      </c>
      <c r="D3" s="26" t="s">
        <v>66</v>
      </c>
      <c r="E3" s="26" t="s">
        <v>67</v>
      </c>
      <c r="F3" s="25">
        <v>5.0</v>
      </c>
      <c r="G3" s="26">
        <f>F3-1</f>
        <v>4</v>
      </c>
      <c r="H3" s="26"/>
      <c r="I3" s="26"/>
      <c r="J3" s="26"/>
      <c r="K3" s="26"/>
    </row>
    <row r="4">
      <c r="A4" s="51">
        <v>43153.0</v>
      </c>
      <c r="B4" s="42">
        <v>0.014814814814814815</v>
      </c>
      <c r="C4" s="27">
        <f t="shared" si="1"/>
        <v>0.01481481481</v>
      </c>
      <c r="D4" s="26" t="s">
        <v>70</v>
      </c>
      <c r="E4" s="26" t="s">
        <v>67</v>
      </c>
      <c r="F4" s="25">
        <v>5.0</v>
      </c>
      <c r="G4" s="26">
        <f>F4-3</f>
        <v>2</v>
      </c>
      <c r="H4" s="26"/>
      <c r="I4" s="26"/>
      <c r="J4" s="26"/>
      <c r="K4" s="26"/>
    </row>
    <row r="5">
      <c r="A5" s="51">
        <v>43153.0</v>
      </c>
      <c r="B5" s="27">
        <v>0.015324074074074073</v>
      </c>
      <c r="C5" s="27">
        <f t="shared" si="1"/>
        <v>0.01532407407</v>
      </c>
      <c r="D5" s="26" t="s">
        <v>74</v>
      </c>
      <c r="E5" s="26" t="s">
        <v>67</v>
      </c>
      <c r="F5" s="25">
        <v>4.0</v>
      </c>
      <c r="G5" s="26">
        <f>F5-0</f>
        <v>4</v>
      </c>
      <c r="H5" s="26"/>
      <c r="I5" s="26"/>
      <c r="J5" s="26"/>
      <c r="K5" s="26"/>
    </row>
    <row r="6">
      <c r="A6" s="51">
        <v>43153.0</v>
      </c>
      <c r="B6" s="27">
        <v>0.015381944444444445</v>
      </c>
      <c r="C6" s="27">
        <f t="shared" si="1"/>
        <v>0.01538194444</v>
      </c>
      <c r="D6" s="26" t="s">
        <v>69</v>
      </c>
      <c r="E6" s="26" t="s">
        <v>67</v>
      </c>
      <c r="F6" s="25">
        <v>12.0</v>
      </c>
      <c r="G6" s="26">
        <f>F6-4</f>
        <v>8</v>
      </c>
      <c r="H6" s="26"/>
      <c r="I6" s="26"/>
      <c r="J6" s="26"/>
      <c r="K6" s="26"/>
    </row>
    <row r="7">
      <c r="A7" s="51">
        <v>43153.0</v>
      </c>
      <c r="B7" s="27">
        <v>0.01642361111111111</v>
      </c>
      <c r="C7" s="27">
        <f t="shared" si="1"/>
        <v>0.01642361111</v>
      </c>
      <c r="D7" s="26" t="s">
        <v>157</v>
      </c>
      <c r="E7" s="26" t="s">
        <v>125</v>
      </c>
      <c r="F7" s="44" t="s">
        <v>756</v>
      </c>
      <c r="G7" s="53">
        <v>4.0</v>
      </c>
      <c r="H7" s="26"/>
      <c r="I7" s="26"/>
      <c r="J7" s="26"/>
      <c r="K7" s="26"/>
    </row>
    <row r="8">
      <c r="A8" s="51">
        <v>43153.0</v>
      </c>
      <c r="B8" s="27">
        <v>0.019537037037037037</v>
      </c>
      <c r="C8" s="27">
        <f t="shared" si="1"/>
        <v>0.01953703704</v>
      </c>
      <c r="D8" s="26" t="s">
        <v>69</v>
      </c>
      <c r="E8" s="26" t="s">
        <v>91</v>
      </c>
      <c r="F8" s="25">
        <v>10.0</v>
      </c>
      <c r="G8" s="26"/>
      <c r="H8" s="26"/>
      <c r="I8" s="26" t="s">
        <v>757</v>
      </c>
      <c r="J8" s="26"/>
      <c r="K8" s="26" t="s">
        <v>263</v>
      </c>
    </row>
    <row r="9">
      <c r="A9" s="51">
        <v>43153.0</v>
      </c>
      <c r="B9" s="27">
        <v>0.019733796296296298</v>
      </c>
      <c r="C9" s="27">
        <f t="shared" si="1"/>
        <v>0.0197337963</v>
      </c>
      <c r="D9" s="26" t="s">
        <v>74</v>
      </c>
      <c r="E9" s="26" t="s">
        <v>93</v>
      </c>
      <c r="F9" s="25" t="s">
        <v>88</v>
      </c>
      <c r="G9" s="25">
        <v>1.0</v>
      </c>
      <c r="H9" s="26"/>
      <c r="I9" s="26"/>
      <c r="J9" s="26"/>
      <c r="K9" s="26" t="s">
        <v>197</v>
      </c>
    </row>
    <row r="10">
      <c r="A10" s="51">
        <v>43153.0</v>
      </c>
      <c r="B10" s="27">
        <v>0.019976851851851853</v>
      </c>
      <c r="C10" s="27">
        <f t="shared" si="1"/>
        <v>0.01997685185</v>
      </c>
      <c r="D10" s="26" t="s">
        <v>72</v>
      </c>
      <c r="E10" s="26" t="s">
        <v>93</v>
      </c>
      <c r="F10" s="25">
        <v>11.0</v>
      </c>
      <c r="G10" s="53">
        <f t="shared" ref="G10:G11" si="2">F10-6</f>
        <v>5</v>
      </c>
      <c r="H10" s="26"/>
      <c r="I10" s="26"/>
      <c r="J10" s="26"/>
      <c r="K10" s="26" t="s">
        <v>136</v>
      </c>
    </row>
    <row r="11">
      <c r="A11" s="51">
        <v>43153.0</v>
      </c>
      <c r="B11" s="27">
        <v>0.020011574074074074</v>
      </c>
      <c r="C11" s="27">
        <f t="shared" si="1"/>
        <v>0.02001157407</v>
      </c>
      <c r="D11" s="26" t="s">
        <v>72</v>
      </c>
      <c r="E11" s="26" t="s">
        <v>93</v>
      </c>
      <c r="F11" s="25">
        <v>8.0</v>
      </c>
      <c r="G11" s="26">
        <f t="shared" si="2"/>
        <v>2</v>
      </c>
      <c r="H11" s="26"/>
      <c r="I11" s="26"/>
      <c r="J11" s="26"/>
      <c r="K11" s="26" t="s">
        <v>136</v>
      </c>
    </row>
    <row r="12">
      <c r="A12" s="51">
        <v>43153.0</v>
      </c>
      <c r="B12" s="27">
        <v>0.020266203703703703</v>
      </c>
      <c r="C12" s="27">
        <f t="shared" si="1"/>
        <v>0.0202662037</v>
      </c>
      <c r="D12" s="26" t="s">
        <v>82</v>
      </c>
      <c r="E12" s="26" t="s">
        <v>89</v>
      </c>
      <c r="F12" s="25" t="s">
        <v>75</v>
      </c>
      <c r="G12" s="25" t="s">
        <v>75</v>
      </c>
      <c r="H12" s="26"/>
      <c r="I12" s="26"/>
      <c r="J12" s="26"/>
      <c r="K12" s="53" t="s">
        <v>160</v>
      </c>
    </row>
    <row r="13">
      <c r="A13" s="51">
        <v>43153.0</v>
      </c>
      <c r="B13" s="27">
        <v>0.020266203703703703</v>
      </c>
      <c r="C13" s="27">
        <f t="shared" si="1"/>
        <v>0.0202662037</v>
      </c>
      <c r="D13" s="26" t="s">
        <v>82</v>
      </c>
      <c r="E13" s="26" t="s">
        <v>89</v>
      </c>
      <c r="F13" s="25">
        <v>12.0</v>
      </c>
      <c r="G13" s="26">
        <f>F13-8</f>
        <v>4</v>
      </c>
      <c r="H13" s="26"/>
      <c r="I13" s="26"/>
      <c r="J13" s="26"/>
      <c r="K13" s="26" t="s">
        <v>531</v>
      </c>
    </row>
    <row r="14">
      <c r="A14" s="51">
        <v>43153.0</v>
      </c>
      <c r="B14" s="27">
        <v>0.0203125</v>
      </c>
      <c r="C14" s="27">
        <f t="shared" si="1"/>
        <v>0.0203125</v>
      </c>
      <c r="D14" s="26" t="s">
        <v>70</v>
      </c>
      <c r="E14" s="26" t="s">
        <v>93</v>
      </c>
      <c r="F14" s="25">
        <v>20.0</v>
      </c>
      <c r="G14" s="26">
        <f>F14-7</f>
        <v>13</v>
      </c>
      <c r="H14" s="26"/>
      <c r="I14" s="26"/>
      <c r="J14" s="26"/>
      <c r="K14" s="26" t="s">
        <v>148</v>
      </c>
    </row>
    <row r="15">
      <c r="A15" s="51">
        <v>43153.0</v>
      </c>
      <c r="B15" s="27">
        <v>0.02034722222222222</v>
      </c>
      <c r="C15" s="27">
        <f t="shared" si="1"/>
        <v>0.02034722222</v>
      </c>
      <c r="D15" s="26" t="s">
        <v>70</v>
      </c>
      <c r="E15" s="26" t="s">
        <v>91</v>
      </c>
      <c r="F15" s="25">
        <v>11.0</v>
      </c>
      <c r="G15" s="26"/>
      <c r="H15" s="26"/>
      <c r="I15" s="26" t="s">
        <v>758</v>
      </c>
      <c r="J15" s="26"/>
      <c r="K15" s="26"/>
    </row>
    <row r="16">
      <c r="A16" s="51">
        <v>43153.0</v>
      </c>
      <c r="B16" s="27">
        <v>0.020381944444444446</v>
      </c>
      <c r="C16" s="27">
        <f t="shared" si="1"/>
        <v>0.02038194444</v>
      </c>
      <c r="D16" s="26" t="s">
        <v>70</v>
      </c>
      <c r="E16" s="26" t="s">
        <v>93</v>
      </c>
      <c r="F16" s="25" t="s">
        <v>75</v>
      </c>
      <c r="G16" s="25" t="s">
        <v>75</v>
      </c>
      <c r="H16" s="26"/>
      <c r="I16" s="26"/>
      <c r="J16" s="26"/>
      <c r="K16" s="26" t="s">
        <v>148</v>
      </c>
    </row>
    <row r="17">
      <c r="A17" s="51">
        <v>43153.0</v>
      </c>
      <c r="B17" s="27">
        <v>0.02042824074074074</v>
      </c>
      <c r="C17" s="27">
        <f t="shared" si="1"/>
        <v>0.02042824074</v>
      </c>
      <c r="D17" s="26" t="s">
        <v>66</v>
      </c>
      <c r="E17" s="26" t="s">
        <v>89</v>
      </c>
      <c r="F17" s="25">
        <v>20.0</v>
      </c>
      <c r="G17" s="26">
        <f t="shared" ref="G17:G18" si="3">F17-7</f>
        <v>13</v>
      </c>
      <c r="H17" s="26"/>
      <c r="I17" s="26"/>
      <c r="J17" s="26"/>
      <c r="K17" s="26" t="s">
        <v>171</v>
      </c>
    </row>
    <row r="18">
      <c r="A18" s="51">
        <v>43153.0</v>
      </c>
      <c r="B18" s="27">
        <v>0.02042824074074074</v>
      </c>
      <c r="C18" s="27">
        <f t="shared" si="1"/>
        <v>0.02042824074</v>
      </c>
      <c r="D18" s="26" t="s">
        <v>66</v>
      </c>
      <c r="E18" s="26" t="s">
        <v>89</v>
      </c>
      <c r="F18" s="25">
        <v>24.0</v>
      </c>
      <c r="G18" s="26">
        <f t="shared" si="3"/>
        <v>17</v>
      </c>
      <c r="H18" s="26"/>
      <c r="I18" s="26"/>
      <c r="J18" s="26"/>
      <c r="K18" s="26" t="s">
        <v>171</v>
      </c>
    </row>
    <row r="19">
      <c r="A19" s="51">
        <v>43153.0</v>
      </c>
      <c r="B19" s="27">
        <v>0.02045138888888889</v>
      </c>
      <c r="C19" s="27">
        <f t="shared" si="1"/>
        <v>0.02045138889</v>
      </c>
      <c r="D19" s="26" t="s">
        <v>66</v>
      </c>
      <c r="E19" s="26" t="s">
        <v>91</v>
      </c>
      <c r="F19" s="25">
        <v>10.0</v>
      </c>
      <c r="G19" s="26"/>
      <c r="H19" s="26"/>
      <c r="I19" s="26" t="s">
        <v>759</v>
      </c>
      <c r="J19" s="26"/>
      <c r="K19" s="26"/>
    </row>
    <row r="20">
      <c r="A20" s="51">
        <v>43153.0</v>
      </c>
      <c r="B20" s="27">
        <v>0.02045138888888889</v>
      </c>
      <c r="C20" s="27">
        <f t="shared" si="1"/>
        <v>0.02045138889</v>
      </c>
      <c r="D20" s="26" t="s">
        <v>66</v>
      </c>
      <c r="E20" s="26" t="s">
        <v>91</v>
      </c>
      <c r="F20" s="25">
        <v>9.0</v>
      </c>
      <c r="G20" s="26"/>
      <c r="H20" s="26"/>
      <c r="I20" s="26" t="s">
        <v>760</v>
      </c>
      <c r="J20" s="26"/>
      <c r="K20" s="26"/>
    </row>
    <row r="21">
      <c r="A21" s="51">
        <v>43153.0</v>
      </c>
      <c r="B21" s="27">
        <v>0.020520833333333332</v>
      </c>
      <c r="C21" s="27">
        <f t="shared" si="1"/>
        <v>0.02052083333</v>
      </c>
      <c r="D21" s="26" t="s">
        <v>84</v>
      </c>
      <c r="E21" s="26" t="s">
        <v>93</v>
      </c>
      <c r="F21" s="25">
        <v>10.0</v>
      </c>
      <c r="G21" s="26">
        <f t="shared" ref="G21:G22" si="4">F21-6</f>
        <v>4</v>
      </c>
      <c r="H21" s="26"/>
      <c r="I21" s="26"/>
      <c r="J21" s="26"/>
      <c r="K21" s="26" t="s">
        <v>663</v>
      </c>
    </row>
    <row r="22">
      <c r="A22" s="51">
        <v>43153.0</v>
      </c>
      <c r="B22" s="27">
        <v>0.020613425925925927</v>
      </c>
      <c r="C22" s="27">
        <f t="shared" si="1"/>
        <v>0.02061342593</v>
      </c>
      <c r="D22" s="26" t="s">
        <v>84</v>
      </c>
      <c r="E22" s="26" t="s">
        <v>93</v>
      </c>
      <c r="F22" s="25">
        <v>21.0</v>
      </c>
      <c r="G22" s="26">
        <f t="shared" si="4"/>
        <v>15</v>
      </c>
      <c r="H22" s="26"/>
      <c r="I22" s="26"/>
      <c r="J22" s="26"/>
      <c r="K22" s="26" t="s">
        <v>663</v>
      </c>
    </row>
    <row r="23">
      <c r="A23" s="51">
        <v>43153.0</v>
      </c>
      <c r="B23" s="27">
        <v>0.021030092592592593</v>
      </c>
      <c r="C23" s="27">
        <f t="shared" si="1"/>
        <v>0.02103009259</v>
      </c>
      <c r="D23" s="26" t="s">
        <v>84</v>
      </c>
      <c r="E23" s="26" t="s">
        <v>91</v>
      </c>
      <c r="F23" s="25">
        <v>10.0</v>
      </c>
      <c r="G23" s="26"/>
      <c r="H23" s="26"/>
      <c r="I23" s="26" t="s">
        <v>761</v>
      </c>
      <c r="J23" s="25">
        <v>1.0</v>
      </c>
      <c r="K23" s="26"/>
    </row>
    <row r="24">
      <c r="A24" s="51">
        <v>43153.0</v>
      </c>
      <c r="B24" s="27">
        <v>0.021689814814814815</v>
      </c>
      <c r="C24" s="27">
        <f t="shared" si="1"/>
        <v>0.02168981481</v>
      </c>
      <c r="D24" s="26" t="s">
        <v>157</v>
      </c>
      <c r="E24" s="26" t="s">
        <v>125</v>
      </c>
      <c r="F24" s="25">
        <v>9.0</v>
      </c>
      <c r="G24" s="26">
        <f>F24-4</f>
        <v>5</v>
      </c>
      <c r="H24" s="26"/>
      <c r="I24" s="26"/>
      <c r="J24" s="26"/>
      <c r="K24" s="26"/>
    </row>
    <row r="25">
      <c r="A25" s="51">
        <v>43153.0</v>
      </c>
      <c r="B25" s="27">
        <v>0.02236111111111111</v>
      </c>
      <c r="C25" s="27">
        <f t="shared" si="1"/>
        <v>0.02236111111</v>
      </c>
      <c r="D25" s="26" t="s">
        <v>157</v>
      </c>
      <c r="E25" s="26" t="s">
        <v>67</v>
      </c>
      <c r="F25" s="25">
        <v>19.0</v>
      </c>
      <c r="G25" s="26">
        <f>F25-3</f>
        <v>16</v>
      </c>
      <c r="H25" s="26"/>
      <c r="I25" s="26"/>
      <c r="J25" s="26"/>
      <c r="K25" s="26"/>
    </row>
    <row r="26">
      <c r="A26" s="51">
        <v>43153.0</v>
      </c>
      <c r="B26" s="27">
        <v>0.023344907407407408</v>
      </c>
      <c r="C26" s="27">
        <f t="shared" si="1"/>
        <v>0.02334490741</v>
      </c>
      <c r="D26" s="26" t="s">
        <v>82</v>
      </c>
      <c r="E26" s="26" t="s">
        <v>125</v>
      </c>
      <c r="F26" s="25">
        <v>12.0</v>
      </c>
      <c r="G26" s="26">
        <f>F26-1</f>
        <v>11</v>
      </c>
      <c r="H26" s="26"/>
      <c r="I26" s="26"/>
      <c r="J26" s="26"/>
      <c r="K26" s="26"/>
    </row>
    <row r="27">
      <c r="A27" s="51">
        <v>43153.0</v>
      </c>
      <c r="B27" s="27">
        <v>0.023368055555555555</v>
      </c>
      <c r="C27" s="27">
        <f t="shared" si="1"/>
        <v>0.02336805556</v>
      </c>
      <c r="D27" s="26" t="s">
        <v>84</v>
      </c>
      <c r="E27" s="26" t="s">
        <v>125</v>
      </c>
      <c r="F27" s="25">
        <v>13.0</v>
      </c>
      <c r="G27" s="26"/>
      <c r="H27" s="26"/>
      <c r="I27" s="26"/>
      <c r="J27" s="26"/>
      <c r="K27" s="26"/>
    </row>
    <row r="28">
      <c r="A28" s="51">
        <v>43153.0</v>
      </c>
      <c r="B28" s="27">
        <v>0.024918981481481483</v>
      </c>
      <c r="C28" s="27">
        <f t="shared" si="1"/>
        <v>0.02491898148</v>
      </c>
      <c r="D28" s="26" t="s">
        <v>82</v>
      </c>
      <c r="E28" s="26" t="s">
        <v>67</v>
      </c>
      <c r="F28" s="25">
        <v>11.0</v>
      </c>
      <c r="G28" s="26">
        <f>F28-3</f>
        <v>8</v>
      </c>
      <c r="H28" s="26"/>
      <c r="I28" s="26"/>
      <c r="J28" s="26"/>
      <c r="K28" s="26"/>
    </row>
    <row r="29">
      <c r="A29" s="51">
        <v>43153.0</v>
      </c>
      <c r="B29" s="27">
        <v>0.024965277777777777</v>
      </c>
      <c r="C29" s="27">
        <f t="shared" si="1"/>
        <v>0.02496527778</v>
      </c>
      <c r="D29" s="26" t="s">
        <v>84</v>
      </c>
      <c r="E29" s="26" t="s">
        <v>67</v>
      </c>
      <c r="F29" s="25">
        <v>15.0</v>
      </c>
      <c r="G29" s="26"/>
      <c r="H29" s="26"/>
      <c r="I29" s="26"/>
      <c r="J29" s="26"/>
      <c r="K29" s="26"/>
    </row>
    <row r="30">
      <c r="A30" s="51">
        <v>43153.0</v>
      </c>
      <c r="B30" s="27">
        <v>0.029108796296296296</v>
      </c>
      <c r="C30" s="27">
        <f t="shared" si="1"/>
        <v>0.0291087963</v>
      </c>
      <c r="D30" s="26" t="s">
        <v>84</v>
      </c>
      <c r="E30" s="26" t="s">
        <v>129</v>
      </c>
      <c r="F30" s="25" t="s">
        <v>75</v>
      </c>
      <c r="G30" s="25" t="s">
        <v>75</v>
      </c>
      <c r="H30" s="26"/>
      <c r="I30" s="26"/>
      <c r="J30" s="26"/>
      <c r="K30" s="53" t="s">
        <v>85</v>
      </c>
    </row>
    <row r="31">
      <c r="A31" s="51">
        <v>43153.0</v>
      </c>
      <c r="B31" s="27">
        <v>0.029108796296296296</v>
      </c>
      <c r="C31" s="27">
        <f t="shared" si="1"/>
        <v>0.0291087963</v>
      </c>
      <c r="D31" s="26" t="s">
        <v>84</v>
      </c>
      <c r="E31" s="26" t="s">
        <v>129</v>
      </c>
      <c r="F31" s="25">
        <v>16.0</v>
      </c>
      <c r="G31" s="26">
        <f>F31-2</f>
        <v>14</v>
      </c>
      <c r="H31" s="26"/>
      <c r="I31" s="26"/>
      <c r="J31" s="26"/>
      <c r="K31" s="26" t="s">
        <v>86</v>
      </c>
    </row>
    <row r="32">
      <c r="A32" s="51">
        <v>43153.0</v>
      </c>
      <c r="B32" s="27">
        <v>0.019178240740740742</v>
      </c>
      <c r="C32" s="27">
        <f t="shared" si="1"/>
        <v>0.01917824074</v>
      </c>
      <c r="D32" s="26" t="s">
        <v>66</v>
      </c>
      <c r="E32" s="26" t="s">
        <v>79</v>
      </c>
      <c r="F32" s="25">
        <v>12.0</v>
      </c>
      <c r="G32" s="26">
        <f>F32-3</f>
        <v>9</v>
      </c>
      <c r="H32" s="26"/>
      <c r="I32" s="26"/>
      <c r="J32" s="26"/>
      <c r="K32" s="26"/>
    </row>
    <row r="33">
      <c r="A33" s="51">
        <v>43153.0</v>
      </c>
      <c r="B33" s="27">
        <v>0.03511574074074074</v>
      </c>
      <c r="C33" s="27">
        <f t="shared" si="1"/>
        <v>0.03511574074</v>
      </c>
      <c r="D33" s="26" t="s">
        <v>66</v>
      </c>
      <c r="E33" s="26" t="s">
        <v>125</v>
      </c>
      <c r="F33" s="25">
        <v>2.0</v>
      </c>
      <c r="G33" s="25">
        <v>2.0</v>
      </c>
      <c r="H33" s="26"/>
      <c r="I33" s="26"/>
      <c r="J33" s="26"/>
      <c r="K33" s="26"/>
    </row>
    <row r="34">
      <c r="A34" s="51">
        <v>43153.0</v>
      </c>
      <c r="B34" s="27">
        <v>0.03716435185185185</v>
      </c>
      <c r="C34" s="27">
        <f t="shared" si="1"/>
        <v>0.03716435185</v>
      </c>
      <c r="D34" s="26" t="s">
        <v>66</v>
      </c>
      <c r="E34" s="26" t="s">
        <v>154</v>
      </c>
      <c r="F34" s="25">
        <v>13.0</v>
      </c>
      <c r="G34" s="26">
        <f>F34--2</f>
        <v>15</v>
      </c>
      <c r="H34" s="26"/>
      <c r="I34" s="26"/>
      <c r="J34" s="26"/>
      <c r="K34" s="26"/>
    </row>
    <row r="35">
      <c r="A35" s="51">
        <v>43153.0</v>
      </c>
      <c r="B35" s="27">
        <v>0.03966435185185185</v>
      </c>
      <c r="C35" s="27">
        <f t="shared" si="1"/>
        <v>0.03966435185</v>
      </c>
      <c r="D35" s="26" t="s">
        <v>70</v>
      </c>
      <c r="E35" s="26" t="s">
        <v>125</v>
      </c>
      <c r="F35" s="44" t="s">
        <v>68</v>
      </c>
      <c r="G35" s="25">
        <v>20.0</v>
      </c>
      <c r="H35" s="26"/>
      <c r="I35" s="26"/>
      <c r="J35" s="26"/>
      <c r="K35" s="26"/>
    </row>
    <row r="36">
      <c r="A36" s="51">
        <v>43153.0</v>
      </c>
      <c r="B36" s="27">
        <v>0.03971064814814815</v>
      </c>
      <c r="C36" s="27">
        <f t="shared" si="1"/>
        <v>0.03971064815</v>
      </c>
      <c r="D36" s="26" t="s">
        <v>72</v>
      </c>
      <c r="E36" s="26" t="s">
        <v>125</v>
      </c>
      <c r="F36" s="25">
        <v>16.0</v>
      </c>
      <c r="G36" s="26">
        <f>F36-3</f>
        <v>13</v>
      </c>
      <c r="H36" s="26"/>
      <c r="I36" s="26"/>
      <c r="J36" s="26"/>
      <c r="K36" s="26"/>
    </row>
    <row r="37">
      <c r="A37" s="51">
        <v>43153.0</v>
      </c>
      <c r="B37" s="27">
        <v>0.039780092592592596</v>
      </c>
      <c r="C37" s="27">
        <f t="shared" si="1"/>
        <v>0.03978009259</v>
      </c>
      <c r="D37" s="26" t="s">
        <v>66</v>
      </c>
      <c r="E37" s="26" t="s">
        <v>125</v>
      </c>
      <c r="F37" s="25">
        <v>19.0</v>
      </c>
      <c r="G37" s="26">
        <f>F37-0</f>
        <v>19</v>
      </c>
      <c r="H37" s="26"/>
      <c r="I37" s="26"/>
      <c r="J37" s="26"/>
      <c r="K37" s="26"/>
    </row>
    <row r="38">
      <c r="A38" s="51">
        <v>43153.0</v>
      </c>
      <c r="B38" s="27">
        <v>0.03993055555555555</v>
      </c>
      <c r="C38" s="27">
        <f t="shared" si="1"/>
        <v>0.03993055556</v>
      </c>
      <c r="D38" s="26" t="s">
        <v>82</v>
      </c>
      <c r="E38" s="26" t="s">
        <v>125</v>
      </c>
      <c r="F38" s="25">
        <v>22.0</v>
      </c>
      <c r="G38" s="26">
        <f>F38-3</f>
        <v>19</v>
      </c>
      <c r="H38" s="26"/>
      <c r="I38" s="26"/>
      <c r="J38" s="26"/>
      <c r="K38" s="26"/>
    </row>
    <row r="39">
      <c r="A39" s="51">
        <v>43153.0</v>
      </c>
      <c r="B39" s="27">
        <v>0.039976851851851854</v>
      </c>
      <c r="C39" s="27">
        <f t="shared" si="1"/>
        <v>0.03997685185</v>
      </c>
      <c r="D39" s="26" t="s">
        <v>69</v>
      </c>
      <c r="E39" s="26" t="s">
        <v>125</v>
      </c>
      <c r="F39" s="25">
        <v>18.0</v>
      </c>
      <c r="G39" s="26">
        <f>F39-4</f>
        <v>14</v>
      </c>
      <c r="H39" s="26"/>
      <c r="I39" s="26"/>
      <c r="J39" s="26"/>
      <c r="K39" s="26"/>
    </row>
    <row r="40">
      <c r="A40" s="51">
        <v>43153.0</v>
      </c>
      <c r="B40" s="27">
        <v>0.04002314814814815</v>
      </c>
      <c r="C40" s="27">
        <f t="shared" si="1"/>
        <v>0.04002314815</v>
      </c>
      <c r="D40" s="26" t="s">
        <v>84</v>
      </c>
      <c r="E40" s="26" t="s">
        <v>125</v>
      </c>
      <c r="F40" s="25">
        <v>16.0</v>
      </c>
      <c r="G40" s="26"/>
      <c r="H40" s="26"/>
      <c r="I40" s="26"/>
      <c r="J40" s="26"/>
      <c r="K40" s="26"/>
    </row>
    <row r="41">
      <c r="A41" s="51">
        <v>43153.0</v>
      </c>
      <c r="B41" s="27">
        <v>0.042083333333333334</v>
      </c>
      <c r="C41" s="27">
        <f t="shared" si="1"/>
        <v>0.04208333333</v>
      </c>
      <c r="D41" s="26" t="s">
        <v>84</v>
      </c>
      <c r="E41" s="26" t="s">
        <v>87</v>
      </c>
      <c r="F41" s="25">
        <v>21.0</v>
      </c>
      <c r="G41" s="26">
        <f>F41-2</f>
        <v>19</v>
      </c>
      <c r="H41" s="26"/>
      <c r="I41" s="26"/>
      <c r="J41" s="26"/>
      <c r="K41" s="26"/>
    </row>
    <row r="42">
      <c r="A42" s="51">
        <v>43153.0</v>
      </c>
      <c r="B42" s="27">
        <v>0.04231481481481481</v>
      </c>
      <c r="C42" s="27">
        <f t="shared" si="1"/>
        <v>0.04231481481</v>
      </c>
      <c r="D42" s="26" t="s">
        <v>70</v>
      </c>
      <c r="E42" s="26" t="s">
        <v>87</v>
      </c>
      <c r="F42" s="25">
        <v>12.0</v>
      </c>
      <c r="G42" s="26">
        <f>F42-4</f>
        <v>8</v>
      </c>
      <c r="H42" s="26"/>
      <c r="I42" s="26"/>
      <c r="J42" s="26"/>
      <c r="K42" s="26"/>
    </row>
    <row r="43">
      <c r="A43" s="51">
        <v>43153.0</v>
      </c>
      <c r="B43" s="27">
        <v>0.042465277777777775</v>
      </c>
      <c r="C43" s="27">
        <f t="shared" si="1"/>
        <v>0.04246527778</v>
      </c>
      <c r="D43" s="26" t="s">
        <v>72</v>
      </c>
      <c r="E43" s="26" t="s">
        <v>87</v>
      </c>
      <c r="F43" s="25">
        <v>7.0</v>
      </c>
      <c r="G43" s="26">
        <f>F43-3</f>
        <v>4</v>
      </c>
      <c r="H43" s="26"/>
      <c r="I43" s="26"/>
      <c r="J43" s="26"/>
      <c r="K43" s="26"/>
    </row>
    <row r="44">
      <c r="A44" s="51">
        <v>43153.0</v>
      </c>
      <c r="B44" s="27">
        <v>0.042465277777777775</v>
      </c>
      <c r="C44" s="27">
        <f t="shared" si="1"/>
        <v>0.04246527778</v>
      </c>
      <c r="D44" s="26" t="s">
        <v>69</v>
      </c>
      <c r="E44" s="26" t="s">
        <v>87</v>
      </c>
      <c r="F44" s="25">
        <v>8.0</v>
      </c>
      <c r="G44" s="26">
        <f>F44-4</f>
        <v>4</v>
      </c>
      <c r="H44" s="26"/>
      <c r="I44" s="26"/>
      <c r="J44" s="26"/>
      <c r="K44" s="26"/>
    </row>
    <row r="45">
      <c r="A45" s="51">
        <v>43153.0</v>
      </c>
      <c r="B45" s="27">
        <v>0.042465277777777775</v>
      </c>
      <c r="C45" s="27">
        <f t="shared" si="1"/>
        <v>0.04246527778</v>
      </c>
      <c r="D45" s="26" t="s">
        <v>82</v>
      </c>
      <c r="E45" s="26" t="s">
        <v>87</v>
      </c>
      <c r="F45" s="25">
        <v>6.0</v>
      </c>
      <c r="G45" s="26">
        <f>F45-1</f>
        <v>5</v>
      </c>
      <c r="H45" s="26"/>
      <c r="I45" s="26"/>
      <c r="J45" s="26"/>
      <c r="K45" s="26"/>
    </row>
    <row r="46">
      <c r="A46" s="51">
        <v>43153.0</v>
      </c>
      <c r="B46" s="27">
        <v>0.04258101851851852</v>
      </c>
      <c r="C46" s="27">
        <f t="shared" si="1"/>
        <v>0.04258101852</v>
      </c>
      <c r="D46" s="26" t="s">
        <v>66</v>
      </c>
      <c r="E46" s="26" t="s">
        <v>87</v>
      </c>
      <c r="F46" s="25">
        <v>3.0</v>
      </c>
      <c r="G46" s="26">
        <f>F46-0</f>
        <v>3</v>
      </c>
      <c r="H46" s="26"/>
      <c r="I46" s="26"/>
      <c r="J46" s="26"/>
      <c r="K46" s="26"/>
    </row>
    <row r="47">
      <c r="A47" s="51">
        <v>43153.0</v>
      </c>
      <c r="B47" s="27">
        <v>0.042708333333333334</v>
      </c>
      <c r="C47" s="27">
        <f t="shared" si="1"/>
        <v>0.04270833333</v>
      </c>
      <c r="D47" s="26" t="s">
        <v>74</v>
      </c>
      <c r="E47" s="26" t="s">
        <v>87</v>
      </c>
      <c r="F47" s="44" t="s">
        <v>88</v>
      </c>
      <c r="G47" s="25">
        <v>1.0</v>
      </c>
      <c r="H47" s="26"/>
      <c r="I47" s="26"/>
      <c r="J47" s="26"/>
      <c r="K47" s="26"/>
    </row>
    <row r="48">
      <c r="A48" s="51">
        <v>43153.0</v>
      </c>
      <c r="B48" s="27">
        <v>0.04423611111111111</v>
      </c>
      <c r="C48" s="27">
        <f t="shared" si="1"/>
        <v>0.04423611111</v>
      </c>
      <c r="D48" s="26" t="s">
        <v>70</v>
      </c>
      <c r="E48" s="26" t="s">
        <v>93</v>
      </c>
      <c r="F48" s="25">
        <v>20.0</v>
      </c>
      <c r="G48" s="26">
        <f>F48-7</f>
        <v>13</v>
      </c>
      <c r="H48" s="26"/>
      <c r="I48" s="26"/>
      <c r="J48" s="26"/>
      <c r="K48" s="26" t="s">
        <v>148</v>
      </c>
    </row>
    <row r="49">
      <c r="A49" s="51">
        <v>43153.0</v>
      </c>
      <c r="B49" s="27">
        <v>0.044305555555555556</v>
      </c>
      <c r="C49" s="27">
        <f t="shared" si="1"/>
        <v>0.04430555556</v>
      </c>
      <c r="D49" s="26" t="s">
        <v>70</v>
      </c>
      <c r="E49" s="26" t="s">
        <v>93</v>
      </c>
      <c r="F49" s="44" t="s">
        <v>762</v>
      </c>
      <c r="G49" s="53">
        <v>8.0</v>
      </c>
      <c r="H49" s="26"/>
      <c r="I49" s="26"/>
      <c r="J49" s="26"/>
      <c r="K49" s="26" t="s">
        <v>148</v>
      </c>
    </row>
    <row r="50">
      <c r="A50" s="51">
        <v>43153.0</v>
      </c>
      <c r="B50" s="27">
        <v>0.04438657407407407</v>
      </c>
      <c r="C50" s="27">
        <f t="shared" si="1"/>
        <v>0.04438657407</v>
      </c>
      <c r="D50" s="26" t="s">
        <v>70</v>
      </c>
      <c r="E50" s="26" t="s">
        <v>91</v>
      </c>
      <c r="F50" s="25">
        <v>8.0</v>
      </c>
      <c r="G50" s="26"/>
      <c r="H50" s="26"/>
      <c r="I50" s="26" t="s">
        <v>763</v>
      </c>
      <c r="J50" s="26"/>
      <c r="K50" s="26"/>
    </row>
    <row r="51">
      <c r="A51" s="51">
        <v>43153.0</v>
      </c>
      <c r="B51" s="27">
        <v>0.04451388888888889</v>
      </c>
      <c r="C51" s="27">
        <f t="shared" si="1"/>
        <v>0.04451388889</v>
      </c>
      <c r="D51" s="26" t="s">
        <v>70</v>
      </c>
      <c r="E51" s="26" t="s">
        <v>93</v>
      </c>
      <c r="F51" s="25" t="s">
        <v>88</v>
      </c>
      <c r="G51" s="25">
        <v>1.0</v>
      </c>
      <c r="H51" s="26"/>
      <c r="I51" s="26"/>
      <c r="J51" s="26"/>
      <c r="K51" s="26" t="s">
        <v>99</v>
      </c>
    </row>
    <row r="52">
      <c r="A52" s="51">
        <v>43153.0</v>
      </c>
      <c r="B52" s="27">
        <v>0.04459490740740741</v>
      </c>
      <c r="C52" s="27">
        <f t="shared" si="1"/>
        <v>0.04459490741</v>
      </c>
      <c r="D52" s="26" t="s">
        <v>70</v>
      </c>
      <c r="E52" s="26" t="s">
        <v>93</v>
      </c>
      <c r="F52" s="25">
        <v>24.0</v>
      </c>
      <c r="G52" s="26">
        <f>F52-7</f>
        <v>17</v>
      </c>
      <c r="H52" s="26"/>
      <c r="I52" s="26"/>
      <c r="J52" s="26"/>
      <c r="K52" s="26" t="s">
        <v>99</v>
      </c>
    </row>
    <row r="53">
      <c r="A53" s="51">
        <v>43153.0</v>
      </c>
      <c r="B53" s="27">
        <v>0.04474537037037037</v>
      </c>
      <c r="C53" s="27">
        <f t="shared" si="1"/>
        <v>0.04474537037</v>
      </c>
      <c r="D53" s="26" t="s">
        <v>70</v>
      </c>
      <c r="E53" s="26" t="s">
        <v>91</v>
      </c>
      <c r="F53" s="25">
        <v>10.0</v>
      </c>
      <c r="G53" s="26"/>
      <c r="H53" s="26"/>
      <c r="I53" s="26" t="s">
        <v>764</v>
      </c>
      <c r="J53" s="26"/>
      <c r="K53" s="26"/>
    </row>
    <row r="54">
      <c r="A54" s="51">
        <v>43153.0</v>
      </c>
      <c r="B54" s="27">
        <v>0.045625</v>
      </c>
      <c r="C54" s="27">
        <f t="shared" si="1"/>
        <v>0.045625</v>
      </c>
      <c r="D54" s="26" t="s">
        <v>69</v>
      </c>
      <c r="E54" s="26" t="s">
        <v>89</v>
      </c>
      <c r="F54" s="25" t="s">
        <v>75</v>
      </c>
      <c r="G54" s="25" t="s">
        <v>75</v>
      </c>
      <c r="H54" s="26"/>
      <c r="I54" s="26"/>
      <c r="J54" s="26"/>
      <c r="K54" s="26" t="s">
        <v>223</v>
      </c>
    </row>
    <row r="55">
      <c r="A55" s="51">
        <v>43153.0</v>
      </c>
      <c r="B55" s="27">
        <v>0.045960648148148146</v>
      </c>
      <c r="C55" s="27">
        <f t="shared" si="1"/>
        <v>0.04596064815</v>
      </c>
      <c r="D55" s="26" t="s">
        <v>69</v>
      </c>
      <c r="E55" s="26" t="s">
        <v>91</v>
      </c>
      <c r="F55" s="25">
        <v>7.0</v>
      </c>
      <c r="G55" s="26"/>
      <c r="H55" s="26"/>
      <c r="I55" s="26" t="s">
        <v>765</v>
      </c>
      <c r="J55" s="26"/>
      <c r="K55" s="26" t="s">
        <v>104</v>
      </c>
    </row>
    <row r="56">
      <c r="A56" s="51">
        <v>43153.0</v>
      </c>
      <c r="B56" s="27">
        <v>0.04767361111111111</v>
      </c>
      <c r="C56" s="27">
        <f t="shared" si="1"/>
        <v>0.04767361111</v>
      </c>
      <c r="D56" s="26" t="s">
        <v>66</v>
      </c>
      <c r="E56" s="26" t="s">
        <v>93</v>
      </c>
      <c r="F56" s="25">
        <v>14.0</v>
      </c>
      <c r="G56" s="26">
        <f>F56-8</f>
        <v>6</v>
      </c>
      <c r="H56" s="26"/>
      <c r="I56" s="26"/>
      <c r="J56" s="26"/>
      <c r="K56" s="26" t="s">
        <v>551</v>
      </c>
    </row>
    <row r="57">
      <c r="A57" s="51">
        <v>43153.0</v>
      </c>
      <c r="B57" s="27">
        <v>0.04790509259259259</v>
      </c>
      <c r="C57" s="27">
        <f t="shared" si="1"/>
        <v>0.04790509259</v>
      </c>
      <c r="D57" s="26" t="s">
        <v>66</v>
      </c>
      <c r="E57" s="26" t="s">
        <v>91</v>
      </c>
      <c r="F57" s="25">
        <v>18.0</v>
      </c>
      <c r="G57" s="26"/>
      <c r="H57" s="26"/>
      <c r="I57" s="26" t="s">
        <v>766</v>
      </c>
      <c r="J57" s="26"/>
      <c r="K57" s="26"/>
    </row>
    <row r="58">
      <c r="A58" s="51">
        <v>43153.0</v>
      </c>
      <c r="B58" s="27">
        <v>0.04887731481481482</v>
      </c>
      <c r="C58" s="27">
        <f t="shared" si="1"/>
        <v>0.04887731481</v>
      </c>
      <c r="D58" s="26" t="s">
        <v>84</v>
      </c>
      <c r="E58" s="26" t="s">
        <v>93</v>
      </c>
      <c r="F58" s="25">
        <v>18.0</v>
      </c>
      <c r="G58" s="26">
        <f>F58-6</f>
        <v>12</v>
      </c>
      <c r="H58" s="26"/>
      <c r="I58" s="26"/>
      <c r="J58" s="26"/>
      <c r="K58" s="26" t="s">
        <v>663</v>
      </c>
    </row>
    <row r="59">
      <c r="A59" s="51">
        <v>43153.0</v>
      </c>
      <c r="B59" s="27">
        <v>0.04928240740740741</v>
      </c>
      <c r="C59" s="27">
        <f t="shared" si="1"/>
        <v>0.04928240741</v>
      </c>
      <c r="D59" s="26" t="s">
        <v>84</v>
      </c>
      <c r="E59" s="26" t="s">
        <v>91</v>
      </c>
      <c r="F59" s="25">
        <v>19.0</v>
      </c>
      <c r="G59" s="26"/>
      <c r="H59" s="26"/>
      <c r="I59" s="26" t="s">
        <v>767</v>
      </c>
      <c r="J59" s="26"/>
      <c r="K59" s="26"/>
    </row>
    <row r="60">
      <c r="A60" s="51">
        <v>43153.0</v>
      </c>
      <c r="B60" s="27">
        <v>0.04959490740740741</v>
      </c>
      <c r="C60" s="27">
        <f t="shared" si="1"/>
        <v>0.04959490741</v>
      </c>
      <c r="D60" s="26" t="s">
        <v>84</v>
      </c>
      <c r="E60" s="26" t="s">
        <v>93</v>
      </c>
      <c r="F60" s="25">
        <v>8.0</v>
      </c>
      <c r="G60" s="26">
        <f>F60-6</f>
        <v>2</v>
      </c>
      <c r="H60" s="26"/>
      <c r="I60" s="26"/>
      <c r="J60" s="26"/>
      <c r="K60" s="26" t="s">
        <v>663</v>
      </c>
    </row>
    <row r="61">
      <c r="A61" s="51">
        <v>43153.0</v>
      </c>
      <c r="B61" s="27">
        <v>0.05039351851851852</v>
      </c>
      <c r="C61" s="27">
        <f t="shared" si="1"/>
        <v>0.05039351852</v>
      </c>
      <c r="D61" s="26" t="s">
        <v>70</v>
      </c>
      <c r="E61" s="26" t="s">
        <v>209</v>
      </c>
      <c r="F61" s="25">
        <v>10.0</v>
      </c>
      <c r="G61" s="26">
        <f t="shared" ref="G61:G62" si="5">F61-0</f>
        <v>10</v>
      </c>
      <c r="H61" s="26"/>
      <c r="I61" s="26"/>
      <c r="J61" s="26"/>
      <c r="K61" s="26"/>
    </row>
    <row r="62">
      <c r="A62" s="51">
        <v>43153.0</v>
      </c>
      <c r="B62" s="27">
        <v>0.05197916666666667</v>
      </c>
      <c r="C62" s="27">
        <f t="shared" si="1"/>
        <v>0.05197916667</v>
      </c>
      <c r="D62" s="26" t="s">
        <v>66</v>
      </c>
      <c r="E62" s="26" t="s">
        <v>209</v>
      </c>
      <c r="F62" s="25">
        <v>17.0</v>
      </c>
      <c r="G62" s="25">
        <f t="shared" si="5"/>
        <v>17</v>
      </c>
      <c r="H62" s="26"/>
      <c r="I62" s="26"/>
      <c r="J62" s="26"/>
      <c r="K62" s="26"/>
    </row>
    <row r="63">
      <c r="A63" s="51">
        <v>43153.0</v>
      </c>
      <c r="B63" s="27">
        <v>0.05267361111111111</v>
      </c>
      <c r="C63" s="27">
        <f t="shared" si="1"/>
        <v>0.05267361111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43153.0</v>
      </c>
      <c r="B64" s="27">
        <v>0.05267361111111111</v>
      </c>
      <c r="C64" s="27">
        <f t="shared" si="1"/>
        <v>0.05267361111</v>
      </c>
      <c r="D64" s="26" t="s">
        <v>66</v>
      </c>
      <c r="E64" s="26" t="s">
        <v>81</v>
      </c>
      <c r="F64" s="25">
        <v>15.0</v>
      </c>
      <c r="G64" s="26">
        <f>F64-5</f>
        <v>10</v>
      </c>
      <c r="H64" s="26"/>
      <c r="I64" s="26"/>
      <c r="J64" s="26"/>
      <c r="K64" s="26" t="s">
        <v>768</v>
      </c>
    </row>
    <row r="65">
      <c r="A65" s="51">
        <v>43153.0</v>
      </c>
      <c r="B65" s="27">
        <v>0.052766203703703704</v>
      </c>
      <c r="C65" s="27">
        <f t="shared" si="1"/>
        <v>0.0527662037</v>
      </c>
      <c r="D65" s="26" t="s">
        <v>66</v>
      </c>
      <c r="E65" s="26" t="s">
        <v>81</v>
      </c>
      <c r="F65" s="25" t="s">
        <v>75</v>
      </c>
      <c r="G65" s="25" t="s">
        <v>75</v>
      </c>
      <c r="H65" s="26"/>
      <c r="I65" s="26"/>
      <c r="J65" s="26"/>
      <c r="K65" s="53" t="s">
        <v>85</v>
      </c>
    </row>
    <row r="66">
      <c r="A66" s="51">
        <v>43153.0</v>
      </c>
      <c r="B66" s="27">
        <v>0.052662037037037035</v>
      </c>
      <c r="C66" s="27">
        <f t="shared" si="1"/>
        <v>0.05266203704</v>
      </c>
      <c r="D66" s="26" t="s">
        <v>66</v>
      </c>
      <c r="E66" s="26" t="s">
        <v>81</v>
      </c>
      <c r="F66" s="25">
        <v>24.0</v>
      </c>
      <c r="G66" s="25">
        <v>19.0</v>
      </c>
      <c r="H66" s="26"/>
      <c r="I66" s="26"/>
      <c r="J66" s="26"/>
      <c r="K66" s="26" t="s">
        <v>768</v>
      </c>
    </row>
    <row r="67">
      <c r="A67" s="51">
        <v>43153.0</v>
      </c>
      <c r="B67" s="27">
        <v>0.0528125</v>
      </c>
      <c r="C67" s="27">
        <f t="shared" si="1"/>
        <v>0.0528125</v>
      </c>
      <c r="D67" s="26" t="s">
        <v>66</v>
      </c>
      <c r="E67" s="26" t="s">
        <v>81</v>
      </c>
      <c r="F67" s="25" t="s">
        <v>75</v>
      </c>
      <c r="G67" s="25" t="s">
        <v>75</v>
      </c>
      <c r="H67" s="26"/>
      <c r="I67" s="26"/>
      <c r="J67" s="26"/>
      <c r="K67" s="53" t="s">
        <v>85</v>
      </c>
    </row>
    <row r="68">
      <c r="A68" s="51">
        <v>43153.0</v>
      </c>
      <c r="B68" s="27">
        <v>0.0528125</v>
      </c>
      <c r="C68" s="27">
        <f t="shared" si="1"/>
        <v>0.0528125</v>
      </c>
      <c r="D68" s="26" t="s">
        <v>66</v>
      </c>
      <c r="E68" s="26" t="s">
        <v>81</v>
      </c>
      <c r="F68" s="25">
        <v>18.0</v>
      </c>
      <c r="G68" s="26">
        <f>F68-5</f>
        <v>13</v>
      </c>
      <c r="H68" s="26"/>
      <c r="I68" s="26"/>
      <c r="J68" s="26"/>
      <c r="K68" s="26" t="s">
        <v>768</v>
      </c>
    </row>
    <row r="69">
      <c r="A69" s="51">
        <v>43153.0</v>
      </c>
      <c r="B69" s="27">
        <v>0.05362268518518518</v>
      </c>
      <c r="C69" s="27">
        <f t="shared" si="1"/>
        <v>0.05362268519</v>
      </c>
      <c r="D69" s="26" t="s">
        <v>70</v>
      </c>
      <c r="E69" s="26" t="s">
        <v>100</v>
      </c>
      <c r="F69" s="25" t="s">
        <v>88</v>
      </c>
      <c r="G69" s="25">
        <v>1.0</v>
      </c>
      <c r="H69" s="26"/>
      <c r="I69" s="26"/>
      <c r="J69" s="26"/>
      <c r="K69" s="26" t="s">
        <v>769</v>
      </c>
    </row>
    <row r="70">
      <c r="A70" s="51">
        <v>43153.0</v>
      </c>
      <c r="B70" s="27">
        <v>0.05452546296296296</v>
      </c>
      <c r="C70" s="27">
        <f t="shared" si="1"/>
        <v>0.05452546296</v>
      </c>
      <c r="D70" s="26" t="s">
        <v>70</v>
      </c>
      <c r="E70" s="26" t="s">
        <v>93</v>
      </c>
      <c r="F70" s="25">
        <v>15.0</v>
      </c>
      <c r="G70" s="26">
        <f t="shared" ref="G70:G71" si="6">F70-7</f>
        <v>8</v>
      </c>
      <c r="H70" s="26"/>
      <c r="I70" s="26"/>
      <c r="J70" s="26"/>
      <c r="K70" s="26" t="s">
        <v>99</v>
      </c>
    </row>
    <row r="71">
      <c r="A71" s="51">
        <v>43153.0</v>
      </c>
      <c r="B71" s="27">
        <v>0.05461805555555556</v>
      </c>
      <c r="C71" s="27">
        <f t="shared" si="1"/>
        <v>0.05461805556</v>
      </c>
      <c r="D71" s="26" t="s">
        <v>70</v>
      </c>
      <c r="E71" s="26" t="s">
        <v>93</v>
      </c>
      <c r="F71" s="25">
        <v>12.0</v>
      </c>
      <c r="G71" s="26">
        <f t="shared" si="6"/>
        <v>5</v>
      </c>
      <c r="H71" s="26"/>
      <c r="I71" s="26"/>
      <c r="J71" s="26"/>
      <c r="K71" s="26" t="s">
        <v>99</v>
      </c>
    </row>
    <row r="72">
      <c r="A72" s="51">
        <v>43153.0</v>
      </c>
      <c r="B72" s="27">
        <v>0.05474537037037037</v>
      </c>
      <c r="C72" s="27">
        <f t="shared" si="1"/>
        <v>0.05474537037</v>
      </c>
      <c r="D72" s="26" t="s">
        <v>70</v>
      </c>
      <c r="E72" s="26" t="s">
        <v>91</v>
      </c>
      <c r="F72" s="25">
        <v>7.0</v>
      </c>
      <c r="G72" s="26"/>
      <c r="H72" s="26"/>
      <c r="I72" s="26" t="s">
        <v>770</v>
      </c>
      <c r="J72" s="26"/>
      <c r="K72" s="26"/>
    </row>
    <row r="73">
      <c r="A73" s="51">
        <v>43153.0</v>
      </c>
      <c r="B73" s="27">
        <v>0.05524305555555555</v>
      </c>
      <c r="C73" s="27">
        <f t="shared" si="1"/>
        <v>0.05524305556</v>
      </c>
      <c r="D73" s="26" t="s">
        <v>69</v>
      </c>
      <c r="E73" s="26" t="s">
        <v>89</v>
      </c>
      <c r="F73" s="25">
        <v>15.0</v>
      </c>
      <c r="G73" s="26">
        <f>F73-7</f>
        <v>8</v>
      </c>
      <c r="H73" s="26"/>
      <c r="I73" s="26"/>
      <c r="J73" s="26"/>
      <c r="K73" s="26" t="s">
        <v>223</v>
      </c>
    </row>
    <row r="74">
      <c r="A74" s="51">
        <v>43153.0</v>
      </c>
      <c r="B74" s="27">
        <v>0.055393518518518516</v>
      </c>
      <c r="C74" s="27">
        <f t="shared" si="1"/>
        <v>0.05539351852</v>
      </c>
      <c r="D74" s="26" t="s">
        <v>69</v>
      </c>
      <c r="E74" s="26" t="s">
        <v>91</v>
      </c>
      <c r="F74" s="25">
        <v>11.0</v>
      </c>
      <c r="G74" s="26"/>
      <c r="H74" s="26"/>
      <c r="I74" s="26" t="s">
        <v>771</v>
      </c>
      <c r="J74" s="25">
        <v>1.0</v>
      </c>
      <c r="K74" s="26" t="s">
        <v>119</v>
      </c>
    </row>
    <row r="75">
      <c r="A75" s="51">
        <v>43153.0</v>
      </c>
      <c r="B75" s="27">
        <v>0.05710648148148148</v>
      </c>
      <c r="C75" s="27">
        <f t="shared" si="1"/>
        <v>0.05710648148</v>
      </c>
      <c r="D75" s="26" t="s">
        <v>82</v>
      </c>
      <c r="E75" s="26" t="s">
        <v>89</v>
      </c>
      <c r="F75" s="25" t="s">
        <v>75</v>
      </c>
      <c r="G75" s="25" t="s">
        <v>75</v>
      </c>
      <c r="H75" s="26"/>
      <c r="I75" s="26"/>
      <c r="J75" s="26"/>
      <c r="K75" s="53" t="s">
        <v>160</v>
      </c>
    </row>
    <row r="76">
      <c r="A76" s="51">
        <v>43153.0</v>
      </c>
      <c r="B76" s="27">
        <v>0.05710648148148148</v>
      </c>
      <c r="C76" s="27">
        <f t="shared" si="1"/>
        <v>0.05710648148</v>
      </c>
      <c r="D76" s="26" t="s">
        <v>82</v>
      </c>
      <c r="E76" s="26" t="s">
        <v>89</v>
      </c>
      <c r="F76" s="25">
        <v>15.0</v>
      </c>
      <c r="G76" s="26">
        <f>F76-8</f>
        <v>7</v>
      </c>
      <c r="H76" s="26"/>
      <c r="I76" s="26"/>
      <c r="J76" s="26"/>
      <c r="K76" s="26" t="s">
        <v>395</v>
      </c>
    </row>
    <row r="77">
      <c r="A77" s="51">
        <v>43153.0</v>
      </c>
      <c r="B77" s="27">
        <v>0.05717592592592593</v>
      </c>
      <c r="C77" s="27">
        <f t="shared" si="1"/>
        <v>0.05717592593</v>
      </c>
      <c r="D77" s="26" t="s">
        <v>82</v>
      </c>
      <c r="E77" s="26" t="s">
        <v>89</v>
      </c>
      <c r="F77" s="25" t="s">
        <v>75</v>
      </c>
      <c r="G77" s="25" t="s">
        <v>75</v>
      </c>
      <c r="H77" s="26"/>
      <c r="I77" s="26"/>
      <c r="J77" s="26"/>
      <c r="K77" s="53" t="s">
        <v>160</v>
      </c>
    </row>
    <row r="78">
      <c r="A78" s="51">
        <v>43153.0</v>
      </c>
      <c r="B78" s="27">
        <v>0.05717592592592593</v>
      </c>
      <c r="C78" s="27">
        <f t="shared" si="1"/>
        <v>0.05717592593</v>
      </c>
      <c r="D78" s="26" t="s">
        <v>82</v>
      </c>
      <c r="E78" s="26" t="s">
        <v>89</v>
      </c>
      <c r="F78" s="25">
        <v>14.0</v>
      </c>
      <c r="G78" s="26">
        <f>F78-8</f>
        <v>6</v>
      </c>
      <c r="H78" s="26"/>
      <c r="I78" s="26"/>
      <c r="J78" s="26"/>
      <c r="K78" s="26" t="s">
        <v>395</v>
      </c>
    </row>
    <row r="79">
      <c r="A79" s="51">
        <v>43153.0</v>
      </c>
      <c r="B79" s="27">
        <v>0.05724537037037037</v>
      </c>
      <c r="C79" s="27">
        <f t="shared" si="1"/>
        <v>0.05724537037</v>
      </c>
      <c r="D79" s="26" t="s">
        <v>82</v>
      </c>
      <c r="E79" s="26" t="s">
        <v>89</v>
      </c>
      <c r="F79" s="25" t="s">
        <v>75</v>
      </c>
      <c r="G79" s="25" t="s">
        <v>75</v>
      </c>
      <c r="H79" s="26"/>
      <c r="I79" s="26"/>
      <c r="J79" s="26"/>
      <c r="K79" s="53" t="s">
        <v>160</v>
      </c>
    </row>
    <row r="80">
      <c r="A80" s="51">
        <v>43153.0</v>
      </c>
      <c r="B80" s="27">
        <v>0.05724537037037037</v>
      </c>
      <c r="C80" s="27">
        <f t="shared" si="1"/>
        <v>0.05724537037</v>
      </c>
      <c r="D80" s="26" t="s">
        <v>82</v>
      </c>
      <c r="E80" s="26" t="s">
        <v>89</v>
      </c>
      <c r="F80" s="25">
        <v>14.0</v>
      </c>
      <c r="G80" s="26">
        <f>F80-8</f>
        <v>6</v>
      </c>
      <c r="H80" s="26"/>
      <c r="I80" s="26"/>
      <c r="J80" s="26"/>
      <c r="K80" s="26" t="s">
        <v>395</v>
      </c>
    </row>
    <row r="81">
      <c r="A81" s="51">
        <v>43153.0</v>
      </c>
      <c r="B81" s="27">
        <v>0.05753472222222222</v>
      </c>
      <c r="C81" s="27">
        <f t="shared" si="1"/>
        <v>0.05753472222</v>
      </c>
      <c r="D81" s="26" t="s">
        <v>82</v>
      </c>
      <c r="E81" s="26" t="s">
        <v>91</v>
      </c>
      <c r="F81" s="25">
        <v>6.0</v>
      </c>
      <c r="G81" s="26"/>
      <c r="H81" s="26"/>
      <c r="I81" s="26" t="s">
        <v>772</v>
      </c>
      <c r="J81" s="26"/>
      <c r="K81" s="26"/>
    </row>
    <row r="82">
      <c r="A82" s="51">
        <v>43153.0</v>
      </c>
      <c r="B82" s="27">
        <v>0.0581712962962963</v>
      </c>
      <c r="C82" s="27">
        <f t="shared" si="1"/>
        <v>0.0581712963</v>
      </c>
      <c r="D82" s="26" t="s">
        <v>72</v>
      </c>
      <c r="E82" s="26" t="s">
        <v>93</v>
      </c>
      <c r="F82" s="25">
        <v>17.0</v>
      </c>
      <c r="G82" s="26">
        <f>F82-6</f>
        <v>11</v>
      </c>
      <c r="H82" s="26"/>
      <c r="I82" s="26"/>
      <c r="J82" s="26"/>
      <c r="K82" s="26" t="s">
        <v>136</v>
      </c>
    </row>
    <row r="83">
      <c r="A83" s="51">
        <v>43153.0</v>
      </c>
      <c r="B83" s="27">
        <v>0.058194444444444444</v>
      </c>
      <c r="C83" s="27">
        <f t="shared" si="1"/>
        <v>0.05819444444</v>
      </c>
      <c r="D83" s="26" t="s">
        <v>72</v>
      </c>
      <c r="E83" s="26" t="s">
        <v>93</v>
      </c>
      <c r="F83" s="25" t="s">
        <v>75</v>
      </c>
      <c r="G83" s="25" t="s">
        <v>75</v>
      </c>
      <c r="H83" s="26"/>
      <c r="I83" s="26"/>
      <c r="J83" s="26"/>
      <c r="K83" s="26" t="s">
        <v>136</v>
      </c>
    </row>
    <row r="84">
      <c r="A84" s="51">
        <v>43153.0</v>
      </c>
      <c r="B84" s="27">
        <v>0.05824074074074074</v>
      </c>
      <c r="C84" s="27">
        <f t="shared" si="1"/>
        <v>0.05824074074</v>
      </c>
      <c r="D84" s="26" t="s">
        <v>72</v>
      </c>
      <c r="E84" s="26" t="s">
        <v>93</v>
      </c>
      <c r="F84" s="25">
        <v>16.0</v>
      </c>
      <c r="G84" s="26">
        <f>F84-6</f>
        <v>10</v>
      </c>
      <c r="H84" s="26"/>
      <c r="I84" s="26"/>
      <c r="J84" s="26"/>
      <c r="K84" s="26" t="s">
        <v>136</v>
      </c>
    </row>
    <row r="85">
      <c r="A85" s="51">
        <v>43153.0</v>
      </c>
      <c r="B85" s="27">
        <v>0.05834490740740741</v>
      </c>
      <c r="C85" s="27">
        <f t="shared" si="1"/>
        <v>0.05834490741</v>
      </c>
      <c r="D85" s="26" t="s">
        <v>72</v>
      </c>
      <c r="E85" s="26" t="s">
        <v>91</v>
      </c>
      <c r="F85" s="25">
        <v>8.0</v>
      </c>
      <c r="G85" s="26"/>
      <c r="H85" s="26"/>
      <c r="I85" s="26" t="s">
        <v>773</v>
      </c>
      <c r="J85" s="26"/>
      <c r="K85" s="26"/>
    </row>
    <row r="86">
      <c r="A86" s="51">
        <v>43153.0</v>
      </c>
      <c r="B86" s="27">
        <v>0.05841435185185185</v>
      </c>
      <c r="C86" s="27">
        <f t="shared" si="1"/>
        <v>0.05841435185</v>
      </c>
      <c r="D86" s="26" t="s">
        <v>72</v>
      </c>
      <c r="E86" s="26" t="s">
        <v>91</v>
      </c>
      <c r="F86" s="25">
        <v>9.0</v>
      </c>
      <c r="G86" s="26"/>
      <c r="H86" s="26"/>
      <c r="I86" s="26" t="s">
        <v>774</v>
      </c>
      <c r="J86" s="26"/>
      <c r="K86" s="26"/>
    </row>
    <row r="87">
      <c r="A87" s="51">
        <v>43153.0</v>
      </c>
      <c r="B87" s="27">
        <v>0.059930555555555556</v>
      </c>
      <c r="C87" s="27">
        <f t="shared" si="1"/>
        <v>0.05993055556</v>
      </c>
      <c r="D87" s="26" t="s">
        <v>84</v>
      </c>
      <c r="E87" s="26" t="s">
        <v>93</v>
      </c>
      <c r="F87" s="25">
        <v>18.0</v>
      </c>
      <c r="G87" s="26">
        <f>F87-6</f>
        <v>12</v>
      </c>
      <c r="H87" s="26"/>
      <c r="I87" s="26"/>
      <c r="J87" s="26"/>
      <c r="K87" s="26" t="s">
        <v>598</v>
      </c>
    </row>
    <row r="88">
      <c r="A88" s="51">
        <v>43153.0</v>
      </c>
      <c r="B88" s="27">
        <v>0.059930555555555556</v>
      </c>
      <c r="C88" s="27">
        <f t="shared" si="1"/>
        <v>0.05993055556</v>
      </c>
      <c r="D88" s="26" t="s">
        <v>84</v>
      </c>
      <c r="E88" s="26" t="s">
        <v>93</v>
      </c>
      <c r="F88" s="25" t="s">
        <v>68</v>
      </c>
      <c r="G88" s="25">
        <v>20.0</v>
      </c>
      <c r="H88" s="26" t="s">
        <v>137</v>
      </c>
      <c r="I88" s="26"/>
      <c r="J88" s="26"/>
      <c r="K88" s="53" t="s">
        <v>160</v>
      </c>
    </row>
    <row r="89">
      <c r="A89" s="51">
        <v>43153.0</v>
      </c>
      <c r="B89" s="27">
        <v>0.06027777777777778</v>
      </c>
      <c r="C89" s="27">
        <f t="shared" si="1"/>
        <v>0.06027777778</v>
      </c>
      <c r="D89" s="26" t="s">
        <v>84</v>
      </c>
      <c r="E89" s="26" t="s">
        <v>91</v>
      </c>
      <c r="F89" s="25">
        <v>19.0</v>
      </c>
      <c r="G89" s="26"/>
      <c r="H89" s="26"/>
      <c r="I89" s="26" t="s">
        <v>775</v>
      </c>
      <c r="J89" s="26"/>
      <c r="K89" s="26"/>
    </row>
    <row r="90">
      <c r="A90" s="51">
        <v>43153.0</v>
      </c>
      <c r="B90" s="27">
        <v>0.060439814814814814</v>
      </c>
      <c r="C90" s="27">
        <f t="shared" si="1"/>
        <v>0.06043981481</v>
      </c>
      <c r="D90" s="26" t="s">
        <v>84</v>
      </c>
      <c r="E90" s="26" t="s">
        <v>93</v>
      </c>
      <c r="F90" s="25">
        <v>15.0</v>
      </c>
      <c r="G90" s="26">
        <f>F90-6</f>
        <v>9</v>
      </c>
      <c r="H90" s="26"/>
      <c r="I90" s="26"/>
      <c r="J90" s="26"/>
      <c r="K90" s="26" t="s">
        <v>598</v>
      </c>
    </row>
    <row r="91">
      <c r="A91" s="51">
        <v>43153.0</v>
      </c>
      <c r="B91" s="27">
        <v>0.060439814814814814</v>
      </c>
      <c r="C91" s="27">
        <f t="shared" si="1"/>
        <v>0.06043981481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53" t="s">
        <v>160</v>
      </c>
    </row>
    <row r="92">
      <c r="A92" s="51">
        <v>43153.0</v>
      </c>
      <c r="B92" s="27">
        <v>0.06054398148148148</v>
      </c>
      <c r="C92" s="27">
        <f t="shared" si="1"/>
        <v>0.06054398148</v>
      </c>
      <c r="D92" s="26" t="s">
        <v>84</v>
      </c>
      <c r="E92" s="26" t="s">
        <v>91</v>
      </c>
      <c r="F92" s="25">
        <v>15.0</v>
      </c>
      <c r="G92" s="26"/>
      <c r="H92" s="26"/>
      <c r="I92" s="26" t="s">
        <v>776</v>
      </c>
      <c r="J92" s="26"/>
      <c r="K92" s="26"/>
    </row>
    <row r="93">
      <c r="A93" s="51">
        <v>43153.0</v>
      </c>
      <c r="B93" s="27">
        <v>0.06122685185185185</v>
      </c>
      <c r="C93" s="27">
        <f t="shared" si="1"/>
        <v>0.06122685185</v>
      </c>
      <c r="D93" s="26" t="s">
        <v>84</v>
      </c>
      <c r="E93" s="26" t="s">
        <v>100</v>
      </c>
      <c r="F93" s="25">
        <v>10.0</v>
      </c>
      <c r="G93" s="26">
        <f>F93-2</f>
        <v>8</v>
      </c>
      <c r="H93" s="26"/>
      <c r="I93" s="26" t="s">
        <v>777</v>
      </c>
      <c r="J93" s="26"/>
      <c r="K93" s="26" t="s">
        <v>769</v>
      </c>
    </row>
    <row r="94">
      <c r="A94" s="51">
        <v>43153.0</v>
      </c>
      <c r="B94" s="27">
        <v>0.06358796296296296</v>
      </c>
      <c r="C94" s="27">
        <f t="shared" si="1"/>
        <v>0.06358796296</v>
      </c>
      <c r="D94" s="26" t="s">
        <v>72</v>
      </c>
      <c r="E94" s="26" t="s">
        <v>91</v>
      </c>
      <c r="F94" s="25">
        <v>3.0</v>
      </c>
      <c r="G94" s="26"/>
      <c r="H94" s="26"/>
      <c r="I94" s="26" t="s">
        <v>140</v>
      </c>
      <c r="J94" s="26"/>
      <c r="K94" s="26" t="s">
        <v>141</v>
      </c>
    </row>
    <row r="95">
      <c r="A95" s="51">
        <v>43153.0</v>
      </c>
      <c r="B95" s="27">
        <v>0.06430555555555556</v>
      </c>
      <c r="C95" s="27">
        <f t="shared" si="1"/>
        <v>0.06430555556</v>
      </c>
      <c r="D95" s="26" t="s">
        <v>70</v>
      </c>
      <c r="E95" s="26" t="s">
        <v>195</v>
      </c>
      <c r="F95" s="25">
        <v>17.0</v>
      </c>
      <c r="G95" s="26">
        <f>F95</f>
        <v>17</v>
      </c>
      <c r="H95" s="26"/>
      <c r="I95" s="26"/>
      <c r="J95" s="26"/>
      <c r="K95" s="26" t="s">
        <v>778</v>
      </c>
    </row>
    <row r="96">
      <c r="A96" s="51">
        <v>43153.0</v>
      </c>
      <c r="B96" s="27">
        <v>0.06482638888888889</v>
      </c>
      <c r="C96" s="27">
        <f t="shared" si="1"/>
        <v>0.06482638889</v>
      </c>
      <c r="D96" s="26" t="s">
        <v>69</v>
      </c>
      <c r="E96" s="26" t="s">
        <v>120</v>
      </c>
      <c r="F96" s="25">
        <v>11.0</v>
      </c>
      <c r="G96" s="26"/>
      <c r="H96" s="26"/>
      <c r="I96" s="26"/>
      <c r="J96" s="26"/>
      <c r="K96" s="26" t="s">
        <v>779</v>
      </c>
    </row>
    <row r="97">
      <c r="A97" s="51">
        <v>43153.0</v>
      </c>
      <c r="B97" s="27">
        <v>0.06640046296296297</v>
      </c>
      <c r="C97" s="27">
        <f t="shared" si="1"/>
        <v>0.06640046296</v>
      </c>
      <c r="D97" s="26" t="s">
        <v>72</v>
      </c>
      <c r="E97" s="26" t="s">
        <v>93</v>
      </c>
      <c r="F97" s="25">
        <v>11.0</v>
      </c>
      <c r="G97" s="26">
        <f t="shared" ref="G97:G98" si="7">F97-6</f>
        <v>5</v>
      </c>
      <c r="H97" s="26"/>
      <c r="I97" s="26"/>
      <c r="J97" s="26"/>
      <c r="K97" s="26" t="s">
        <v>136</v>
      </c>
    </row>
    <row r="98">
      <c r="A98" s="51">
        <v>43153.0</v>
      </c>
      <c r="B98" s="27">
        <v>0.06645833333333333</v>
      </c>
      <c r="C98" s="27">
        <f t="shared" si="1"/>
        <v>0.06645833333</v>
      </c>
      <c r="D98" s="26" t="s">
        <v>72</v>
      </c>
      <c r="E98" s="26" t="s">
        <v>93</v>
      </c>
      <c r="F98" s="25">
        <v>24.0</v>
      </c>
      <c r="G98" s="26">
        <f t="shared" si="7"/>
        <v>18</v>
      </c>
      <c r="H98" s="26"/>
      <c r="I98" s="26"/>
      <c r="J98" s="26"/>
      <c r="K98" s="26" t="s">
        <v>136</v>
      </c>
    </row>
    <row r="99">
      <c r="A99" s="51">
        <v>43153.0</v>
      </c>
      <c r="B99" s="27">
        <v>0.06655092592592593</v>
      </c>
      <c r="C99" s="27">
        <f t="shared" si="1"/>
        <v>0.06655092593</v>
      </c>
      <c r="D99" s="26" t="s">
        <v>72</v>
      </c>
      <c r="E99" s="26" t="s">
        <v>91</v>
      </c>
      <c r="F99" s="25">
        <v>9.0</v>
      </c>
      <c r="G99" s="26"/>
      <c r="H99" s="26"/>
      <c r="I99" s="26" t="s">
        <v>780</v>
      </c>
      <c r="J99" s="26"/>
      <c r="K99" s="26"/>
    </row>
    <row r="100">
      <c r="A100" s="51">
        <v>43153.0</v>
      </c>
      <c r="B100" s="27">
        <v>0.06666666666666667</v>
      </c>
      <c r="C100" s="27">
        <f t="shared" si="1"/>
        <v>0.06666666667</v>
      </c>
      <c r="D100" s="26" t="s">
        <v>72</v>
      </c>
      <c r="E100" s="26" t="s">
        <v>93</v>
      </c>
      <c r="F100" s="25">
        <v>23.0</v>
      </c>
      <c r="G100" s="26">
        <f>F100-6</f>
        <v>17</v>
      </c>
      <c r="H100" s="26"/>
      <c r="I100" s="26"/>
      <c r="J100" s="26"/>
      <c r="K100" s="26" t="s">
        <v>136</v>
      </c>
    </row>
    <row r="101">
      <c r="A101" s="51">
        <v>43153.0</v>
      </c>
      <c r="B101" s="27">
        <v>0.06671296296296296</v>
      </c>
      <c r="C101" s="27">
        <f t="shared" si="1"/>
        <v>0.06671296296</v>
      </c>
      <c r="D101" s="26" t="s">
        <v>72</v>
      </c>
      <c r="E101" s="26" t="s">
        <v>91</v>
      </c>
      <c r="F101" s="25">
        <v>10.0</v>
      </c>
      <c r="G101" s="26"/>
      <c r="H101" s="26"/>
      <c r="I101" s="26" t="s">
        <v>781</v>
      </c>
      <c r="J101" s="25">
        <v>1.0</v>
      </c>
      <c r="K101" s="26" t="s">
        <v>119</v>
      </c>
    </row>
    <row r="102">
      <c r="A102" s="51">
        <v>43153.0</v>
      </c>
      <c r="B102" s="27">
        <v>0.06701388888888889</v>
      </c>
      <c r="C102" s="27">
        <f t="shared" si="1"/>
        <v>0.06701388889</v>
      </c>
      <c r="D102" s="26" t="s">
        <v>72</v>
      </c>
      <c r="E102" s="26" t="s">
        <v>93</v>
      </c>
      <c r="F102" s="25" t="s">
        <v>75</v>
      </c>
      <c r="G102" s="25" t="s">
        <v>75</v>
      </c>
      <c r="H102" s="26"/>
      <c r="I102" s="26"/>
      <c r="J102" s="26"/>
      <c r="K102" s="26" t="s">
        <v>136</v>
      </c>
    </row>
    <row r="103">
      <c r="A103" s="51">
        <v>43153.0</v>
      </c>
      <c r="B103" s="27">
        <v>0.06755787037037037</v>
      </c>
      <c r="C103" s="27">
        <f t="shared" si="1"/>
        <v>0.06755787037</v>
      </c>
      <c r="D103" s="26" t="s">
        <v>74</v>
      </c>
      <c r="E103" s="26" t="s">
        <v>76</v>
      </c>
      <c r="F103" s="25" t="s">
        <v>75</v>
      </c>
      <c r="G103" s="25" t="s">
        <v>75</v>
      </c>
      <c r="H103" s="26"/>
      <c r="I103" s="26"/>
      <c r="J103" s="26"/>
      <c r="K103" s="26" t="s">
        <v>782</v>
      </c>
    </row>
    <row r="104">
      <c r="A104" s="51">
        <v>43153.0</v>
      </c>
      <c r="B104" s="27">
        <v>0.06780092592592593</v>
      </c>
      <c r="C104" s="27">
        <f t="shared" si="1"/>
        <v>0.06780092593</v>
      </c>
      <c r="D104" s="26" t="s">
        <v>66</v>
      </c>
      <c r="E104" s="26" t="s">
        <v>91</v>
      </c>
      <c r="F104" s="25">
        <v>4.0</v>
      </c>
      <c r="G104" s="26"/>
      <c r="H104" s="26"/>
      <c r="I104" s="26"/>
      <c r="J104" s="26"/>
      <c r="K104" s="53" t="s">
        <v>783</v>
      </c>
    </row>
    <row r="105">
      <c r="A105" s="51">
        <v>43153.0</v>
      </c>
      <c r="B105" s="27">
        <v>0.06855324074074073</v>
      </c>
      <c r="C105" s="27">
        <f t="shared" si="1"/>
        <v>0.06855324074</v>
      </c>
      <c r="D105" s="26" t="s">
        <v>66</v>
      </c>
      <c r="E105" s="26" t="s">
        <v>93</v>
      </c>
      <c r="F105" s="25" t="s">
        <v>75</v>
      </c>
      <c r="G105" s="25" t="s">
        <v>75</v>
      </c>
      <c r="H105" s="26"/>
      <c r="I105" s="26"/>
      <c r="J105" s="26"/>
      <c r="K105" s="53" t="s">
        <v>85</v>
      </c>
    </row>
    <row r="106">
      <c r="A106" s="51">
        <v>43153.0</v>
      </c>
      <c r="B106" s="27">
        <v>0.06855324074074073</v>
      </c>
      <c r="C106" s="27">
        <f t="shared" si="1"/>
        <v>0.06855324074</v>
      </c>
      <c r="D106" s="26" t="s">
        <v>66</v>
      </c>
      <c r="E106" s="26" t="s">
        <v>93</v>
      </c>
      <c r="F106" s="25">
        <v>15.0</v>
      </c>
      <c r="G106" s="26">
        <f>F106-8</f>
        <v>7</v>
      </c>
      <c r="H106" s="26"/>
      <c r="I106" s="26"/>
      <c r="J106" s="26"/>
      <c r="K106" s="26" t="s">
        <v>784</v>
      </c>
    </row>
    <row r="107">
      <c r="A107" s="51">
        <v>43153.0</v>
      </c>
      <c r="B107" s="27">
        <v>0.06866898148148148</v>
      </c>
      <c r="C107" s="27">
        <f t="shared" si="1"/>
        <v>0.06866898148</v>
      </c>
      <c r="D107" s="26" t="s">
        <v>66</v>
      </c>
      <c r="E107" s="26" t="s">
        <v>93</v>
      </c>
      <c r="F107" s="25" t="s">
        <v>75</v>
      </c>
      <c r="G107" s="25" t="s">
        <v>75</v>
      </c>
      <c r="H107" s="26"/>
      <c r="I107" s="26"/>
      <c r="J107" s="26"/>
      <c r="K107" s="53" t="s">
        <v>85</v>
      </c>
    </row>
    <row r="108">
      <c r="A108" s="51">
        <v>43153.0</v>
      </c>
      <c r="B108" s="27">
        <v>0.06866898148148148</v>
      </c>
      <c r="C108" s="27">
        <f t="shared" si="1"/>
        <v>0.06866898148</v>
      </c>
      <c r="D108" s="26" t="s">
        <v>66</v>
      </c>
      <c r="E108" s="26" t="s">
        <v>93</v>
      </c>
      <c r="F108" s="25">
        <v>24.0</v>
      </c>
      <c r="G108" s="26">
        <f>F108-8</f>
        <v>16</v>
      </c>
      <c r="H108" s="26"/>
      <c r="I108" s="26"/>
      <c r="J108" s="26"/>
      <c r="K108" s="26" t="s">
        <v>784</v>
      </c>
    </row>
    <row r="109">
      <c r="A109" s="51">
        <v>43153.0</v>
      </c>
      <c r="B109" s="27">
        <v>0.06880787037037037</v>
      </c>
      <c r="C109" s="27">
        <f t="shared" si="1"/>
        <v>0.06880787037</v>
      </c>
      <c r="D109" s="26" t="s">
        <v>66</v>
      </c>
      <c r="E109" s="26" t="s">
        <v>91</v>
      </c>
      <c r="F109" s="25">
        <v>21.0</v>
      </c>
      <c r="G109" s="26"/>
      <c r="H109" s="26"/>
      <c r="I109" s="26" t="s">
        <v>785</v>
      </c>
      <c r="J109" s="26"/>
      <c r="K109" s="26"/>
    </row>
    <row r="110">
      <c r="A110" s="51">
        <v>43153.0</v>
      </c>
      <c r="B110" s="27">
        <v>0.06892361111111112</v>
      </c>
      <c r="C110" s="27">
        <f t="shared" si="1"/>
        <v>0.06892361111</v>
      </c>
      <c r="D110" s="26" t="s">
        <v>66</v>
      </c>
      <c r="E110" s="26" t="s">
        <v>91</v>
      </c>
      <c r="F110" s="25">
        <v>17.0</v>
      </c>
      <c r="G110" s="26"/>
      <c r="H110" s="26"/>
      <c r="I110" s="26" t="s">
        <v>786</v>
      </c>
      <c r="J110" s="25">
        <v>1.0</v>
      </c>
      <c r="K110" s="26" t="s">
        <v>119</v>
      </c>
    </row>
    <row r="111">
      <c r="A111" s="51">
        <v>43153.0</v>
      </c>
      <c r="B111" s="27">
        <v>0.06930555555555555</v>
      </c>
      <c r="C111" s="27">
        <f t="shared" si="1"/>
        <v>0.06930555556</v>
      </c>
      <c r="D111" s="26" t="s">
        <v>66</v>
      </c>
      <c r="E111" s="26" t="s">
        <v>787</v>
      </c>
      <c r="F111" s="25" t="s">
        <v>68</v>
      </c>
      <c r="G111" s="25">
        <v>20.0</v>
      </c>
      <c r="H111" s="26"/>
      <c r="I111" s="26"/>
      <c r="J111" s="26"/>
      <c r="K111" s="26"/>
    </row>
    <row r="112">
      <c r="A112" s="51">
        <v>43153.0</v>
      </c>
      <c r="B112" s="27">
        <v>0.06971064814814815</v>
      </c>
      <c r="C112" s="27">
        <f t="shared" si="1"/>
        <v>0.06971064815</v>
      </c>
      <c r="D112" s="26" t="s">
        <v>84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53" t="s">
        <v>160</v>
      </c>
    </row>
    <row r="113">
      <c r="A113" s="51">
        <v>43153.0</v>
      </c>
      <c r="B113" s="27">
        <v>0.06971064814814815</v>
      </c>
      <c r="C113" s="27">
        <f t="shared" si="1"/>
        <v>0.06971064815</v>
      </c>
      <c r="D113" s="26" t="s">
        <v>84</v>
      </c>
      <c r="E113" s="26" t="s">
        <v>93</v>
      </c>
      <c r="F113" s="25">
        <v>13.0</v>
      </c>
      <c r="G113" s="26">
        <f>F113-6</f>
        <v>7</v>
      </c>
      <c r="H113" s="26"/>
      <c r="I113" s="26"/>
      <c r="J113" s="26"/>
      <c r="K113" s="26" t="s">
        <v>598</v>
      </c>
    </row>
    <row r="114">
      <c r="A114" s="51">
        <v>43153.0</v>
      </c>
      <c r="B114" s="27">
        <v>0.07012731481481481</v>
      </c>
      <c r="C114" s="27">
        <f t="shared" si="1"/>
        <v>0.07012731481</v>
      </c>
      <c r="D114" s="26" t="s">
        <v>66</v>
      </c>
      <c r="E114" s="26" t="s">
        <v>120</v>
      </c>
      <c r="F114" s="25">
        <v>13.0</v>
      </c>
      <c r="G114" s="26"/>
      <c r="H114" s="26"/>
      <c r="I114" s="26"/>
      <c r="J114" s="26"/>
      <c r="K114" s="26" t="s">
        <v>788</v>
      </c>
    </row>
    <row r="115">
      <c r="A115" s="51">
        <v>43153.0</v>
      </c>
      <c r="B115" s="27">
        <v>0.07017361111111112</v>
      </c>
      <c r="C115" s="27">
        <f t="shared" si="1"/>
        <v>0.07017361111</v>
      </c>
      <c r="D115" s="26" t="s">
        <v>84</v>
      </c>
      <c r="E115" s="26" t="s">
        <v>91</v>
      </c>
      <c r="F115" s="25">
        <v>14.0</v>
      </c>
      <c r="G115" s="26"/>
      <c r="H115" s="26"/>
      <c r="I115" s="26" t="s">
        <v>789</v>
      </c>
      <c r="J115" s="26"/>
      <c r="K115" s="26"/>
    </row>
    <row r="116">
      <c r="A116" s="51">
        <v>43153.0</v>
      </c>
      <c r="B116" s="27">
        <v>0.07032407407407408</v>
      </c>
      <c r="C116" s="27">
        <f t="shared" si="1"/>
        <v>0.07032407407</v>
      </c>
      <c r="D116" s="26" t="s">
        <v>84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53" t="s">
        <v>160</v>
      </c>
    </row>
    <row r="117">
      <c r="A117" s="51">
        <v>43153.0</v>
      </c>
      <c r="B117" s="27">
        <v>0.07032407407407408</v>
      </c>
      <c r="C117" s="27">
        <f t="shared" si="1"/>
        <v>0.07032407407</v>
      </c>
      <c r="D117" s="26" t="s">
        <v>84</v>
      </c>
      <c r="E117" s="26" t="s">
        <v>93</v>
      </c>
      <c r="F117" s="25" t="s">
        <v>75</v>
      </c>
      <c r="G117" s="25" t="s">
        <v>75</v>
      </c>
      <c r="H117" s="26"/>
      <c r="I117" s="26"/>
      <c r="J117" s="26"/>
      <c r="K117" s="26" t="s">
        <v>598</v>
      </c>
    </row>
    <row r="118">
      <c r="A118" s="51">
        <v>43153.0</v>
      </c>
      <c r="B118" s="27">
        <v>0.07736111111111112</v>
      </c>
      <c r="C118" s="27">
        <f t="shared" si="1"/>
        <v>0.07736111111</v>
      </c>
      <c r="D118" s="26" t="s">
        <v>84</v>
      </c>
      <c r="E118" s="26" t="s">
        <v>91</v>
      </c>
      <c r="F118" s="25">
        <v>8.0</v>
      </c>
      <c r="G118" s="26"/>
      <c r="H118" s="26"/>
      <c r="I118" s="26" t="s">
        <v>790</v>
      </c>
      <c r="J118" s="25">
        <v>1.0</v>
      </c>
      <c r="K118" s="26" t="s">
        <v>119</v>
      </c>
    </row>
    <row r="119">
      <c r="A119" s="51">
        <v>43153.0</v>
      </c>
      <c r="B119" s="27">
        <v>0.07171296296296296</v>
      </c>
      <c r="C119" s="27">
        <f t="shared" si="1"/>
        <v>0.07171296296</v>
      </c>
      <c r="D119" s="26" t="s">
        <v>84</v>
      </c>
      <c r="E119" s="26" t="s">
        <v>100</v>
      </c>
      <c r="F119" s="25">
        <v>14.0</v>
      </c>
      <c r="G119" s="26">
        <f>F119-2</f>
        <v>12</v>
      </c>
      <c r="H119" s="26"/>
      <c r="I119" s="26" t="s">
        <v>791</v>
      </c>
      <c r="J119" s="26"/>
      <c r="K119" s="26" t="s">
        <v>769</v>
      </c>
    </row>
    <row r="120">
      <c r="A120" s="51">
        <v>43153.0</v>
      </c>
      <c r="B120" s="27">
        <v>0.07274305555555556</v>
      </c>
      <c r="C120" s="27">
        <f t="shared" si="1"/>
        <v>0.07274305556</v>
      </c>
      <c r="D120" s="26" t="s">
        <v>84</v>
      </c>
      <c r="E120" s="26" t="s">
        <v>209</v>
      </c>
      <c r="F120" s="25">
        <v>10.0</v>
      </c>
      <c r="G120" s="26">
        <f>F120-3</f>
        <v>7</v>
      </c>
      <c r="H120" s="26"/>
      <c r="I120" s="26"/>
      <c r="J120" s="26"/>
      <c r="K120" s="26" t="s">
        <v>86</v>
      </c>
    </row>
    <row r="121">
      <c r="A121" s="51">
        <v>43153.0</v>
      </c>
      <c r="B121" s="27">
        <v>0.07274305555555556</v>
      </c>
      <c r="C121" s="27">
        <f t="shared" si="1"/>
        <v>0.07274305556</v>
      </c>
      <c r="D121" s="26" t="s">
        <v>84</v>
      </c>
      <c r="E121" s="26" t="s">
        <v>209</v>
      </c>
      <c r="F121" s="25" t="s">
        <v>75</v>
      </c>
      <c r="G121" s="25" t="s">
        <v>75</v>
      </c>
      <c r="H121" s="26"/>
      <c r="I121" s="26"/>
      <c r="J121" s="26"/>
      <c r="K121" s="53" t="s">
        <v>85</v>
      </c>
    </row>
    <row r="122">
      <c r="A122" s="51">
        <v>43153.0</v>
      </c>
      <c r="B122" s="27">
        <v>0.07346064814814815</v>
      </c>
      <c r="C122" s="27">
        <f t="shared" si="1"/>
        <v>0.07346064815</v>
      </c>
      <c r="D122" s="26" t="s">
        <v>82</v>
      </c>
      <c r="E122" s="26" t="s">
        <v>792</v>
      </c>
      <c r="F122" s="25">
        <v>2.0</v>
      </c>
      <c r="G122" s="25">
        <v>2.0</v>
      </c>
      <c r="H122" s="26"/>
      <c r="I122" s="26"/>
      <c r="J122" s="26"/>
      <c r="K122" s="26" t="s">
        <v>793</v>
      </c>
    </row>
    <row r="123">
      <c r="A123" s="51">
        <v>43153.0</v>
      </c>
      <c r="B123" s="27">
        <v>0.07456018518518519</v>
      </c>
      <c r="C123" s="27">
        <f t="shared" si="1"/>
        <v>0.07456018519</v>
      </c>
      <c r="D123" s="26" t="s">
        <v>70</v>
      </c>
      <c r="E123" s="26" t="s">
        <v>79</v>
      </c>
      <c r="F123" s="25">
        <v>15.0</v>
      </c>
      <c r="G123" s="26">
        <f>F123-5</f>
        <v>10</v>
      </c>
      <c r="H123" s="26"/>
      <c r="I123" s="26"/>
      <c r="J123" s="26"/>
      <c r="K123" s="26"/>
    </row>
    <row r="124">
      <c r="A124" s="51">
        <v>43153.0</v>
      </c>
      <c r="B124" s="27">
        <v>0.07493055555555556</v>
      </c>
      <c r="C124" s="27">
        <f t="shared" si="1"/>
        <v>0.07493055556</v>
      </c>
      <c r="D124" s="26" t="s">
        <v>70</v>
      </c>
      <c r="E124" s="26" t="s">
        <v>93</v>
      </c>
      <c r="F124" s="25" t="s">
        <v>68</v>
      </c>
      <c r="G124" s="25">
        <v>20.0</v>
      </c>
      <c r="H124" s="26" t="s">
        <v>137</v>
      </c>
      <c r="I124" s="26"/>
      <c r="J124" s="26"/>
      <c r="K124" s="26" t="s">
        <v>148</v>
      </c>
    </row>
    <row r="125">
      <c r="A125" s="51">
        <v>43153.0</v>
      </c>
      <c r="B125" s="27">
        <v>0.07506944444444444</v>
      </c>
      <c r="C125" s="27">
        <f t="shared" si="1"/>
        <v>0.07506944444</v>
      </c>
      <c r="D125" s="26" t="s">
        <v>70</v>
      </c>
      <c r="E125" s="26" t="s">
        <v>91</v>
      </c>
      <c r="F125" s="25">
        <v>18.0</v>
      </c>
      <c r="G125" s="26"/>
      <c r="H125" s="26"/>
      <c r="I125" s="26" t="s">
        <v>794</v>
      </c>
      <c r="J125" s="26"/>
      <c r="K125" s="26"/>
    </row>
    <row r="126">
      <c r="A126" s="51">
        <v>43153.0</v>
      </c>
      <c r="B126" s="27">
        <v>0.07533564814814815</v>
      </c>
      <c r="C126" s="27">
        <f t="shared" si="1"/>
        <v>0.07533564815</v>
      </c>
      <c r="D126" s="26" t="s">
        <v>70</v>
      </c>
      <c r="E126" s="26" t="s">
        <v>93</v>
      </c>
      <c r="F126" s="25">
        <v>10.0</v>
      </c>
      <c r="G126" s="26">
        <f>F126-7</f>
        <v>3</v>
      </c>
      <c r="H126" s="26"/>
      <c r="I126" s="26"/>
      <c r="J126" s="26"/>
      <c r="K126" s="26" t="s">
        <v>148</v>
      </c>
    </row>
    <row r="127">
      <c r="A127" s="51">
        <v>43153.0</v>
      </c>
      <c r="B127" s="27">
        <v>0.0759375</v>
      </c>
      <c r="C127" s="27">
        <f t="shared" si="1"/>
        <v>0.0759375</v>
      </c>
      <c r="D127" s="26" t="s">
        <v>69</v>
      </c>
      <c r="E127" s="26" t="s">
        <v>89</v>
      </c>
      <c r="F127" s="25" t="s">
        <v>88</v>
      </c>
      <c r="G127" s="25">
        <v>1.0</v>
      </c>
      <c r="H127" s="26"/>
      <c r="I127" s="26"/>
      <c r="J127" s="26"/>
      <c r="K127" s="53" t="s">
        <v>85</v>
      </c>
    </row>
    <row r="128">
      <c r="A128" s="51">
        <v>43153.0</v>
      </c>
      <c r="B128" s="27">
        <v>0.0759375</v>
      </c>
      <c r="C128" s="27">
        <f t="shared" si="1"/>
        <v>0.0759375</v>
      </c>
      <c r="D128" s="26" t="s">
        <v>69</v>
      </c>
      <c r="E128" s="26" t="s">
        <v>89</v>
      </c>
      <c r="F128" s="26">
        <f>G128+7</f>
        <v>11</v>
      </c>
      <c r="G128" s="25">
        <v>4.0</v>
      </c>
      <c r="H128" s="26"/>
      <c r="I128" s="26"/>
      <c r="J128" s="26"/>
      <c r="K128" s="26" t="s">
        <v>795</v>
      </c>
    </row>
    <row r="129">
      <c r="A129" s="51">
        <v>43153.0</v>
      </c>
      <c r="B129" s="27">
        <v>0.07666666666666666</v>
      </c>
      <c r="C129" s="27">
        <f t="shared" si="1"/>
        <v>0.07666666667</v>
      </c>
      <c r="D129" s="26" t="s">
        <v>69</v>
      </c>
      <c r="E129" s="26" t="s">
        <v>89</v>
      </c>
      <c r="F129" s="25" t="s">
        <v>75</v>
      </c>
      <c r="G129" s="25" t="s">
        <v>75</v>
      </c>
      <c r="H129" s="26"/>
      <c r="I129" s="26"/>
      <c r="J129" s="26"/>
      <c r="K129" s="26" t="s">
        <v>223</v>
      </c>
    </row>
    <row r="130">
      <c r="A130" s="51">
        <v>43153.0</v>
      </c>
      <c r="B130" s="27">
        <v>0.07672453703703704</v>
      </c>
      <c r="C130" s="27">
        <f t="shared" si="1"/>
        <v>0.07672453704</v>
      </c>
      <c r="D130" s="26" t="s">
        <v>69</v>
      </c>
      <c r="E130" s="26" t="s">
        <v>91</v>
      </c>
      <c r="F130" s="25">
        <v>11.0</v>
      </c>
      <c r="G130" s="26"/>
      <c r="H130" s="26"/>
      <c r="I130" s="26" t="s">
        <v>796</v>
      </c>
      <c r="J130" s="26"/>
      <c r="K130" s="26"/>
    </row>
    <row r="131">
      <c r="A131" s="51">
        <v>43153.0</v>
      </c>
      <c r="B131" s="27">
        <v>0.0770949074074074</v>
      </c>
      <c r="C131" s="27">
        <f t="shared" si="1"/>
        <v>0.07709490741</v>
      </c>
      <c r="D131" s="26" t="s">
        <v>82</v>
      </c>
      <c r="E131" s="26" t="s">
        <v>89</v>
      </c>
      <c r="F131" s="25" t="s">
        <v>75</v>
      </c>
      <c r="G131" s="25" t="s">
        <v>75</v>
      </c>
      <c r="H131" s="26"/>
      <c r="I131" s="26"/>
      <c r="J131" s="26"/>
      <c r="K131" s="53" t="s">
        <v>160</v>
      </c>
    </row>
    <row r="132">
      <c r="A132" s="51">
        <v>43153.0</v>
      </c>
      <c r="B132" s="27">
        <v>0.0770949074074074</v>
      </c>
      <c r="C132" s="27">
        <f t="shared" si="1"/>
        <v>0.07709490741</v>
      </c>
      <c r="D132" s="26" t="s">
        <v>82</v>
      </c>
      <c r="E132" s="26" t="s">
        <v>89</v>
      </c>
      <c r="F132" s="26">
        <f>G132+8</f>
        <v>10</v>
      </c>
      <c r="G132" s="25">
        <v>2.0</v>
      </c>
      <c r="H132" s="26"/>
      <c r="I132" s="26"/>
      <c r="J132" s="26"/>
      <c r="K132" s="26" t="s">
        <v>531</v>
      </c>
    </row>
    <row r="133">
      <c r="A133" s="51">
        <v>43153.0</v>
      </c>
      <c r="B133" s="27">
        <v>0.07803240740740741</v>
      </c>
      <c r="C133" s="27">
        <f t="shared" si="1"/>
        <v>0.07803240741</v>
      </c>
      <c r="D133" s="26" t="s">
        <v>72</v>
      </c>
      <c r="E133" s="26" t="s">
        <v>93</v>
      </c>
      <c r="F133" s="25">
        <v>14.0</v>
      </c>
      <c r="G133" s="26">
        <f>F133-6</f>
        <v>8</v>
      </c>
      <c r="H133" s="26"/>
      <c r="I133" s="26"/>
      <c r="J133" s="26"/>
      <c r="K133" s="26" t="s">
        <v>136</v>
      </c>
    </row>
    <row r="134">
      <c r="A134" s="51">
        <v>43153.0</v>
      </c>
      <c r="B134" s="27">
        <v>0.07805555555555556</v>
      </c>
      <c r="C134" s="27">
        <f t="shared" si="1"/>
        <v>0.07805555556</v>
      </c>
      <c r="D134" s="26" t="s">
        <v>72</v>
      </c>
      <c r="E134" s="26" t="s">
        <v>93</v>
      </c>
      <c r="F134" s="25" t="s">
        <v>68</v>
      </c>
      <c r="G134" s="25">
        <v>20.0</v>
      </c>
      <c r="H134" s="26" t="s">
        <v>137</v>
      </c>
      <c r="I134" s="26"/>
      <c r="J134" s="26"/>
      <c r="K134" s="26" t="s">
        <v>136</v>
      </c>
    </row>
    <row r="135">
      <c r="A135" s="51">
        <v>43153.0</v>
      </c>
      <c r="B135" s="27">
        <v>0.07820601851851852</v>
      </c>
      <c r="C135" s="27">
        <f t="shared" si="1"/>
        <v>0.07820601852</v>
      </c>
      <c r="D135" s="26" t="s">
        <v>72</v>
      </c>
      <c r="E135" s="26" t="s">
        <v>91</v>
      </c>
      <c r="F135" s="25">
        <v>9.0</v>
      </c>
      <c r="G135" s="26"/>
      <c r="H135" s="26"/>
      <c r="I135" s="26" t="s">
        <v>797</v>
      </c>
      <c r="J135" s="26"/>
      <c r="K135" s="26"/>
    </row>
    <row r="136">
      <c r="A136" s="51">
        <v>43153.0</v>
      </c>
      <c r="B136" s="27">
        <v>0.07827546296296296</v>
      </c>
      <c r="C136" s="27">
        <f t="shared" si="1"/>
        <v>0.07827546296</v>
      </c>
      <c r="D136" s="26" t="s">
        <v>72</v>
      </c>
      <c r="E136" s="26" t="s">
        <v>91</v>
      </c>
      <c r="F136" s="25">
        <v>11.0</v>
      </c>
      <c r="G136" s="26"/>
      <c r="H136" s="26"/>
      <c r="I136" s="26" t="s">
        <v>798</v>
      </c>
      <c r="J136" s="26"/>
      <c r="K136" s="26"/>
    </row>
    <row r="137">
      <c r="A137" s="51">
        <v>43153.0</v>
      </c>
      <c r="B137" s="27">
        <v>0.07840277777777778</v>
      </c>
      <c r="C137" s="27">
        <f t="shared" si="1"/>
        <v>0.07840277778</v>
      </c>
      <c r="D137" s="26" t="s">
        <v>72</v>
      </c>
      <c r="E137" s="26" t="s">
        <v>93</v>
      </c>
      <c r="F137" s="25">
        <v>10.0</v>
      </c>
      <c r="G137" s="26">
        <f t="shared" ref="G137:G138" si="8">F137-6</f>
        <v>4</v>
      </c>
      <c r="H137" s="26"/>
      <c r="I137" s="26"/>
      <c r="J137" s="26"/>
      <c r="K137" s="26" t="s">
        <v>136</v>
      </c>
    </row>
    <row r="138">
      <c r="A138" s="51">
        <v>43153.0</v>
      </c>
      <c r="B138" s="27">
        <v>0.07840277777777778</v>
      </c>
      <c r="C138" s="27">
        <f t="shared" si="1"/>
        <v>0.07840277778</v>
      </c>
      <c r="D138" s="26" t="s">
        <v>72</v>
      </c>
      <c r="E138" s="26" t="s">
        <v>93</v>
      </c>
      <c r="F138" s="25">
        <v>19.0</v>
      </c>
      <c r="G138" s="26">
        <f t="shared" si="8"/>
        <v>13</v>
      </c>
      <c r="H138" s="26"/>
      <c r="I138" s="26"/>
      <c r="J138" s="26"/>
      <c r="K138" s="26" t="s">
        <v>136</v>
      </c>
    </row>
    <row r="139">
      <c r="A139" s="51">
        <v>43153.0</v>
      </c>
      <c r="B139" s="27">
        <v>0.07849537037037037</v>
      </c>
      <c r="C139" s="27">
        <f t="shared" si="1"/>
        <v>0.07849537037</v>
      </c>
      <c r="D139" s="26" t="s">
        <v>72</v>
      </c>
      <c r="E139" s="26" t="s">
        <v>91</v>
      </c>
      <c r="F139" s="25">
        <v>11.0</v>
      </c>
      <c r="G139" s="26"/>
      <c r="H139" s="26"/>
      <c r="I139" s="26" t="s">
        <v>798</v>
      </c>
      <c r="J139" s="26"/>
      <c r="K139" s="26"/>
    </row>
    <row r="140">
      <c r="A140" s="51">
        <v>43153.0</v>
      </c>
      <c r="B140" s="27">
        <v>0.0794212962962963</v>
      </c>
      <c r="C140" s="27">
        <f t="shared" si="1"/>
        <v>0.0794212963</v>
      </c>
      <c r="D140" s="26" t="s">
        <v>66</v>
      </c>
      <c r="E140" s="26" t="s">
        <v>89</v>
      </c>
      <c r="F140" s="25">
        <v>18.0</v>
      </c>
      <c r="G140" s="26">
        <f>F140-7</f>
        <v>11</v>
      </c>
      <c r="H140" s="26"/>
      <c r="I140" s="26"/>
      <c r="J140" s="26"/>
      <c r="K140" s="26" t="s">
        <v>171</v>
      </c>
    </row>
    <row r="141">
      <c r="A141" s="51">
        <v>43153.0</v>
      </c>
      <c r="B141" s="27">
        <v>0.07956018518518519</v>
      </c>
      <c r="C141" s="27">
        <f t="shared" si="1"/>
        <v>0.07956018519</v>
      </c>
      <c r="D141" s="26" t="s">
        <v>66</v>
      </c>
      <c r="E141" s="26" t="s">
        <v>91</v>
      </c>
      <c r="F141" s="25">
        <v>12.0</v>
      </c>
      <c r="G141" s="26"/>
      <c r="H141" s="26"/>
      <c r="I141" s="26" t="s">
        <v>799</v>
      </c>
      <c r="J141" s="26"/>
      <c r="K141" s="26"/>
    </row>
    <row r="142">
      <c r="A142" s="51">
        <v>43153.0</v>
      </c>
      <c r="B142" s="27">
        <v>0.07967592592592593</v>
      </c>
      <c r="C142" s="27">
        <f t="shared" si="1"/>
        <v>0.07967592593</v>
      </c>
      <c r="D142" s="26" t="s">
        <v>66</v>
      </c>
      <c r="E142" s="26" t="s">
        <v>89</v>
      </c>
      <c r="F142" s="25">
        <v>22.0</v>
      </c>
      <c r="G142" s="26">
        <f>F142-7</f>
        <v>15</v>
      </c>
      <c r="H142" s="26"/>
      <c r="I142" s="26"/>
      <c r="J142" s="26"/>
      <c r="K142" s="26" t="s">
        <v>171</v>
      </c>
    </row>
    <row r="143">
      <c r="A143" s="51">
        <v>43153.0</v>
      </c>
      <c r="B143" s="27">
        <v>0.0797337962962963</v>
      </c>
      <c r="C143" s="27">
        <f t="shared" si="1"/>
        <v>0.0797337963</v>
      </c>
      <c r="D143" s="26" t="s">
        <v>66</v>
      </c>
      <c r="E143" s="26" t="s">
        <v>91</v>
      </c>
      <c r="F143" s="25">
        <v>7.0</v>
      </c>
      <c r="G143" s="26"/>
      <c r="H143" s="26"/>
      <c r="I143" s="26" t="s">
        <v>800</v>
      </c>
      <c r="J143" s="25">
        <v>1.0</v>
      </c>
      <c r="K143" s="26" t="s">
        <v>119</v>
      </c>
    </row>
    <row r="144">
      <c r="A144" s="51">
        <v>43153.0</v>
      </c>
      <c r="B144" s="27">
        <v>0.08012731481481482</v>
      </c>
      <c r="C144" s="27">
        <f t="shared" si="1"/>
        <v>0.08012731481</v>
      </c>
      <c r="D144" s="26" t="s">
        <v>66</v>
      </c>
      <c r="E144" s="26" t="s">
        <v>787</v>
      </c>
      <c r="F144" s="25">
        <v>13.0</v>
      </c>
      <c r="G144" s="26">
        <f>F144</f>
        <v>13</v>
      </c>
      <c r="H144" s="26"/>
      <c r="I144" s="26"/>
      <c r="J144" s="26"/>
      <c r="K144" s="26"/>
    </row>
    <row r="145">
      <c r="A145" s="51">
        <v>43153.0</v>
      </c>
      <c r="B145" s="27">
        <v>0.08138888888888889</v>
      </c>
      <c r="C145" s="27">
        <f t="shared" si="1"/>
        <v>0.08138888889</v>
      </c>
      <c r="D145" s="26" t="s">
        <v>70</v>
      </c>
      <c r="E145" s="26" t="s">
        <v>93</v>
      </c>
      <c r="F145" s="25">
        <v>10.0</v>
      </c>
      <c r="G145" s="53">
        <f>F145-7</f>
        <v>3</v>
      </c>
      <c r="H145" s="26"/>
      <c r="I145" s="26"/>
      <c r="J145" s="26"/>
      <c r="K145" s="26" t="s">
        <v>801</v>
      </c>
    </row>
    <row r="146">
      <c r="A146" s="51">
        <v>43153.0</v>
      </c>
      <c r="B146" s="27">
        <v>0.08159722222222222</v>
      </c>
      <c r="C146" s="27">
        <f t="shared" si="1"/>
        <v>0.08159722222</v>
      </c>
      <c r="D146" s="26" t="s">
        <v>82</v>
      </c>
      <c r="E146" s="26" t="s">
        <v>81</v>
      </c>
      <c r="F146" s="25">
        <v>8.0</v>
      </c>
      <c r="G146" s="25">
        <v>6.0</v>
      </c>
      <c r="H146" s="26"/>
      <c r="I146" s="26"/>
      <c r="J146" s="26"/>
      <c r="K146" s="26" t="s">
        <v>254</v>
      </c>
    </row>
    <row r="147">
      <c r="A147" s="51">
        <v>43153.0</v>
      </c>
      <c r="B147" s="27">
        <v>0.0830324074074074</v>
      </c>
      <c r="C147" s="27">
        <f t="shared" si="1"/>
        <v>0.08303240741</v>
      </c>
      <c r="D147" s="26" t="s">
        <v>84</v>
      </c>
      <c r="E147" s="26" t="s">
        <v>100</v>
      </c>
      <c r="F147" s="25">
        <v>18.0</v>
      </c>
      <c r="G147" s="26">
        <f>F147-2</f>
        <v>16</v>
      </c>
      <c r="H147" s="26"/>
      <c r="I147" s="26" t="s">
        <v>802</v>
      </c>
      <c r="J147" s="26"/>
      <c r="K147" s="26" t="s">
        <v>769</v>
      </c>
    </row>
    <row r="148">
      <c r="A148" s="51">
        <v>43153.0</v>
      </c>
      <c r="B148" s="27">
        <v>0.0837962962962963</v>
      </c>
      <c r="C148" s="27">
        <f t="shared" si="1"/>
        <v>0.0837962963</v>
      </c>
      <c r="D148" s="26" t="s">
        <v>70</v>
      </c>
      <c r="E148" s="26" t="s">
        <v>93</v>
      </c>
      <c r="F148" s="25" t="s">
        <v>75</v>
      </c>
      <c r="G148" s="25" t="s">
        <v>75</v>
      </c>
      <c r="H148" s="26"/>
      <c r="I148" s="26"/>
      <c r="J148" s="26"/>
      <c r="K148" s="53" t="s">
        <v>85</v>
      </c>
    </row>
    <row r="149">
      <c r="A149" s="51">
        <v>43153.0</v>
      </c>
      <c r="B149" s="27">
        <v>0.0837962962962963</v>
      </c>
      <c r="C149" s="27">
        <f t="shared" si="1"/>
        <v>0.0837962963</v>
      </c>
      <c r="D149" s="26" t="s">
        <v>70</v>
      </c>
      <c r="E149" s="26" t="s">
        <v>93</v>
      </c>
      <c r="F149" s="25">
        <v>14.0</v>
      </c>
      <c r="G149" s="26">
        <f>F149-7</f>
        <v>7</v>
      </c>
      <c r="H149" s="26"/>
      <c r="I149" s="26"/>
      <c r="J149" s="26"/>
      <c r="K149" s="26" t="s">
        <v>204</v>
      </c>
    </row>
    <row r="150">
      <c r="A150" s="51">
        <v>43153.0</v>
      </c>
      <c r="B150" s="27">
        <v>0.08391203703703703</v>
      </c>
      <c r="C150" s="27">
        <f t="shared" si="1"/>
        <v>0.08391203704</v>
      </c>
      <c r="D150" s="26" t="s">
        <v>70</v>
      </c>
      <c r="E150" s="26" t="s">
        <v>91</v>
      </c>
      <c r="F150" s="25">
        <v>12.0</v>
      </c>
      <c r="G150" s="26"/>
      <c r="H150" s="26"/>
      <c r="I150" s="26" t="s">
        <v>803</v>
      </c>
      <c r="J150" s="26"/>
      <c r="K150" s="26"/>
    </row>
    <row r="151">
      <c r="A151" s="51">
        <v>43153.0</v>
      </c>
      <c r="B151" s="27">
        <v>0.08400462962962962</v>
      </c>
      <c r="C151" s="27">
        <f t="shared" si="1"/>
        <v>0.08400462963</v>
      </c>
      <c r="D151" s="26" t="s">
        <v>70</v>
      </c>
      <c r="E151" s="26" t="s">
        <v>93</v>
      </c>
      <c r="F151" s="25" t="s">
        <v>75</v>
      </c>
      <c r="G151" s="25" t="s">
        <v>75</v>
      </c>
      <c r="H151" s="26"/>
      <c r="I151" s="26"/>
      <c r="J151" s="26"/>
      <c r="K151" s="53" t="s">
        <v>85</v>
      </c>
    </row>
    <row r="152">
      <c r="A152" s="51">
        <v>43153.0</v>
      </c>
      <c r="B152" s="27">
        <v>0.08400462962962962</v>
      </c>
      <c r="C152" s="27">
        <f t="shared" si="1"/>
        <v>0.08400462963</v>
      </c>
      <c r="D152" s="26" t="s">
        <v>70</v>
      </c>
      <c r="E152" s="26" t="s">
        <v>93</v>
      </c>
      <c r="F152" s="25">
        <v>18.0</v>
      </c>
      <c r="G152" s="26">
        <f>F152-7</f>
        <v>11</v>
      </c>
      <c r="H152" s="26"/>
      <c r="I152" s="26"/>
      <c r="J152" s="26"/>
      <c r="K152" s="26" t="s">
        <v>204</v>
      </c>
    </row>
    <row r="153">
      <c r="A153" s="51">
        <v>43153.0</v>
      </c>
      <c r="B153" s="27">
        <v>0.08405092592592593</v>
      </c>
      <c r="C153" s="27">
        <f t="shared" si="1"/>
        <v>0.08405092593</v>
      </c>
      <c r="D153" s="26" t="s">
        <v>70</v>
      </c>
      <c r="E153" s="26" t="s">
        <v>91</v>
      </c>
      <c r="F153" s="25">
        <v>5.0</v>
      </c>
      <c r="G153" s="26"/>
      <c r="H153" s="26"/>
      <c r="I153" s="26" t="s">
        <v>804</v>
      </c>
      <c r="J153" s="26"/>
      <c r="K153" s="26"/>
    </row>
    <row r="154">
      <c r="A154" s="51">
        <v>43153.0</v>
      </c>
      <c r="B154" s="27">
        <v>0.08454861111111112</v>
      </c>
      <c r="C154" s="27">
        <f t="shared" si="1"/>
        <v>0.08454861111</v>
      </c>
      <c r="D154" s="26" t="s">
        <v>70</v>
      </c>
      <c r="E154" s="26" t="s">
        <v>93</v>
      </c>
      <c r="F154" s="25">
        <v>20.0</v>
      </c>
      <c r="G154" s="26">
        <f>F154-7</f>
        <v>13</v>
      </c>
      <c r="H154" s="26"/>
      <c r="I154" s="26"/>
      <c r="J154" s="26"/>
      <c r="K154" s="26" t="s">
        <v>294</v>
      </c>
    </row>
    <row r="155">
      <c r="A155" s="51">
        <v>43153.0</v>
      </c>
      <c r="B155" s="27">
        <v>0.08454861111111112</v>
      </c>
      <c r="C155" s="27">
        <f t="shared" si="1"/>
        <v>0.08454861111</v>
      </c>
      <c r="D155" s="26" t="s">
        <v>70</v>
      </c>
      <c r="E155" s="26" t="s">
        <v>93</v>
      </c>
      <c r="F155" s="25" t="s">
        <v>75</v>
      </c>
      <c r="G155" s="25" t="s">
        <v>75</v>
      </c>
      <c r="H155" s="26"/>
      <c r="I155" s="26"/>
      <c r="J155" s="26"/>
      <c r="K155" s="53" t="s">
        <v>85</v>
      </c>
    </row>
    <row r="156">
      <c r="A156" s="51">
        <v>43153.0</v>
      </c>
      <c r="B156" s="27">
        <v>0.08465277777777777</v>
      </c>
      <c r="C156" s="27">
        <f t="shared" si="1"/>
        <v>0.08465277778</v>
      </c>
      <c r="D156" s="26" t="s">
        <v>70</v>
      </c>
      <c r="E156" s="26" t="s">
        <v>93</v>
      </c>
      <c r="F156" s="25">
        <v>12.0</v>
      </c>
      <c r="G156" s="26">
        <f>F156-7</f>
        <v>5</v>
      </c>
      <c r="H156" s="26"/>
      <c r="I156" s="26"/>
      <c r="J156" s="26"/>
      <c r="K156" s="26" t="s">
        <v>294</v>
      </c>
    </row>
    <row r="157">
      <c r="A157" s="51">
        <v>43153.0</v>
      </c>
      <c r="B157" s="27">
        <v>0.08465277777777777</v>
      </c>
      <c r="C157" s="27">
        <f t="shared" si="1"/>
        <v>0.08465277778</v>
      </c>
      <c r="D157" s="26" t="s">
        <v>70</v>
      </c>
      <c r="E157" s="26" t="s">
        <v>93</v>
      </c>
      <c r="F157" s="25" t="s">
        <v>75</v>
      </c>
      <c r="G157" s="25" t="s">
        <v>75</v>
      </c>
      <c r="H157" s="26"/>
      <c r="I157" s="26"/>
      <c r="J157" s="26"/>
      <c r="K157" s="53" t="s">
        <v>85</v>
      </c>
    </row>
    <row r="158">
      <c r="A158" s="51">
        <v>43153.0</v>
      </c>
      <c r="B158" s="27">
        <v>0.08478009259259259</v>
      </c>
      <c r="C158" s="27">
        <f t="shared" si="1"/>
        <v>0.08478009259</v>
      </c>
      <c r="D158" s="26" t="s">
        <v>70</v>
      </c>
      <c r="E158" s="26" t="s">
        <v>91</v>
      </c>
      <c r="F158" s="25">
        <v>7.0</v>
      </c>
      <c r="G158" s="26"/>
      <c r="H158" s="26"/>
      <c r="I158" s="26" t="s">
        <v>805</v>
      </c>
      <c r="J158" s="25">
        <v>1.0</v>
      </c>
      <c r="K158" s="26" t="s">
        <v>119</v>
      </c>
    </row>
    <row r="159">
      <c r="A159" s="51">
        <v>43153.0</v>
      </c>
      <c r="B159" s="27">
        <v>0.08552083333333334</v>
      </c>
      <c r="C159" s="27">
        <f t="shared" si="1"/>
        <v>0.08552083333</v>
      </c>
      <c r="D159" s="26" t="s">
        <v>69</v>
      </c>
      <c r="E159" s="26" t="s">
        <v>120</v>
      </c>
      <c r="F159" s="25">
        <v>12.0</v>
      </c>
      <c r="G159" s="26"/>
      <c r="H159" s="26"/>
      <c r="I159" s="26"/>
      <c r="J159" s="26"/>
      <c r="K159" s="26" t="s">
        <v>806</v>
      </c>
    </row>
    <row r="160">
      <c r="A160" s="51">
        <v>43153.0</v>
      </c>
      <c r="B160" s="27">
        <v>0.08701388888888889</v>
      </c>
      <c r="C160" s="27">
        <f t="shared" si="1"/>
        <v>0.08701388889</v>
      </c>
      <c r="D160" s="26" t="s">
        <v>66</v>
      </c>
      <c r="E160" s="26" t="s">
        <v>787</v>
      </c>
      <c r="F160" s="25">
        <v>16.0</v>
      </c>
      <c r="G160" s="26">
        <f>F160</f>
        <v>16</v>
      </c>
      <c r="H160" s="26"/>
      <c r="I160" s="26"/>
      <c r="J160" s="26"/>
      <c r="K160" s="26"/>
    </row>
    <row r="161">
      <c r="A161" s="51">
        <v>43153.0</v>
      </c>
      <c r="B161" s="27">
        <v>0.08825231481481481</v>
      </c>
      <c r="C161" s="27">
        <f t="shared" si="1"/>
        <v>0.08825231481</v>
      </c>
      <c r="D161" s="26" t="s">
        <v>82</v>
      </c>
      <c r="E161" s="26" t="s">
        <v>91</v>
      </c>
      <c r="F161" s="25">
        <v>6.0</v>
      </c>
      <c r="G161" s="26"/>
      <c r="H161" s="26"/>
      <c r="I161" s="26" t="s">
        <v>807</v>
      </c>
      <c r="J161" s="26"/>
      <c r="K161" s="26" t="s">
        <v>483</v>
      </c>
    </row>
    <row r="162">
      <c r="A162" s="51">
        <v>43153.0</v>
      </c>
      <c r="B162" s="27">
        <v>0.08863425925925926</v>
      </c>
      <c r="C162" s="27">
        <f t="shared" si="1"/>
        <v>0.08863425926</v>
      </c>
      <c r="D162" s="26" t="s">
        <v>70</v>
      </c>
      <c r="E162" s="26" t="s">
        <v>81</v>
      </c>
      <c r="F162" s="25">
        <v>17.0</v>
      </c>
      <c r="G162" s="26">
        <f>F162-3</f>
        <v>14</v>
      </c>
      <c r="H162" s="26"/>
      <c r="I162" s="26" t="s">
        <v>808</v>
      </c>
      <c r="J162" s="26"/>
      <c r="K162" s="26" t="s">
        <v>809</v>
      </c>
    </row>
    <row r="163">
      <c r="A163" s="51">
        <v>43153.0</v>
      </c>
      <c r="B163" s="27">
        <v>0.08869212962962963</v>
      </c>
      <c r="C163" s="27">
        <f t="shared" si="1"/>
        <v>0.08869212963</v>
      </c>
      <c r="D163" s="26" t="s">
        <v>82</v>
      </c>
      <c r="E163" s="26" t="s">
        <v>81</v>
      </c>
      <c r="F163" s="25">
        <v>8.0</v>
      </c>
      <c r="G163" s="26">
        <f>F163-2</f>
        <v>6</v>
      </c>
      <c r="H163" s="26"/>
      <c r="I163" s="26" t="s">
        <v>810</v>
      </c>
      <c r="J163" s="26"/>
      <c r="K163" s="26" t="s">
        <v>811</v>
      </c>
    </row>
    <row r="164">
      <c r="A164" s="51">
        <v>43153.0</v>
      </c>
      <c r="B164" s="27">
        <v>0.0896875</v>
      </c>
      <c r="C164" s="27">
        <f t="shared" si="1"/>
        <v>0.0896875</v>
      </c>
      <c r="D164" s="26" t="s">
        <v>70</v>
      </c>
      <c r="E164" s="26" t="s">
        <v>93</v>
      </c>
      <c r="F164" s="25">
        <v>16.0</v>
      </c>
      <c r="G164" s="26">
        <f t="shared" ref="G164:G165" si="9">F164-7</f>
        <v>9</v>
      </c>
      <c r="H164" s="26"/>
      <c r="I164" s="26"/>
      <c r="J164" s="26"/>
      <c r="K164" s="26" t="s">
        <v>422</v>
      </c>
    </row>
    <row r="165">
      <c r="A165" s="51">
        <v>43153.0</v>
      </c>
      <c r="B165" s="27">
        <v>0.0896875</v>
      </c>
      <c r="C165" s="27">
        <f t="shared" si="1"/>
        <v>0.0896875</v>
      </c>
      <c r="D165" s="26" t="s">
        <v>70</v>
      </c>
      <c r="E165" s="26" t="s">
        <v>93</v>
      </c>
      <c r="F165" s="25">
        <v>21.0</v>
      </c>
      <c r="G165" s="26">
        <f t="shared" si="9"/>
        <v>14</v>
      </c>
      <c r="H165" s="26"/>
      <c r="I165" s="26"/>
      <c r="J165" s="26"/>
      <c r="K165" s="53" t="s">
        <v>160</v>
      </c>
    </row>
    <row r="166">
      <c r="A166" s="51">
        <v>43153.0</v>
      </c>
      <c r="B166" s="27">
        <v>0.08982638888888889</v>
      </c>
      <c r="C166" s="27">
        <f t="shared" si="1"/>
        <v>0.08982638889</v>
      </c>
      <c r="D166" s="26" t="s">
        <v>70</v>
      </c>
      <c r="E166" s="26" t="s">
        <v>91</v>
      </c>
      <c r="F166" s="25">
        <v>10.0</v>
      </c>
      <c r="G166" s="26"/>
      <c r="H166" s="26"/>
      <c r="I166" s="26" t="s">
        <v>812</v>
      </c>
      <c r="J166" s="26"/>
      <c r="K166" s="26"/>
    </row>
    <row r="167">
      <c r="A167" s="51">
        <v>43153.0</v>
      </c>
      <c r="B167" s="27">
        <v>0.08989583333333333</v>
      </c>
      <c r="C167" s="27">
        <f t="shared" si="1"/>
        <v>0.08989583333</v>
      </c>
      <c r="D167" s="26" t="s">
        <v>70</v>
      </c>
      <c r="E167" s="26" t="s">
        <v>93</v>
      </c>
      <c r="F167" s="25">
        <v>16.0</v>
      </c>
      <c r="G167" s="26">
        <f t="shared" ref="G167:G168" si="10">F167-7</f>
        <v>9</v>
      </c>
      <c r="H167" s="26"/>
      <c r="I167" s="26"/>
      <c r="J167" s="26"/>
      <c r="K167" s="26" t="s">
        <v>422</v>
      </c>
    </row>
    <row r="168">
      <c r="A168" s="51">
        <v>43153.0</v>
      </c>
      <c r="B168" s="27">
        <v>0.08989583333333333</v>
      </c>
      <c r="C168" s="27">
        <f t="shared" si="1"/>
        <v>0.08989583333</v>
      </c>
      <c r="D168" s="26" t="s">
        <v>70</v>
      </c>
      <c r="E168" s="26" t="s">
        <v>93</v>
      </c>
      <c r="F168" s="25">
        <v>16.0</v>
      </c>
      <c r="G168" s="26">
        <f t="shared" si="10"/>
        <v>9</v>
      </c>
      <c r="H168" s="26"/>
      <c r="I168" s="26"/>
      <c r="J168" s="26"/>
      <c r="K168" s="53" t="s">
        <v>160</v>
      </c>
    </row>
    <row r="169">
      <c r="A169" s="51">
        <v>43153.0</v>
      </c>
      <c r="B169" s="27">
        <v>0.08996527777777778</v>
      </c>
      <c r="C169" s="27">
        <f t="shared" si="1"/>
        <v>0.08996527778</v>
      </c>
      <c r="D169" s="26" t="s">
        <v>70</v>
      </c>
      <c r="E169" s="26" t="s">
        <v>91</v>
      </c>
      <c r="F169" s="25">
        <v>12.0</v>
      </c>
      <c r="G169" s="26"/>
      <c r="H169" s="26"/>
      <c r="I169" s="26" t="s">
        <v>813</v>
      </c>
      <c r="J169" s="26"/>
      <c r="K169" s="26"/>
    </row>
    <row r="170">
      <c r="A170" s="51">
        <v>43153.0</v>
      </c>
      <c r="B170" s="27">
        <v>0.0901388888888889</v>
      </c>
      <c r="C170" s="27">
        <f t="shared" si="1"/>
        <v>0.09013888889</v>
      </c>
      <c r="D170" s="26" t="s">
        <v>70</v>
      </c>
      <c r="E170" s="26" t="s">
        <v>93</v>
      </c>
      <c r="F170" s="25">
        <v>9.0</v>
      </c>
      <c r="G170" s="26">
        <f t="shared" ref="G170:G171" si="11">F170-7</f>
        <v>2</v>
      </c>
      <c r="H170" s="26"/>
      <c r="I170" s="26"/>
      <c r="J170" s="26"/>
      <c r="K170" s="26" t="s">
        <v>99</v>
      </c>
    </row>
    <row r="171">
      <c r="A171" s="51">
        <v>43153.0</v>
      </c>
      <c r="B171" s="27">
        <v>0.09077546296296296</v>
      </c>
      <c r="C171" s="27">
        <f t="shared" si="1"/>
        <v>0.09077546296</v>
      </c>
      <c r="D171" s="26" t="s">
        <v>69</v>
      </c>
      <c r="E171" s="26" t="s">
        <v>89</v>
      </c>
      <c r="F171" s="25">
        <v>11.0</v>
      </c>
      <c r="G171" s="26">
        <f t="shared" si="11"/>
        <v>4</v>
      </c>
      <c r="H171" s="26"/>
      <c r="I171" s="26"/>
      <c r="J171" s="26"/>
      <c r="K171" s="26" t="s">
        <v>814</v>
      </c>
    </row>
    <row r="172">
      <c r="A172" s="51">
        <v>43153.0</v>
      </c>
      <c r="B172" s="27">
        <v>0.09126157407407408</v>
      </c>
      <c r="C172" s="27">
        <f t="shared" si="1"/>
        <v>0.09126157407</v>
      </c>
      <c r="D172" s="26" t="s">
        <v>69</v>
      </c>
      <c r="E172" s="26" t="s">
        <v>89</v>
      </c>
      <c r="F172" s="25" t="s">
        <v>88</v>
      </c>
      <c r="G172" s="25">
        <v>1.0</v>
      </c>
      <c r="H172" s="26"/>
      <c r="I172" s="26"/>
      <c r="J172" s="26"/>
      <c r="K172" s="26" t="s">
        <v>223</v>
      </c>
    </row>
    <row r="173">
      <c r="A173" s="51">
        <v>43153.0</v>
      </c>
      <c r="B173" s="27">
        <v>0.09168981481481482</v>
      </c>
      <c r="C173" s="27">
        <f t="shared" si="1"/>
        <v>0.09168981481</v>
      </c>
      <c r="D173" s="26" t="s">
        <v>82</v>
      </c>
      <c r="E173" s="26" t="s">
        <v>195</v>
      </c>
      <c r="F173" s="25">
        <v>6.0</v>
      </c>
      <c r="G173" s="26">
        <f>F173</f>
        <v>6</v>
      </c>
      <c r="H173" s="26"/>
      <c r="I173" s="26"/>
      <c r="J173" s="26"/>
      <c r="K173" s="26" t="s">
        <v>815</v>
      </c>
    </row>
    <row r="174">
      <c r="A174" s="51">
        <v>43153.0</v>
      </c>
      <c r="B174" s="27">
        <v>0.0920138888888889</v>
      </c>
      <c r="C174" s="27">
        <f t="shared" si="1"/>
        <v>0.09201388889</v>
      </c>
      <c r="D174" s="26" t="s">
        <v>72</v>
      </c>
      <c r="E174" s="26" t="s">
        <v>79</v>
      </c>
      <c r="F174" s="25">
        <v>10.0</v>
      </c>
      <c r="G174" s="26">
        <f>F174-0</f>
        <v>10</v>
      </c>
      <c r="H174" s="26"/>
      <c r="I174" s="26"/>
      <c r="J174" s="26"/>
      <c r="K174" s="26"/>
    </row>
    <row r="175">
      <c r="A175" s="51">
        <v>43153.0</v>
      </c>
      <c r="B175" s="27">
        <v>0.0931712962962963</v>
      </c>
      <c r="C175" s="27">
        <f t="shared" si="1"/>
        <v>0.0931712963</v>
      </c>
      <c r="D175" s="26" t="s">
        <v>74</v>
      </c>
      <c r="E175" s="26" t="s">
        <v>93</v>
      </c>
      <c r="F175" s="25">
        <v>20.0</v>
      </c>
      <c r="G175" s="26">
        <f>F175-7</f>
        <v>13</v>
      </c>
      <c r="H175" s="26"/>
      <c r="I175" s="26"/>
      <c r="J175" s="26"/>
      <c r="K175" s="26" t="s">
        <v>816</v>
      </c>
    </row>
    <row r="176">
      <c r="A176" s="51">
        <v>43153.0</v>
      </c>
      <c r="B176" s="27">
        <v>0.0935300925925926</v>
      </c>
      <c r="C176" s="27">
        <f t="shared" si="1"/>
        <v>0.09353009259</v>
      </c>
      <c r="D176" s="26" t="s">
        <v>74</v>
      </c>
      <c r="E176" s="26" t="s">
        <v>91</v>
      </c>
      <c r="F176" s="25">
        <v>24.0</v>
      </c>
      <c r="G176" s="26"/>
      <c r="H176" s="26"/>
      <c r="I176" s="56" t="s">
        <v>817</v>
      </c>
      <c r="J176" s="26"/>
      <c r="K176" s="26" t="s">
        <v>493</v>
      </c>
    </row>
    <row r="177">
      <c r="A177" s="51">
        <v>43153.0</v>
      </c>
      <c r="B177" s="27">
        <v>0.09386574074074074</v>
      </c>
      <c r="C177" s="27">
        <f t="shared" si="1"/>
        <v>0.09386574074</v>
      </c>
      <c r="D177" s="26" t="s">
        <v>74</v>
      </c>
      <c r="E177" s="26" t="s">
        <v>93</v>
      </c>
      <c r="F177" s="25">
        <v>22.0</v>
      </c>
      <c r="G177" s="26">
        <f>F177-7</f>
        <v>15</v>
      </c>
      <c r="H177" s="26"/>
      <c r="I177" s="26"/>
      <c r="J177" s="26"/>
      <c r="K177" s="26" t="s">
        <v>197</v>
      </c>
    </row>
    <row r="178">
      <c r="A178" s="51">
        <v>43153.0</v>
      </c>
      <c r="B178" s="27">
        <v>0.09393518518518519</v>
      </c>
      <c r="C178" s="27">
        <f t="shared" si="1"/>
        <v>0.09393518519</v>
      </c>
      <c r="D178" s="26" t="s">
        <v>74</v>
      </c>
      <c r="E178" s="26" t="s">
        <v>91</v>
      </c>
      <c r="F178" s="53">
        <v>8.0</v>
      </c>
      <c r="G178" s="53"/>
      <c r="H178" s="26"/>
      <c r="I178" s="26" t="s">
        <v>818</v>
      </c>
      <c r="J178" s="26"/>
      <c r="K178" s="26"/>
    </row>
    <row r="179">
      <c r="A179" s="51">
        <v>43153.0</v>
      </c>
      <c r="B179" s="27">
        <v>0.09425925925925926</v>
      </c>
      <c r="C179" s="27">
        <f t="shared" si="1"/>
        <v>0.09425925926</v>
      </c>
      <c r="D179" s="26" t="s">
        <v>66</v>
      </c>
      <c r="E179" s="26" t="s">
        <v>89</v>
      </c>
      <c r="F179" s="25">
        <v>10.0</v>
      </c>
      <c r="G179" s="26">
        <f t="shared" ref="G179:G180" si="12">F179-7</f>
        <v>3</v>
      </c>
      <c r="H179" s="26"/>
      <c r="I179" s="26"/>
      <c r="J179" s="26"/>
      <c r="K179" s="26" t="s">
        <v>171</v>
      </c>
    </row>
    <row r="180">
      <c r="A180" s="51">
        <v>43153.0</v>
      </c>
      <c r="B180" s="27">
        <v>0.09431712962962963</v>
      </c>
      <c r="C180" s="27">
        <f t="shared" si="1"/>
        <v>0.09431712963</v>
      </c>
      <c r="D180" s="26" t="s">
        <v>66</v>
      </c>
      <c r="E180" s="26" t="s">
        <v>89</v>
      </c>
      <c r="F180" s="25">
        <v>14.0</v>
      </c>
      <c r="G180" s="26">
        <f t="shared" si="12"/>
        <v>7</v>
      </c>
      <c r="H180" s="26"/>
      <c r="I180" s="26"/>
      <c r="J180" s="26"/>
      <c r="K180" s="26" t="s">
        <v>171</v>
      </c>
    </row>
    <row r="181">
      <c r="A181" s="51">
        <v>43153.0</v>
      </c>
      <c r="B181" s="27">
        <v>0.09454861111111111</v>
      </c>
      <c r="C181" s="27">
        <f t="shared" si="1"/>
        <v>0.09454861111</v>
      </c>
      <c r="D181" s="26" t="s">
        <v>66</v>
      </c>
      <c r="E181" s="26" t="s">
        <v>787</v>
      </c>
      <c r="F181" s="25" t="s">
        <v>75</v>
      </c>
      <c r="G181" s="25" t="s">
        <v>75</v>
      </c>
      <c r="H181" s="26"/>
      <c r="I181" s="26"/>
      <c r="J181" s="26"/>
      <c r="K181" s="26"/>
    </row>
    <row r="182">
      <c r="A182" s="51">
        <v>43153.0</v>
      </c>
      <c r="B182" s="27">
        <v>0.09543981481481481</v>
      </c>
      <c r="C182" s="27">
        <f t="shared" si="1"/>
        <v>0.09543981481</v>
      </c>
      <c r="D182" s="26" t="s">
        <v>84</v>
      </c>
      <c r="E182" s="26" t="s">
        <v>93</v>
      </c>
      <c r="F182" s="25" t="s">
        <v>75</v>
      </c>
      <c r="G182" s="25" t="s">
        <v>75</v>
      </c>
      <c r="H182" s="26"/>
      <c r="I182" s="26"/>
      <c r="J182" s="26"/>
      <c r="K182" s="53" t="s">
        <v>160</v>
      </c>
    </row>
    <row r="183">
      <c r="A183" s="51">
        <v>43153.0</v>
      </c>
      <c r="B183" s="27">
        <v>0.09543981481481481</v>
      </c>
      <c r="C183" s="27">
        <f t="shared" si="1"/>
        <v>0.09543981481</v>
      </c>
      <c r="D183" s="26" t="s">
        <v>84</v>
      </c>
      <c r="E183" s="26" t="s">
        <v>93</v>
      </c>
      <c r="F183" s="25">
        <v>18.0</v>
      </c>
      <c r="G183" s="26">
        <f>F183-6</f>
        <v>12</v>
      </c>
      <c r="H183" s="26"/>
      <c r="I183" s="26"/>
      <c r="J183" s="26"/>
      <c r="K183" s="26" t="s">
        <v>598</v>
      </c>
    </row>
    <row r="184">
      <c r="A184" s="51">
        <v>43153.0</v>
      </c>
      <c r="B184" s="27">
        <v>0.09563657407407407</v>
      </c>
      <c r="C184" s="27">
        <f t="shared" si="1"/>
        <v>0.09563657407</v>
      </c>
      <c r="D184" s="26" t="s">
        <v>84</v>
      </c>
      <c r="E184" s="26" t="s">
        <v>91</v>
      </c>
      <c r="F184" s="25">
        <v>12.0</v>
      </c>
      <c r="G184" s="26"/>
      <c r="H184" s="26"/>
      <c r="I184" s="26" t="s">
        <v>813</v>
      </c>
      <c r="J184" s="26"/>
      <c r="K184" s="26"/>
    </row>
    <row r="185">
      <c r="A185" s="51">
        <v>43153.0</v>
      </c>
      <c r="B185" s="27">
        <v>0.09576388888888888</v>
      </c>
      <c r="C185" s="27">
        <f t="shared" si="1"/>
        <v>0.09576388889</v>
      </c>
      <c r="D185" s="26" t="s">
        <v>84</v>
      </c>
      <c r="E185" s="26" t="s">
        <v>93</v>
      </c>
      <c r="F185" s="25" t="s">
        <v>75</v>
      </c>
      <c r="G185" s="25" t="s">
        <v>75</v>
      </c>
      <c r="H185" s="26"/>
      <c r="I185" s="26"/>
      <c r="J185" s="26"/>
      <c r="K185" s="53" t="s">
        <v>160</v>
      </c>
    </row>
    <row r="186">
      <c r="A186" s="51">
        <v>43153.0</v>
      </c>
      <c r="B186" s="27">
        <v>0.09576388888888888</v>
      </c>
      <c r="C186" s="27">
        <f t="shared" si="1"/>
        <v>0.09576388889</v>
      </c>
      <c r="D186" s="26" t="s">
        <v>84</v>
      </c>
      <c r="E186" s="26" t="s">
        <v>93</v>
      </c>
      <c r="F186" s="25">
        <v>20.0</v>
      </c>
      <c r="G186" s="53">
        <f>F186-6</f>
        <v>14</v>
      </c>
      <c r="H186" s="26"/>
      <c r="I186" s="26"/>
      <c r="J186" s="26"/>
      <c r="K186" s="26" t="s">
        <v>598</v>
      </c>
    </row>
    <row r="187">
      <c r="A187" s="51">
        <v>43153.0</v>
      </c>
      <c r="B187" s="27">
        <v>0.09585648148148149</v>
      </c>
      <c r="C187" s="27">
        <f t="shared" si="1"/>
        <v>0.09585648148</v>
      </c>
      <c r="D187" s="26" t="s">
        <v>84</v>
      </c>
      <c r="E187" s="26" t="s">
        <v>91</v>
      </c>
      <c r="F187" s="25">
        <v>12.0</v>
      </c>
      <c r="G187" s="26"/>
      <c r="H187" s="26"/>
      <c r="I187" s="26" t="s">
        <v>813</v>
      </c>
      <c r="J187" s="26"/>
      <c r="K187" s="26"/>
    </row>
    <row r="188">
      <c r="A188" s="51">
        <v>43153.0</v>
      </c>
      <c r="B188" s="26" t="s">
        <v>819</v>
      </c>
      <c r="C188" s="27" t="str">
        <f t="shared" si="1"/>
        <v>2;20:58</v>
      </c>
      <c r="D188" s="26" t="s">
        <v>84</v>
      </c>
      <c r="E188" s="26" t="s">
        <v>93</v>
      </c>
      <c r="F188" s="25">
        <v>16.0</v>
      </c>
      <c r="G188" s="26">
        <f t="shared" ref="G188:G189" si="13">F188-6</f>
        <v>10</v>
      </c>
      <c r="H188" s="26"/>
      <c r="I188" s="26"/>
      <c r="J188" s="26"/>
      <c r="K188" s="26" t="s">
        <v>820</v>
      </c>
    </row>
    <row r="189">
      <c r="A189" s="51">
        <v>43153.0</v>
      </c>
      <c r="B189" s="27">
        <v>0.09789351851851852</v>
      </c>
      <c r="C189" s="27">
        <f t="shared" si="1"/>
        <v>0.09789351852</v>
      </c>
      <c r="D189" s="26" t="s">
        <v>84</v>
      </c>
      <c r="E189" s="26" t="s">
        <v>93</v>
      </c>
      <c r="F189" s="25">
        <v>21.0</v>
      </c>
      <c r="G189" s="26">
        <f t="shared" si="13"/>
        <v>15</v>
      </c>
      <c r="H189" s="26"/>
      <c r="I189" s="26"/>
      <c r="J189" s="26"/>
      <c r="K189" s="53" t="s">
        <v>160</v>
      </c>
    </row>
    <row r="190">
      <c r="A190" s="51">
        <v>43153.0</v>
      </c>
      <c r="B190" s="27">
        <v>0.09798611111111111</v>
      </c>
      <c r="C190" s="27">
        <f t="shared" si="1"/>
        <v>0.09798611111</v>
      </c>
      <c r="D190" s="26" t="s">
        <v>69</v>
      </c>
      <c r="E190" s="26" t="s">
        <v>93</v>
      </c>
      <c r="F190" s="25">
        <v>15.0</v>
      </c>
      <c r="G190" s="26">
        <f>F190-7</f>
        <v>8</v>
      </c>
      <c r="H190" s="26"/>
      <c r="I190" s="26"/>
      <c r="J190" s="26"/>
      <c r="K190" s="26" t="s">
        <v>400</v>
      </c>
    </row>
    <row r="191">
      <c r="A191" s="51">
        <v>43153.0</v>
      </c>
      <c r="B191" s="27">
        <v>0.09813657407407407</v>
      </c>
      <c r="C191" s="27">
        <f t="shared" si="1"/>
        <v>0.09813657407</v>
      </c>
      <c r="D191" s="26" t="s">
        <v>69</v>
      </c>
      <c r="E191" s="26" t="s">
        <v>91</v>
      </c>
      <c r="F191" s="25">
        <v>5.0</v>
      </c>
      <c r="G191" s="26"/>
      <c r="H191" s="26"/>
      <c r="I191" s="26" t="s">
        <v>821</v>
      </c>
      <c r="J191" s="25">
        <v>0.5</v>
      </c>
      <c r="K191" s="26" t="s">
        <v>119</v>
      </c>
    </row>
    <row r="192">
      <c r="A192" s="51">
        <v>43153.0</v>
      </c>
      <c r="B192" s="27">
        <v>0.09813657407407407</v>
      </c>
      <c r="C192" s="27">
        <f t="shared" si="1"/>
        <v>0.09813657407</v>
      </c>
      <c r="D192" s="26" t="s">
        <v>84</v>
      </c>
      <c r="E192" s="26" t="s">
        <v>91</v>
      </c>
      <c r="F192" s="25">
        <v>9.0</v>
      </c>
      <c r="G192" s="26"/>
      <c r="H192" s="26"/>
      <c r="I192" s="26" t="s">
        <v>822</v>
      </c>
      <c r="J192" s="25">
        <v>0.5</v>
      </c>
      <c r="K192" s="26" t="s">
        <v>119</v>
      </c>
    </row>
    <row r="193">
      <c r="A193" s="51">
        <v>43153.0</v>
      </c>
      <c r="B193" s="27">
        <v>0.0987962962962963</v>
      </c>
      <c r="C193" s="27">
        <f t="shared" si="1"/>
        <v>0.0987962963</v>
      </c>
      <c r="D193" s="26" t="s">
        <v>82</v>
      </c>
      <c r="E193" s="26" t="s">
        <v>195</v>
      </c>
      <c r="F193" s="25">
        <v>11.0</v>
      </c>
      <c r="G193" s="26">
        <f>F193</f>
        <v>11</v>
      </c>
      <c r="H193" s="26"/>
      <c r="I193" s="26"/>
      <c r="J193" s="26"/>
      <c r="K193" s="26" t="s">
        <v>823</v>
      </c>
    </row>
    <row r="194">
      <c r="A194" s="51">
        <v>43153.0</v>
      </c>
      <c r="B194" s="27">
        <v>0.09895833333333333</v>
      </c>
      <c r="C194" s="27">
        <f t="shared" si="1"/>
        <v>0.09895833333</v>
      </c>
      <c r="D194" s="26" t="s">
        <v>69</v>
      </c>
      <c r="E194" s="26" t="s">
        <v>120</v>
      </c>
      <c r="F194" s="25">
        <v>12.0</v>
      </c>
      <c r="G194" s="26"/>
      <c r="H194" s="26"/>
      <c r="I194" s="26"/>
      <c r="J194" s="26"/>
      <c r="K194" s="26" t="s">
        <v>824</v>
      </c>
    </row>
    <row r="195">
      <c r="A195" s="51">
        <v>43153.0</v>
      </c>
      <c r="B195" s="27">
        <v>0.11078703703703703</v>
      </c>
      <c r="C195" s="27">
        <f>B195-TIME('Time Shifts'!$B$23,'Time Shifts'!$C$23,'Time Shifts'!$D$23)</f>
        <v>0.1008912037</v>
      </c>
      <c r="D195" s="26" t="s">
        <v>69</v>
      </c>
      <c r="E195" s="26" t="s">
        <v>120</v>
      </c>
      <c r="F195" s="25">
        <v>8.0</v>
      </c>
      <c r="G195" s="26"/>
      <c r="H195" s="26"/>
      <c r="I195" s="26"/>
      <c r="J195" s="26"/>
      <c r="K195" s="26" t="s">
        <v>825</v>
      </c>
    </row>
    <row r="196">
      <c r="A196" s="51">
        <v>43153.0</v>
      </c>
      <c r="B196" s="27">
        <v>0.11181712962962963</v>
      </c>
      <c r="C196" s="27">
        <f>B196-TIME('Time Shifts'!$B$23,'Time Shifts'!$C$23,'Time Shifts'!$D$23)</f>
        <v>0.1019212963</v>
      </c>
      <c r="D196" s="26" t="s">
        <v>74</v>
      </c>
      <c r="E196" s="26" t="s">
        <v>83</v>
      </c>
      <c r="F196" s="25" t="s">
        <v>75</v>
      </c>
      <c r="G196" s="25" t="s">
        <v>75</v>
      </c>
      <c r="H196" s="26"/>
      <c r="I196" s="26"/>
      <c r="J196" s="26"/>
      <c r="K196" s="53" t="s">
        <v>160</v>
      </c>
    </row>
    <row r="197">
      <c r="A197" s="51">
        <v>43153.0</v>
      </c>
      <c r="B197" s="27">
        <v>0.11181712962962963</v>
      </c>
      <c r="C197" s="27">
        <f>B197-TIME('Time Shifts'!$B$23,'Time Shifts'!$C$23,'Time Shifts'!$D$23)</f>
        <v>0.1019212963</v>
      </c>
      <c r="D197" s="26" t="s">
        <v>74</v>
      </c>
      <c r="E197" s="26" t="s">
        <v>83</v>
      </c>
      <c r="F197" s="25">
        <v>8.0</v>
      </c>
      <c r="G197" s="26">
        <f>F197-6</f>
        <v>2</v>
      </c>
      <c r="H197" s="26"/>
      <c r="I197" s="26"/>
      <c r="J197" s="26"/>
      <c r="K197" s="26" t="s">
        <v>161</v>
      </c>
    </row>
    <row r="198">
      <c r="A198" s="51">
        <v>43153.0</v>
      </c>
      <c r="B198" s="27">
        <v>0.11460648148148148</v>
      </c>
      <c r="C198" s="27">
        <f>B198-TIME('Time Shifts'!$B$23,'Time Shifts'!$C$23,'Time Shifts'!$D$23)</f>
        <v>0.1047106481</v>
      </c>
      <c r="D198" s="26" t="s">
        <v>69</v>
      </c>
      <c r="E198" s="26" t="s">
        <v>83</v>
      </c>
      <c r="F198" s="25">
        <v>4.0</v>
      </c>
      <c r="G198" s="26">
        <f>F198-1</f>
        <v>3</v>
      </c>
      <c r="H198" s="26"/>
      <c r="I198" s="26"/>
      <c r="J198" s="26"/>
      <c r="K198" s="26"/>
    </row>
    <row r="199">
      <c r="A199" s="51">
        <v>43153.0</v>
      </c>
      <c r="B199" s="27">
        <v>0.11535879629629629</v>
      </c>
      <c r="C199" s="27">
        <f>B199-TIME('Time Shifts'!$B$23,'Time Shifts'!$C$23,'Time Shifts'!$D$23)</f>
        <v>0.105462963</v>
      </c>
      <c r="D199" s="26" t="s">
        <v>66</v>
      </c>
      <c r="E199" s="26" t="s">
        <v>83</v>
      </c>
      <c r="F199" s="25">
        <v>14.0</v>
      </c>
      <c r="G199" s="26">
        <f>F199-5</f>
        <v>9</v>
      </c>
      <c r="H199" s="26"/>
      <c r="I199" s="26"/>
      <c r="J199" s="26"/>
      <c r="K199" s="26"/>
    </row>
    <row r="200">
      <c r="A200" s="51">
        <v>43153.0</v>
      </c>
      <c r="B200" s="27">
        <v>0.10289351851851852</v>
      </c>
      <c r="C200" s="27">
        <f>B200-TIME('Time Shifts'!$B$23,'Time Shifts'!$C$23,'Time Shifts'!$D$23)</f>
        <v>0.09299768519</v>
      </c>
      <c r="D200" s="26" t="s">
        <v>66</v>
      </c>
      <c r="E200" s="26" t="s">
        <v>132</v>
      </c>
      <c r="F200" s="25">
        <v>21.0</v>
      </c>
      <c r="G200" s="25">
        <v>19.0</v>
      </c>
      <c r="H200" s="26"/>
      <c r="I200" s="26"/>
      <c r="J200" s="26"/>
      <c r="K200" s="26"/>
    </row>
    <row r="201">
      <c r="A201" s="51">
        <v>43153.0</v>
      </c>
      <c r="B201" s="27">
        <v>0.12060185185185185</v>
      </c>
      <c r="C201" s="27">
        <f>B201-TIME('Time Shifts'!$B$23,'Time Shifts'!$C$23,'Time Shifts'!$D$23)</f>
        <v>0.1107060185</v>
      </c>
      <c r="D201" s="26" t="s">
        <v>69</v>
      </c>
      <c r="E201" s="26" t="s">
        <v>83</v>
      </c>
      <c r="F201" s="25">
        <v>11.0</v>
      </c>
      <c r="G201" s="26">
        <f>F201-1</f>
        <v>10</v>
      </c>
      <c r="H201" s="26"/>
      <c r="I201" s="26"/>
      <c r="J201" s="26"/>
      <c r="K201" s="26"/>
    </row>
    <row r="202">
      <c r="A202" s="51">
        <v>43153.0</v>
      </c>
      <c r="B202" s="27">
        <v>0.12069444444444444</v>
      </c>
      <c r="C202" s="27">
        <f>B202-TIME('Time Shifts'!$B$23,'Time Shifts'!$C$23,'Time Shifts'!$D$23)</f>
        <v>0.1107986111</v>
      </c>
      <c r="D202" s="26" t="s">
        <v>72</v>
      </c>
      <c r="E202" s="26" t="s">
        <v>83</v>
      </c>
      <c r="F202" s="25">
        <v>11.0</v>
      </c>
      <c r="G202" s="26">
        <f>F202-0</f>
        <v>11</v>
      </c>
      <c r="H202" s="26"/>
      <c r="I202" s="26"/>
      <c r="J202" s="26"/>
      <c r="K202" s="26"/>
    </row>
    <row r="203">
      <c r="A203" s="51">
        <v>43153.0</v>
      </c>
      <c r="B203" s="27">
        <v>0.12189814814814814</v>
      </c>
      <c r="C203" s="27">
        <f>B203-TIME('Time Shifts'!$B$23,'Time Shifts'!$C$23,'Time Shifts'!$D$23)</f>
        <v>0.1120023148</v>
      </c>
      <c r="D203" s="26" t="s">
        <v>70</v>
      </c>
      <c r="E203" s="26" t="s">
        <v>83</v>
      </c>
      <c r="F203" s="25">
        <v>10.0</v>
      </c>
      <c r="G203" s="26">
        <f>F203-5</f>
        <v>5</v>
      </c>
      <c r="H203" s="26"/>
      <c r="I203" s="26"/>
      <c r="J203" s="26"/>
      <c r="K203" s="26"/>
    </row>
    <row r="204">
      <c r="A204" s="51">
        <v>43153.0</v>
      </c>
      <c r="B204" s="27">
        <v>0.12253472222222223</v>
      </c>
      <c r="C204" s="27">
        <f>B204-TIME('Time Shifts'!$B$23,'Time Shifts'!$C$23,'Time Shifts'!$D$23)</f>
        <v>0.1126388889</v>
      </c>
      <c r="D204" s="26" t="s">
        <v>74</v>
      </c>
      <c r="E204" s="26" t="s">
        <v>217</v>
      </c>
      <c r="F204" s="25">
        <v>18.0</v>
      </c>
      <c r="G204" s="26">
        <f t="shared" ref="G204:G205" si="14">F204-7</f>
        <v>11</v>
      </c>
      <c r="H204" s="26"/>
      <c r="I204" s="26"/>
      <c r="J204" s="26"/>
      <c r="K204" s="26" t="s">
        <v>161</v>
      </c>
    </row>
    <row r="205">
      <c r="A205" s="51">
        <v>43153.0</v>
      </c>
      <c r="B205" s="27">
        <v>0.12253472222222223</v>
      </c>
      <c r="C205" s="27">
        <f>B205-TIME('Time Shifts'!$B$23,'Time Shifts'!$C$23,'Time Shifts'!$D$23)</f>
        <v>0.1126388889</v>
      </c>
      <c r="D205" s="26" t="s">
        <v>74</v>
      </c>
      <c r="E205" s="26" t="s">
        <v>217</v>
      </c>
      <c r="F205" s="25">
        <v>19.0</v>
      </c>
      <c r="G205" s="26">
        <f t="shared" si="14"/>
        <v>12</v>
      </c>
      <c r="H205" s="26"/>
      <c r="I205" s="26"/>
      <c r="J205" s="26"/>
      <c r="K205" s="53" t="s">
        <v>160</v>
      </c>
    </row>
    <row r="206">
      <c r="A206" s="51">
        <v>43153.0</v>
      </c>
      <c r="B206" s="27">
        <v>0.12451388888888888</v>
      </c>
      <c r="C206" s="27">
        <f>B206-TIME('Time Shifts'!$B$23,'Time Shifts'!$C$23,'Time Shifts'!$D$23)</f>
        <v>0.1146180556</v>
      </c>
      <c r="D206" s="26" t="s">
        <v>84</v>
      </c>
      <c r="E206" s="26" t="s">
        <v>83</v>
      </c>
      <c r="F206" s="25">
        <v>13.0</v>
      </c>
      <c r="G206" s="26"/>
      <c r="H206" s="26"/>
      <c r="I206" s="26"/>
      <c r="J206" s="26"/>
      <c r="K206" s="26"/>
    </row>
    <row r="207">
      <c r="A207" s="51">
        <v>43153.0</v>
      </c>
      <c r="B207" s="27">
        <v>0.12505787037037036</v>
      </c>
      <c r="C207" s="27">
        <f>B207-TIME('Time Shifts'!$B$23,'Time Shifts'!$C$23,'Time Shifts'!$D$23)</f>
        <v>0.115162037</v>
      </c>
      <c r="D207" s="26" t="s">
        <v>70</v>
      </c>
      <c r="E207" s="26" t="s">
        <v>83</v>
      </c>
      <c r="F207" s="25">
        <v>23.0</v>
      </c>
      <c r="G207" s="26">
        <f>F207-5</f>
        <v>18</v>
      </c>
      <c r="H207" s="26"/>
      <c r="I207" s="26"/>
      <c r="J207" s="26"/>
      <c r="K207" s="26"/>
    </row>
    <row r="208">
      <c r="A208" s="51">
        <v>43153.0</v>
      </c>
      <c r="B208" s="27">
        <v>0.1282986111111111</v>
      </c>
      <c r="C208" s="27">
        <f>B208-TIME('Time Shifts'!$B$23,'Time Shifts'!$C$23,'Time Shifts'!$D$23)</f>
        <v>0.1184027778</v>
      </c>
      <c r="D208" s="26" t="s">
        <v>74</v>
      </c>
      <c r="E208" s="26" t="s">
        <v>83</v>
      </c>
      <c r="F208" s="25" t="s">
        <v>75</v>
      </c>
      <c r="G208" s="25" t="s">
        <v>75</v>
      </c>
      <c r="H208" s="26"/>
      <c r="I208" s="26"/>
      <c r="J208" s="26"/>
      <c r="K208" s="53" t="s">
        <v>160</v>
      </c>
    </row>
    <row r="209">
      <c r="A209" s="51">
        <v>43153.0</v>
      </c>
      <c r="B209" s="27">
        <v>0.1282986111111111</v>
      </c>
      <c r="C209" s="27">
        <f>B209-TIME('Time Shifts'!$B$23,'Time Shifts'!$C$23,'Time Shifts'!$D$23)</f>
        <v>0.1184027778</v>
      </c>
      <c r="D209" s="26" t="s">
        <v>74</v>
      </c>
      <c r="E209" s="26" t="s">
        <v>83</v>
      </c>
      <c r="F209" s="25" t="s">
        <v>88</v>
      </c>
      <c r="G209" s="25">
        <v>1.0</v>
      </c>
      <c r="H209" s="26"/>
      <c r="I209" s="26"/>
      <c r="J209" s="26"/>
      <c r="K209" s="26" t="s">
        <v>161</v>
      </c>
    </row>
    <row r="210">
      <c r="A210" s="51">
        <v>43153.0</v>
      </c>
      <c r="B210" s="27">
        <v>0.12844907407407408</v>
      </c>
      <c r="C210" s="27">
        <f>B210-TIME('Time Shifts'!$B$23,'Time Shifts'!$C$23,'Time Shifts'!$D$23)</f>
        <v>0.1185532407</v>
      </c>
      <c r="D210" s="26" t="s">
        <v>74</v>
      </c>
      <c r="E210" s="26" t="s">
        <v>217</v>
      </c>
      <c r="F210" s="25" t="s">
        <v>75</v>
      </c>
      <c r="G210" s="25" t="s">
        <v>75</v>
      </c>
      <c r="H210" s="26"/>
      <c r="I210" s="26"/>
      <c r="J210" s="26"/>
      <c r="K210" s="53" t="s">
        <v>160</v>
      </c>
    </row>
    <row r="211">
      <c r="A211" s="51">
        <v>43153.0</v>
      </c>
      <c r="B211" s="27">
        <v>0.12844907407407408</v>
      </c>
      <c r="C211" s="27">
        <f>B211-TIME('Time Shifts'!$B$23,'Time Shifts'!$C$23,'Time Shifts'!$D$23)</f>
        <v>0.1185532407</v>
      </c>
      <c r="D211" s="26" t="s">
        <v>74</v>
      </c>
      <c r="E211" s="26" t="s">
        <v>217</v>
      </c>
      <c r="F211" s="25">
        <v>17.0</v>
      </c>
      <c r="G211" s="25">
        <v>10.0</v>
      </c>
      <c r="H211" s="26"/>
      <c r="I211" s="26"/>
      <c r="J211" s="26"/>
      <c r="K211" s="26" t="s">
        <v>161</v>
      </c>
    </row>
    <row r="212">
      <c r="A212" s="51">
        <v>43153.0</v>
      </c>
      <c r="B212" s="27">
        <v>0.1310185185185185</v>
      </c>
      <c r="C212" s="27">
        <f>B212-TIME('Time Shifts'!$B$23,'Time Shifts'!$C$23,'Time Shifts'!$D$23)</f>
        <v>0.1211226852</v>
      </c>
      <c r="D212" s="26" t="s">
        <v>70</v>
      </c>
      <c r="E212" s="26" t="s">
        <v>83</v>
      </c>
      <c r="F212" s="25" t="s">
        <v>75</v>
      </c>
      <c r="G212" s="25" t="s">
        <v>75</v>
      </c>
      <c r="H212" s="26"/>
      <c r="I212" s="26"/>
      <c r="J212" s="26"/>
      <c r="K212" s="53" t="s">
        <v>85</v>
      </c>
    </row>
    <row r="213">
      <c r="A213" s="51">
        <v>43153.0</v>
      </c>
      <c r="B213" s="27">
        <v>0.1310185185185185</v>
      </c>
      <c r="C213" s="27">
        <f>B213-TIME('Time Shifts'!$B$23,'Time Shifts'!$C$23,'Time Shifts'!$D$23)</f>
        <v>0.1211226852</v>
      </c>
      <c r="D213" s="26" t="s">
        <v>70</v>
      </c>
      <c r="E213" s="26" t="s">
        <v>83</v>
      </c>
      <c r="F213" s="25">
        <v>15.0</v>
      </c>
      <c r="G213" s="26">
        <f>F213-5</f>
        <v>10</v>
      </c>
      <c r="H213" s="26"/>
      <c r="I213" s="26"/>
      <c r="J213" s="26"/>
      <c r="K213" s="26" t="s">
        <v>86</v>
      </c>
    </row>
    <row r="214">
      <c r="A214" s="51">
        <v>43153.0</v>
      </c>
      <c r="B214" s="27">
        <v>0.14122685185185185</v>
      </c>
      <c r="C214" s="27">
        <f>B214-TIME('Time Shifts'!$B$23,'Time Shifts'!$C$23,'Time Shifts'!$D$23)</f>
        <v>0.1313310185</v>
      </c>
      <c r="D214" s="26" t="s">
        <v>66</v>
      </c>
      <c r="E214" s="26" t="s">
        <v>131</v>
      </c>
      <c r="F214" s="25">
        <v>16.0</v>
      </c>
      <c r="G214" s="26">
        <f>F214-2</f>
        <v>14</v>
      </c>
      <c r="H214" s="26"/>
      <c r="I214" s="26"/>
      <c r="J214" s="26"/>
      <c r="K214" s="26"/>
    </row>
    <row r="215">
      <c r="A215" s="51">
        <v>43153.0</v>
      </c>
      <c r="B215" s="27">
        <v>0.1418287037037037</v>
      </c>
      <c r="C215" s="27">
        <f>B215-TIME('Time Shifts'!$B$23,'Time Shifts'!$C$23,'Time Shifts'!$D$23)</f>
        <v>0.1319328704</v>
      </c>
      <c r="D215" s="26" t="s">
        <v>82</v>
      </c>
      <c r="E215" s="26" t="s">
        <v>83</v>
      </c>
      <c r="F215" s="25">
        <v>12.0</v>
      </c>
      <c r="G215" s="26">
        <f>F215-8</f>
        <v>4</v>
      </c>
      <c r="H215" s="26"/>
      <c r="I215" s="26"/>
      <c r="J215" s="26"/>
      <c r="K215" s="26"/>
    </row>
    <row r="216">
      <c r="A216" s="51">
        <v>43153.0</v>
      </c>
      <c r="B216" s="27">
        <v>0.1445486111111111</v>
      </c>
      <c r="C216" s="27">
        <f>B216-TIME('Time Shifts'!$B$23,'Time Shifts'!$C$23,'Time Shifts'!$D$23)</f>
        <v>0.1346527778</v>
      </c>
      <c r="D216" s="26" t="s">
        <v>82</v>
      </c>
      <c r="E216" s="26" t="s">
        <v>366</v>
      </c>
      <c r="F216" s="25" t="s">
        <v>75</v>
      </c>
      <c r="G216" s="25" t="s">
        <v>75</v>
      </c>
      <c r="H216" s="26"/>
      <c r="I216" s="26"/>
      <c r="J216" s="26"/>
      <c r="K216" s="53" t="s">
        <v>85</v>
      </c>
    </row>
    <row r="217">
      <c r="A217" s="51">
        <v>43153.0</v>
      </c>
      <c r="B217" s="27">
        <v>0.1445486111111111</v>
      </c>
      <c r="C217" s="27">
        <f>B217-TIME('Time Shifts'!$B$23,'Time Shifts'!$C$23,'Time Shifts'!$D$23)</f>
        <v>0.1346527778</v>
      </c>
      <c r="D217" s="26" t="s">
        <v>82</v>
      </c>
      <c r="E217" s="26" t="s">
        <v>366</v>
      </c>
      <c r="F217" s="25">
        <v>13.0</v>
      </c>
      <c r="G217" s="26">
        <f>F217-8</f>
        <v>5</v>
      </c>
      <c r="H217" s="26"/>
      <c r="I217" s="26"/>
      <c r="J217" s="26"/>
      <c r="K217" s="26" t="s">
        <v>86</v>
      </c>
    </row>
    <row r="218">
      <c r="A218" s="51">
        <v>43153.0</v>
      </c>
      <c r="B218" s="27">
        <v>0.1503587962962963</v>
      </c>
      <c r="C218" s="27">
        <f>B218-TIME('Time Shifts'!$B$23,'Time Shifts'!$C$23,'Time Shifts'!$D$23)</f>
        <v>0.140462963</v>
      </c>
      <c r="D218" s="26" t="s">
        <v>69</v>
      </c>
      <c r="E218" s="26" t="s">
        <v>120</v>
      </c>
      <c r="F218" s="25">
        <v>12.0</v>
      </c>
      <c r="G218" s="26"/>
      <c r="H218" s="26"/>
      <c r="I218" s="26"/>
      <c r="J218" s="26"/>
      <c r="K218" s="26" t="s">
        <v>826</v>
      </c>
    </row>
    <row r="219">
      <c r="A219" s="51">
        <v>43153.0</v>
      </c>
      <c r="B219" s="27">
        <v>0.1503587962962963</v>
      </c>
      <c r="C219" s="27">
        <f>B219-TIME('Time Shifts'!$B$23,'Time Shifts'!$C$23,'Time Shifts'!$D$23)</f>
        <v>0.140462963</v>
      </c>
      <c r="D219" s="26" t="s">
        <v>69</v>
      </c>
      <c r="E219" s="26" t="s">
        <v>120</v>
      </c>
      <c r="F219" s="25">
        <v>12.0</v>
      </c>
      <c r="G219" s="53" t="s">
        <v>75</v>
      </c>
      <c r="H219" s="26"/>
      <c r="I219" s="26"/>
      <c r="J219" s="26"/>
      <c r="K219" s="26" t="s">
        <v>827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31.71"/>
    <col customWidth="1" min="10" max="10" width="6.29"/>
    <col customWidth="1" min="11" max="11" width="46.0"/>
  </cols>
  <sheetData>
    <row r="1">
      <c r="A1" s="29" t="s">
        <v>0</v>
      </c>
      <c r="B1" s="48" t="s">
        <v>614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43154.0</v>
      </c>
      <c r="B2" s="27">
        <v>0.010416666666666666</v>
      </c>
      <c r="C2" s="55">
        <f t="shared" ref="C2:C104" si="1">B2</f>
        <v>0.01041666667</v>
      </c>
      <c r="D2" s="26" t="s">
        <v>82</v>
      </c>
      <c r="E2" s="26" t="s">
        <v>154</v>
      </c>
      <c r="F2" s="25">
        <v>15.0</v>
      </c>
      <c r="G2" s="26">
        <f>F2-3</f>
        <v>12</v>
      </c>
      <c r="H2" s="26"/>
      <c r="I2" s="26"/>
      <c r="J2" s="26"/>
      <c r="K2" s="26"/>
    </row>
    <row r="3">
      <c r="A3" s="51">
        <v>43154.0</v>
      </c>
      <c r="B3" s="27">
        <v>0.01150462962962963</v>
      </c>
      <c r="C3" s="55">
        <f t="shared" si="1"/>
        <v>0.01150462963</v>
      </c>
      <c r="D3" s="26" t="s">
        <v>72</v>
      </c>
      <c r="E3" s="26" t="s">
        <v>130</v>
      </c>
      <c r="F3" s="25">
        <v>3.0</v>
      </c>
      <c r="G3" s="26">
        <f>F3-0</f>
        <v>3</v>
      </c>
      <c r="H3" s="26"/>
      <c r="I3" s="26"/>
      <c r="J3" s="26"/>
      <c r="K3" s="26"/>
    </row>
    <row r="4">
      <c r="A4" s="51">
        <v>43154.0</v>
      </c>
      <c r="B4" s="27">
        <v>0.011643518518518518</v>
      </c>
      <c r="C4" s="55">
        <f t="shared" si="1"/>
        <v>0.01164351852</v>
      </c>
      <c r="D4" s="26" t="s">
        <v>70</v>
      </c>
      <c r="E4" s="26" t="s">
        <v>67</v>
      </c>
      <c r="F4" s="25">
        <v>10.0</v>
      </c>
      <c r="G4" s="26">
        <f>F4-3</f>
        <v>7</v>
      </c>
      <c r="H4" s="26"/>
      <c r="I4" s="26"/>
      <c r="J4" s="26"/>
      <c r="K4" s="26"/>
    </row>
    <row r="5">
      <c r="A5" s="51">
        <v>43154.0</v>
      </c>
      <c r="B5" s="27">
        <v>0.011875</v>
      </c>
      <c r="C5" s="55">
        <f t="shared" si="1"/>
        <v>0.011875</v>
      </c>
      <c r="D5" s="26" t="s">
        <v>74</v>
      </c>
      <c r="E5" s="26" t="s">
        <v>83</v>
      </c>
      <c r="F5" s="25">
        <v>8.0</v>
      </c>
      <c r="G5" s="26">
        <f>F5-6</f>
        <v>2</v>
      </c>
      <c r="H5" s="26"/>
      <c r="I5" s="26"/>
      <c r="J5" s="26"/>
      <c r="K5" s="26"/>
    </row>
    <row r="6">
      <c r="A6" s="51">
        <v>43154.0</v>
      </c>
      <c r="B6" s="27">
        <v>0.013275462962962963</v>
      </c>
      <c r="C6" s="55">
        <f t="shared" si="1"/>
        <v>0.01327546296</v>
      </c>
      <c r="D6" s="26" t="s">
        <v>82</v>
      </c>
      <c r="E6" s="26" t="s">
        <v>154</v>
      </c>
      <c r="F6" s="25">
        <v>9.0</v>
      </c>
      <c r="G6" s="26">
        <f>F6-3</f>
        <v>6</v>
      </c>
      <c r="H6" s="26"/>
      <c r="I6" s="26"/>
      <c r="J6" s="26"/>
      <c r="K6" s="26"/>
    </row>
    <row r="7">
      <c r="A7" s="51">
        <v>43154.0</v>
      </c>
      <c r="B7" s="27">
        <v>0.016550925925925927</v>
      </c>
      <c r="C7" s="55">
        <f t="shared" si="1"/>
        <v>0.01655092593</v>
      </c>
      <c r="D7" s="26" t="s">
        <v>74</v>
      </c>
      <c r="E7" s="26" t="s">
        <v>125</v>
      </c>
      <c r="F7" s="25" t="s">
        <v>75</v>
      </c>
      <c r="G7" s="25" t="s">
        <v>75</v>
      </c>
      <c r="H7" s="26"/>
      <c r="I7" s="26"/>
      <c r="J7" s="26"/>
      <c r="K7" s="53" t="s">
        <v>85</v>
      </c>
    </row>
    <row r="8">
      <c r="A8" s="51">
        <v>43154.0</v>
      </c>
      <c r="B8" s="27">
        <v>0.016550925925925927</v>
      </c>
      <c r="C8" s="55">
        <f t="shared" si="1"/>
        <v>0.01655092593</v>
      </c>
      <c r="D8" s="26" t="s">
        <v>74</v>
      </c>
      <c r="E8" s="26" t="s">
        <v>125</v>
      </c>
      <c r="F8" s="25">
        <v>22.0</v>
      </c>
      <c r="G8" s="26">
        <f>F8-9</f>
        <v>13</v>
      </c>
      <c r="H8" s="26"/>
      <c r="I8" s="26"/>
      <c r="J8" s="26"/>
      <c r="K8" s="26" t="s">
        <v>86</v>
      </c>
    </row>
    <row r="9">
      <c r="A9" s="51">
        <v>43154.0</v>
      </c>
      <c r="B9" s="27">
        <v>0.018680555555555554</v>
      </c>
      <c r="C9" s="55">
        <f t="shared" si="1"/>
        <v>0.01868055556</v>
      </c>
      <c r="D9" s="26" t="s">
        <v>74</v>
      </c>
      <c r="E9" s="26" t="s">
        <v>131</v>
      </c>
      <c r="F9" s="25">
        <v>11.0</v>
      </c>
      <c r="G9" s="25">
        <v>8.0</v>
      </c>
      <c r="H9" s="26"/>
      <c r="I9" s="26"/>
      <c r="J9" s="26"/>
      <c r="K9" s="26"/>
    </row>
    <row r="10">
      <c r="A10" s="51">
        <v>43154.0</v>
      </c>
      <c r="B10" s="27">
        <v>0.019849537037037037</v>
      </c>
      <c r="C10" s="55">
        <f t="shared" si="1"/>
        <v>0.01984953704</v>
      </c>
      <c r="D10" s="26" t="s">
        <v>74</v>
      </c>
      <c r="E10" s="26" t="s">
        <v>125</v>
      </c>
      <c r="F10" s="25">
        <v>35.0</v>
      </c>
      <c r="G10" s="26">
        <f>F10-9-10</f>
        <v>16</v>
      </c>
      <c r="H10" s="26"/>
      <c r="I10" s="26"/>
      <c r="J10" s="26"/>
      <c r="K10" s="26" t="s">
        <v>86</v>
      </c>
    </row>
    <row r="11">
      <c r="A11" s="51">
        <v>43154.0</v>
      </c>
      <c r="B11" s="27">
        <v>0.019849537037037037</v>
      </c>
      <c r="C11" s="55">
        <f t="shared" si="1"/>
        <v>0.01984953704</v>
      </c>
      <c r="D11" s="26" t="s">
        <v>74</v>
      </c>
      <c r="E11" s="26" t="s">
        <v>125</v>
      </c>
      <c r="F11" s="25" t="s">
        <v>75</v>
      </c>
      <c r="G11" s="25" t="s">
        <v>75</v>
      </c>
      <c r="H11" s="26"/>
      <c r="I11" s="26"/>
      <c r="J11" s="26"/>
      <c r="K11" s="53" t="s">
        <v>85</v>
      </c>
    </row>
    <row r="12">
      <c r="A12" s="51">
        <v>43154.0</v>
      </c>
      <c r="B12" s="27">
        <v>0.02070601851851852</v>
      </c>
      <c r="C12" s="55">
        <f t="shared" si="1"/>
        <v>0.02070601852</v>
      </c>
      <c r="D12" s="26" t="s">
        <v>74</v>
      </c>
      <c r="E12" s="26" t="s">
        <v>91</v>
      </c>
      <c r="F12" s="25">
        <v>2.0</v>
      </c>
      <c r="G12" s="26"/>
      <c r="H12" s="26"/>
      <c r="I12" s="26" t="s">
        <v>828</v>
      </c>
      <c r="J12" s="26"/>
      <c r="K12" s="26" t="s">
        <v>829</v>
      </c>
    </row>
    <row r="13">
      <c r="A13" s="51">
        <v>43154.0</v>
      </c>
      <c r="B13" s="27">
        <v>0.021087962962962965</v>
      </c>
      <c r="C13" s="55">
        <f t="shared" si="1"/>
        <v>0.02108796296</v>
      </c>
      <c r="D13" s="26" t="s">
        <v>74</v>
      </c>
      <c r="E13" s="26" t="s">
        <v>100</v>
      </c>
      <c r="F13" s="25">
        <v>11.0</v>
      </c>
      <c r="G13" s="26">
        <f>F13-7</f>
        <v>4</v>
      </c>
      <c r="H13" s="26"/>
      <c r="I13" s="26" t="s">
        <v>830</v>
      </c>
      <c r="J13" s="26"/>
      <c r="K13" s="26"/>
    </row>
    <row r="14">
      <c r="A14" s="51">
        <v>43154.0</v>
      </c>
      <c r="B14" s="27">
        <v>0.021805555555555557</v>
      </c>
      <c r="C14" s="55">
        <f t="shared" si="1"/>
        <v>0.02180555556</v>
      </c>
      <c r="D14" s="26" t="s">
        <v>82</v>
      </c>
      <c r="E14" s="26" t="s">
        <v>87</v>
      </c>
      <c r="F14" s="44" t="s">
        <v>68</v>
      </c>
      <c r="G14" s="53">
        <v>20.0</v>
      </c>
      <c r="H14" s="26"/>
      <c r="I14" s="26"/>
      <c r="J14" s="26"/>
      <c r="K14" s="26"/>
    </row>
    <row r="15">
      <c r="A15" s="51">
        <v>43154.0</v>
      </c>
      <c r="B15" s="27">
        <v>0.02181712962962963</v>
      </c>
      <c r="C15" s="55">
        <f t="shared" si="1"/>
        <v>0.02181712963</v>
      </c>
      <c r="D15" s="26" t="s">
        <v>74</v>
      </c>
      <c r="E15" s="26" t="s">
        <v>87</v>
      </c>
      <c r="F15" s="25">
        <v>20.0</v>
      </c>
      <c r="G15" s="26">
        <f>F15-4</f>
        <v>16</v>
      </c>
      <c r="H15" s="26"/>
      <c r="I15" s="26"/>
      <c r="J15" s="26"/>
      <c r="K15" s="26"/>
    </row>
    <row r="16">
      <c r="A16" s="51">
        <v>43154.0</v>
      </c>
      <c r="B16" s="27">
        <v>0.022083333333333333</v>
      </c>
      <c r="C16" s="55">
        <f t="shared" si="1"/>
        <v>0.02208333333</v>
      </c>
      <c r="D16" s="26" t="s">
        <v>72</v>
      </c>
      <c r="E16" s="26" t="s">
        <v>87</v>
      </c>
      <c r="F16" s="25">
        <v>19.0</v>
      </c>
      <c r="G16" s="26">
        <f>F16-3</f>
        <v>16</v>
      </c>
      <c r="H16" s="26"/>
      <c r="I16" s="26"/>
      <c r="J16" s="26"/>
      <c r="K16" s="26"/>
    </row>
    <row r="17">
      <c r="A17" s="51">
        <v>43154.0</v>
      </c>
      <c r="B17" s="27">
        <v>0.022152777777777778</v>
      </c>
      <c r="C17" s="55">
        <f t="shared" si="1"/>
        <v>0.02215277778</v>
      </c>
      <c r="D17" s="26" t="s">
        <v>70</v>
      </c>
      <c r="E17" s="26" t="s">
        <v>87</v>
      </c>
      <c r="F17" s="25">
        <v>14.0</v>
      </c>
      <c r="G17" s="26">
        <f>F17-4</f>
        <v>10</v>
      </c>
      <c r="H17" s="26"/>
      <c r="I17" s="26"/>
      <c r="J17" s="26"/>
      <c r="K17" s="26"/>
    </row>
    <row r="18">
      <c r="A18" s="51">
        <v>43154.0</v>
      </c>
      <c r="B18" s="27">
        <v>0.022164351851851852</v>
      </c>
      <c r="C18" s="55">
        <f t="shared" si="1"/>
        <v>0.02216435185</v>
      </c>
      <c r="D18" s="26" t="s">
        <v>84</v>
      </c>
      <c r="E18" s="26" t="s">
        <v>87</v>
      </c>
      <c r="F18" s="25">
        <v>12.0</v>
      </c>
      <c r="G18" s="26">
        <f>F18-2</f>
        <v>10</v>
      </c>
      <c r="H18" s="26"/>
      <c r="I18" s="26"/>
      <c r="J18" s="26"/>
      <c r="K18" s="26"/>
    </row>
    <row r="19">
      <c r="A19" s="51">
        <v>43154.0</v>
      </c>
      <c r="B19" s="27">
        <v>0.02224537037037037</v>
      </c>
      <c r="C19" s="55">
        <f t="shared" si="1"/>
        <v>0.02224537037</v>
      </c>
      <c r="D19" s="26" t="s">
        <v>69</v>
      </c>
      <c r="E19" s="26" t="s">
        <v>87</v>
      </c>
      <c r="F19" s="25">
        <v>7.0</v>
      </c>
      <c r="G19" s="26">
        <f>F19-4</f>
        <v>3</v>
      </c>
      <c r="H19" s="26"/>
      <c r="I19" s="26"/>
      <c r="J19" s="26"/>
      <c r="K19" s="26"/>
    </row>
    <row r="20">
      <c r="A20" s="51">
        <v>43154.0</v>
      </c>
      <c r="B20" s="27">
        <v>0.02230324074074074</v>
      </c>
      <c r="C20" s="55">
        <f t="shared" si="1"/>
        <v>0.02230324074</v>
      </c>
      <c r="D20" s="26" t="s">
        <v>66</v>
      </c>
      <c r="E20" s="26" t="s">
        <v>87</v>
      </c>
      <c r="F20" s="25">
        <v>4.0</v>
      </c>
      <c r="G20" s="26">
        <f>F20-0</f>
        <v>4</v>
      </c>
      <c r="H20" s="26"/>
      <c r="I20" s="26"/>
      <c r="J20" s="26"/>
      <c r="K20" s="26"/>
    </row>
    <row r="21">
      <c r="A21" s="51">
        <v>43154.0</v>
      </c>
      <c r="B21" s="27">
        <v>0.022534722222222223</v>
      </c>
      <c r="C21" s="55">
        <f t="shared" si="1"/>
        <v>0.02253472222</v>
      </c>
      <c r="D21" s="26" t="s">
        <v>82</v>
      </c>
      <c r="E21" s="26" t="s">
        <v>89</v>
      </c>
      <c r="F21" s="25" t="s">
        <v>68</v>
      </c>
      <c r="G21" s="25">
        <v>20.0</v>
      </c>
      <c r="H21" s="26" t="s">
        <v>137</v>
      </c>
      <c r="I21" s="26"/>
      <c r="J21" s="26"/>
      <c r="K21" s="26" t="s">
        <v>151</v>
      </c>
    </row>
    <row r="22">
      <c r="A22" s="51">
        <v>43154.0</v>
      </c>
      <c r="B22" s="27">
        <v>0.022719907407407407</v>
      </c>
      <c r="C22" s="55">
        <f t="shared" si="1"/>
        <v>0.02271990741</v>
      </c>
      <c r="D22" s="26" t="s">
        <v>82</v>
      </c>
      <c r="E22" s="26" t="s">
        <v>91</v>
      </c>
      <c r="F22" s="25">
        <v>11.0</v>
      </c>
      <c r="G22" s="26"/>
      <c r="H22" s="26"/>
      <c r="I22" s="26" t="s">
        <v>831</v>
      </c>
      <c r="J22" s="26"/>
      <c r="K22" s="26"/>
    </row>
    <row r="23">
      <c r="A23" s="51">
        <v>43154.0</v>
      </c>
      <c r="B23" s="27">
        <v>0.023229166666666665</v>
      </c>
      <c r="C23" s="55">
        <f t="shared" si="1"/>
        <v>0.02322916667</v>
      </c>
      <c r="D23" s="26" t="s">
        <v>74</v>
      </c>
      <c r="E23" s="26" t="s">
        <v>93</v>
      </c>
      <c r="F23" s="25">
        <v>9.0</v>
      </c>
      <c r="G23" s="26">
        <f>F23-7</f>
        <v>2</v>
      </c>
      <c r="H23" s="26"/>
      <c r="I23" s="26"/>
      <c r="J23" s="26"/>
      <c r="K23" s="26" t="s">
        <v>403</v>
      </c>
    </row>
    <row r="24">
      <c r="A24" s="51">
        <v>43154.0</v>
      </c>
      <c r="B24" s="27">
        <v>0.023229166666666665</v>
      </c>
      <c r="C24" s="55">
        <f t="shared" si="1"/>
        <v>0.02322916667</v>
      </c>
      <c r="D24" s="26" t="s">
        <v>74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53" t="s">
        <v>160</v>
      </c>
    </row>
    <row r="25">
      <c r="A25" s="51">
        <v>43154.0</v>
      </c>
      <c r="B25" s="27">
        <v>0.0234375</v>
      </c>
      <c r="C25" s="55">
        <f t="shared" si="1"/>
        <v>0.0234375</v>
      </c>
      <c r="D25" s="26" t="s">
        <v>74</v>
      </c>
      <c r="E25" s="26" t="s">
        <v>93</v>
      </c>
      <c r="F25" s="25" t="s">
        <v>75</v>
      </c>
      <c r="G25" s="25" t="s">
        <v>75</v>
      </c>
      <c r="H25" s="26"/>
      <c r="I25" s="26"/>
      <c r="J25" s="26"/>
      <c r="K25" s="53" t="s">
        <v>160</v>
      </c>
    </row>
    <row r="26">
      <c r="A26" s="51">
        <v>43154.0</v>
      </c>
      <c r="B26" s="27">
        <v>0.0234375</v>
      </c>
      <c r="C26" s="55">
        <f t="shared" si="1"/>
        <v>0.0234375</v>
      </c>
      <c r="D26" s="26" t="s">
        <v>74</v>
      </c>
      <c r="E26" s="26" t="s">
        <v>93</v>
      </c>
      <c r="F26" s="25">
        <v>13.0</v>
      </c>
      <c r="G26" s="26">
        <f>F26-7</f>
        <v>6</v>
      </c>
      <c r="H26" s="26"/>
      <c r="I26" s="26"/>
      <c r="J26" s="26"/>
      <c r="K26" s="26" t="s">
        <v>403</v>
      </c>
    </row>
    <row r="27">
      <c r="A27" s="51">
        <v>43154.0</v>
      </c>
      <c r="B27" s="27">
        <v>0.024826388888888887</v>
      </c>
      <c r="C27" s="55">
        <f t="shared" si="1"/>
        <v>0.02482638889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53" t="s">
        <v>160</v>
      </c>
    </row>
    <row r="28">
      <c r="A28" s="51">
        <v>43154.0</v>
      </c>
      <c r="B28" s="27">
        <v>0.024826388888888887</v>
      </c>
      <c r="C28" s="55">
        <f t="shared" si="1"/>
        <v>0.02482638889</v>
      </c>
      <c r="D28" s="26" t="s">
        <v>70</v>
      </c>
      <c r="E28" s="26" t="s">
        <v>93</v>
      </c>
      <c r="F28" s="25">
        <v>19.0</v>
      </c>
      <c r="G28" s="26">
        <f>F28-7</f>
        <v>12</v>
      </c>
      <c r="H28" s="26"/>
      <c r="I28" s="26"/>
      <c r="J28" s="26"/>
      <c r="K28" s="26" t="s">
        <v>725</v>
      </c>
    </row>
    <row r="29">
      <c r="A29" s="51">
        <v>43154.0</v>
      </c>
      <c r="B29" s="27">
        <v>0.024930555555555556</v>
      </c>
      <c r="C29" s="55">
        <f t="shared" si="1"/>
        <v>0.02493055556</v>
      </c>
      <c r="D29" s="26" t="s">
        <v>70</v>
      </c>
      <c r="E29" s="26" t="s">
        <v>93</v>
      </c>
      <c r="F29" s="25" t="s">
        <v>68</v>
      </c>
      <c r="G29" s="25">
        <v>20.0</v>
      </c>
      <c r="H29" s="26" t="s">
        <v>137</v>
      </c>
      <c r="I29" s="26"/>
      <c r="J29" s="26"/>
      <c r="K29" s="53" t="s">
        <v>160</v>
      </c>
    </row>
    <row r="30">
      <c r="A30" s="51">
        <v>43154.0</v>
      </c>
      <c r="B30" s="27">
        <v>0.024930555555555556</v>
      </c>
      <c r="C30" s="55">
        <f t="shared" si="1"/>
        <v>0.02493055556</v>
      </c>
      <c r="D30" s="26" t="s">
        <v>70</v>
      </c>
      <c r="E30" s="26" t="s">
        <v>93</v>
      </c>
      <c r="F30" s="25">
        <v>14.0</v>
      </c>
      <c r="G30" s="25">
        <v>7.0</v>
      </c>
      <c r="H30" s="26"/>
      <c r="I30" s="26"/>
      <c r="J30" s="26"/>
      <c r="K30" s="26" t="s">
        <v>725</v>
      </c>
    </row>
    <row r="31">
      <c r="A31" s="51">
        <v>43154.0</v>
      </c>
      <c r="B31" s="27">
        <v>0.025034722222222222</v>
      </c>
      <c r="C31" s="55">
        <f t="shared" si="1"/>
        <v>0.02503472222</v>
      </c>
      <c r="D31" s="26" t="s">
        <v>70</v>
      </c>
      <c r="E31" s="26" t="s">
        <v>91</v>
      </c>
      <c r="F31" s="25">
        <v>4.0</v>
      </c>
      <c r="G31" s="26"/>
      <c r="H31" s="26"/>
      <c r="I31" s="26" t="s">
        <v>832</v>
      </c>
      <c r="J31" s="26"/>
      <c r="K31" s="26"/>
    </row>
    <row r="32">
      <c r="A32" s="51">
        <v>43154.0</v>
      </c>
      <c r="B32" s="27">
        <v>0.026238425925925925</v>
      </c>
      <c r="C32" s="55">
        <f t="shared" si="1"/>
        <v>0.02623842593</v>
      </c>
      <c r="D32" s="26" t="s">
        <v>69</v>
      </c>
      <c r="E32" s="26" t="s">
        <v>89</v>
      </c>
      <c r="F32" s="25" t="s">
        <v>75</v>
      </c>
      <c r="G32" s="25" t="s">
        <v>75</v>
      </c>
      <c r="H32" s="26"/>
      <c r="I32" s="26"/>
      <c r="J32" s="26"/>
      <c r="K32" s="53" t="s">
        <v>85</v>
      </c>
    </row>
    <row r="33">
      <c r="A33" s="51">
        <v>43154.0</v>
      </c>
      <c r="B33" s="27">
        <v>0.026238425925925925</v>
      </c>
      <c r="C33" s="55">
        <f t="shared" si="1"/>
        <v>0.02623842593</v>
      </c>
      <c r="D33" s="26" t="s">
        <v>69</v>
      </c>
      <c r="E33" s="26" t="s">
        <v>89</v>
      </c>
      <c r="F33" s="26">
        <f>G33+6</f>
        <v>25</v>
      </c>
      <c r="G33" s="25">
        <v>19.0</v>
      </c>
      <c r="H33" s="26"/>
      <c r="I33" s="26"/>
      <c r="J33" s="26"/>
      <c r="K33" s="26" t="s">
        <v>241</v>
      </c>
    </row>
    <row r="34">
      <c r="A34" s="51">
        <v>43154.0</v>
      </c>
      <c r="B34" s="27">
        <v>0.02634259259259259</v>
      </c>
      <c r="C34" s="55">
        <f t="shared" si="1"/>
        <v>0.02634259259</v>
      </c>
      <c r="D34" s="26" t="s">
        <v>69</v>
      </c>
      <c r="E34" s="26" t="s">
        <v>91</v>
      </c>
      <c r="F34" s="25">
        <v>12.0</v>
      </c>
      <c r="G34" s="26"/>
      <c r="H34" s="26"/>
      <c r="I34" s="26" t="s">
        <v>833</v>
      </c>
      <c r="J34" s="26"/>
      <c r="K34" s="26"/>
    </row>
    <row r="35">
      <c r="A35" s="51">
        <v>43154.0</v>
      </c>
      <c r="B35" s="27">
        <v>0.02684027777777778</v>
      </c>
      <c r="C35" s="55">
        <f t="shared" si="1"/>
        <v>0.02684027778</v>
      </c>
      <c r="D35" s="26" t="s">
        <v>69</v>
      </c>
      <c r="E35" s="26" t="s">
        <v>91</v>
      </c>
      <c r="F35" s="25">
        <v>14.0</v>
      </c>
      <c r="G35" s="26"/>
      <c r="H35" s="26"/>
      <c r="I35" s="26" t="s">
        <v>834</v>
      </c>
      <c r="J35" s="26"/>
      <c r="K35" s="26" t="s">
        <v>104</v>
      </c>
    </row>
    <row r="36">
      <c r="A36" s="51">
        <v>43154.0</v>
      </c>
      <c r="B36" s="27">
        <v>0.027175925925925926</v>
      </c>
      <c r="C36" s="55">
        <f t="shared" si="1"/>
        <v>0.02717592593</v>
      </c>
      <c r="D36" s="26" t="s">
        <v>66</v>
      </c>
      <c r="E36" s="26" t="s">
        <v>89</v>
      </c>
      <c r="F36" s="25">
        <v>10.0</v>
      </c>
      <c r="G36" s="26">
        <f>F36-7</f>
        <v>3</v>
      </c>
      <c r="H36" s="26"/>
      <c r="I36" s="26"/>
      <c r="J36" s="26"/>
      <c r="K36" s="26" t="s">
        <v>252</v>
      </c>
    </row>
    <row r="37">
      <c r="A37" s="51">
        <v>43154.0</v>
      </c>
      <c r="B37" s="27">
        <v>0.02648148148148148</v>
      </c>
      <c r="C37" s="55">
        <f t="shared" si="1"/>
        <v>0.02648148148</v>
      </c>
      <c r="D37" s="26" t="s">
        <v>66</v>
      </c>
      <c r="E37" s="26" t="s">
        <v>89</v>
      </c>
      <c r="F37" s="25" t="s">
        <v>75</v>
      </c>
      <c r="G37" s="25" t="s">
        <v>75</v>
      </c>
      <c r="H37" s="26"/>
      <c r="I37" s="26"/>
      <c r="J37" s="26"/>
      <c r="K37" s="53" t="s">
        <v>160</v>
      </c>
    </row>
    <row r="38">
      <c r="A38" s="51">
        <v>43154.0</v>
      </c>
      <c r="B38" s="27">
        <v>0.02722222222222222</v>
      </c>
      <c r="C38" s="55">
        <f t="shared" si="1"/>
        <v>0.02722222222</v>
      </c>
      <c r="D38" s="26" t="s">
        <v>66</v>
      </c>
      <c r="E38" s="26" t="s">
        <v>89</v>
      </c>
      <c r="F38" s="25" t="s">
        <v>75</v>
      </c>
      <c r="G38" s="25" t="s">
        <v>75</v>
      </c>
      <c r="H38" s="26"/>
      <c r="I38" s="26"/>
      <c r="J38" s="26"/>
      <c r="K38" s="53" t="s">
        <v>160</v>
      </c>
    </row>
    <row r="39">
      <c r="A39" s="51">
        <v>43154.0</v>
      </c>
      <c r="B39" s="27">
        <v>0.02722222222222222</v>
      </c>
      <c r="C39" s="55">
        <f t="shared" si="1"/>
        <v>0.02722222222</v>
      </c>
      <c r="D39" s="26" t="s">
        <v>66</v>
      </c>
      <c r="E39" s="26" t="s">
        <v>89</v>
      </c>
      <c r="F39" s="25">
        <v>19.0</v>
      </c>
      <c r="G39" s="26">
        <f>F39-7</f>
        <v>12</v>
      </c>
      <c r="H39" s="26"/>
      <c r="I39" s="26"/>
      <c r="J39" s="26"/>
      <c r="K39" s="26" t="s">
        <v>252</v>
      </c>
    </row>
    <row r="40">
      <c r="A40" s="51">
        <v>43154.0</v>
      </c>
      <c r="B40" s="27">
        <v>0.027314814814814816</v>
      </c>
      <c r="C40" s="55">
        <f t="shared" si="1"/>
        <v>0.02731481481</v>
      </c>
      <c r="D40" s="26" t="s">
        <v>66</v>
      </c>
      <c r="E40" s="26" t="s">
        <v>91</v>
      </c>
      <c r="F40" s="25">
        <v>11.0</v>
      </c>
      <c r="G40" s="26"/>
      <c r="H40" s="26"/>
      <c r="I40" s="26" t="s">
        <v>835</v>
      </c>
      <c r="J40" s="26"/>
      <c r="K40" s="26"/>
    </row>
    <row r="41">
      <c r="A41" s="51">
        <v>43154.0</v>
      </c>
      <c r="B41" s="27">
        <v>0.027662037037037037</v>
      </c>
      <c r="C41" s="55">
        <f t="shared" si="1"/>
        <v>0.02766203704</v>
      </c>
      <c r="D41" s="26" t="s">
        <v>82</v>
      </c>
      <c r="E41" s="26" t="s">
        <v>129</v>
      </c>
      <c r="F41" s="25">
        <v>7.0</v>
      </c>
      <c r="G41" s="26">
        <f>F41-1</f>
        <v>6</v>
      </c>
      <c r="H41" s="26"/>
      <c r="I41" s="26"/>
      <c r="J41" s="26"/>
      <c r="K41" s="26"/>
    </row>
    <row r="42">
      <c r="A42" s="51">
        <v>43154.0</v>
      </c>
      <c r="B42" s="27">
        <v>0.02861111111111111</v>
      </c>
      <c r="C42" s="55">
        <f t="shared" si="1"/>
        <v>0.02861111111</v>
      </c>
      <c r="D42" s="26" t="s">
        <v>70</v>
      </c>
      <c r="E42" s="26" t="s">
        <v>81</v>
      </c>
      <c r="F42" s="25">
        <v>16.0</v>
      </c>
      <c r="G42" s="26">
        <f>F42-3</f>
        <v>13</v>
      </c>
      <c r="H42" s="26"/>
      <c r="I42" s="26" t="s">
        <v>836</v>
      </c>
      <c r="J42" s="26"/>
      <c r="K42" s="26" t="s">
        <v>837</v>
      </c>
    </row>
    <row r="43">
      <c r="A43" s="51">
        <v>43154.0</v>
      </c>
      <c r="B43" s="27">
        <v>0.028680555555555556</v>
      </c>
      <c r="C43" s="55">
        <f t="shared" si="1"/>
        <v>0.02868055556</v>
      </c>
      <c r="D43" s="26" t="s">
        <v>84</v>
      </c>
      <c r="E43" s="26" t="s">
        <v>81</v>
      </c>
      <c r="F43" s="25">
        <v>11.0</v>
      </c>
      <c r="G43" s="26">
        <f>F43-5</f>
        <v>6</v>
      </c>
      <c r="H43" s="26"/>
      <c r="I43" s="26" t="s">
        <v>838</v>
      </c>
      <c r="J43" s="26"/>
      <c r="K43" s="26" t="s">
        <v>837</v>
      </c>
    </row>
    <row r="44">
      <c r="A44" s="51">
        <v>43154.0</v>
      </c>
      <c r="B44" s="27">
        <v>0.02966435185185185</v>
      </c>
      <c r="C44" s="55">
        <f t="shared" si="1"/>
        <v>0.02966435185</v>
      </c>
      <c r="D44" s="26" t="s">
        <v>82</v>
      </c>
      <c r="E44" s="26" t="s">
        <v>91</v>
      </c>
      <c r="F44" s="25">
        <v>11.0</v>
      </c>
      <c r="G44" s="26"/>
      <c r="H44" s="26"/>
      <c r="I44" s="26" t="s">
        <v>839</v>
      </c>
      <c r="J44" s="26"/>
      <c r="K44" s="26" t="s">
        <v>608</v>
      </c>
    </row>
    <row r="45">
      <c r="A45" s="51">
        <v>43154.0</v>
      </c>
      <c r="B45" s="27">
        <v>0.029814814814814815</v>
      </c>
      <c r="C45" s="55">
        <f t="shared" si="1"/>
        <v>0.02981481481</v>
      </c>
      <c r="D45" s="26" t="s">
        <v>74</v>
      </c>
      <c r="E45" s="26" t="s">
        <v>93</v>
      </c>
      <c r="F45" s="25">
        <v>11.0</v>
      </c>
      <c r="G45" s="26">
        <f>F45-7</f>
        <v>4</v>
      </c>
      <c r="H45" s="26"/>
      <c r="I45" s="26"/>
      <c r="J45" s="26"/>
      <c r="K45" s="26" t="s">
        <v>197</v>
      </c>
    </row>
    <row r="46">
      <c r="A46" s="51">
        <v>43154.0</v>
      </c>
      <c r="B46" s="27">
        <v>0.03019675925925926</v>
      </c>
      <c r="C46" s="55">
        <f t="shared" si="1"/>
        <v>0.03019675926</v>
      </c>
      <c r="D46" s="26" t="s">
        <v>74</v>
      </c>
      <c r="E46" s="26" t="s">
        <v>93</v>
      </c>
      <c r="F46" s="26">
        <f>G46+7</f>
        <v>26</v>
      </c>
      <c r="G46" s="25">
        <v>19.0</v>
      </c>
      <c r="H46" s="26"/>
      <c r="I46" s="26"/>
      <c r="J46" s="26"/>
      <c r="K46" s="26" t="s">
        <v>197</v>
      </c>
    </row>
    <row r="47">
      <c r="A47" s="51">
        <v>43154.0</v>
      </c>
      <c r="B47" s="27">
        <v>0.030289351851851852</v>
      </c>
      <c r="C47" s="55">
        <f t="shared" si="1"/>
        <v>0.03028935185</v>
      </c>
      <c r="D47" s="26" t="s">
        <v>74</v>
      </c>
      <c r="E47" s="26" t="s">
        <v>91</v>
      </c>
      <c r="F47" s="25">
        <v>6.0</v>
      </c>
      <c r="G47" s="26"/>
      <c r="H47" s="26"/>
      <c r="I47" s="26" t="s">
        <v>840</v>
      </c>
      <c r="J47" s="26"/>
      <c r="K47" s="26"/>
    </row>
    <row r="48">
      <c r="A48" s="51">
        <v>43154.0</v>
      </c>
      <c r="B48" s="27">
        <v>0.031296296296296294</v>
      </c>
      <c r="C48" s="55">
        <f t="shared" si="1"/>
        <v>0.0312962963</v>
      </c>
      <c r="D48" s="26" t="s">
        <v>72</v>
      </c>
      <c r="E48" s="26" t="s">
        <v>79</v>
      </c>
      <c r="F48" s="25">
        <v>4.0</v>
      </c>
      <c r="G48" s="26">
        <f>F48-0</f>
        <v>4</v>
      </c>
      <c r="H48" s="26"/>
      <c r="I48" s="26"/>
      <c r="J48" s="26"/>
      <c r="K48" s="26"/>
    </row>
    <row r="49">
      <c r="A49" s="51">
        <v>43154.0</v>
      </c>
      <c r="B49" s="27">
        <v>0.03212962962962963</v>
      </c>
      <c r="C49" s="55">
        <f t="shared" si="1"/>
        <v>0.03212962963</v>
      </c>
      <c r="D49" s="26" t="s">
        <v>70</v>
      </c>
      <c r="E49" s="26" t="s">
        <v>129</v>
      </c>
      <c r="F49" s="25">
        <v>8.0</v>
      </c>
      <c r="G49" s="26">
        <f>F49-4</f>
        <v>4</v>
      </c>
      <c r="H49" s="26"/>
      <c r="I49" s="26"/>
      <c r="J49" s="26"/>
      <c r="K49" s="26"/>
    </row>
    <row r="50">
      <c r="A50" s="51">
        <v>43154.0</v>
      </c>
      <c r="B50" s="27">
        <v>0.03318287037037037</v>
      </c>
      <c r="C50" s="55">
        <f t="shared" si="1"/>
        <v>0.03318287037</v>
      </c>
      <c r="D50" s="26" t="s">
        <v>84</v>
      </c>
      <c r="E50" s="26" t="s">
        <v>129</v>
      </c>
      <c r="F50" s="25">
        <v>7.0</v>
      </c>
      <c r="G50" s="26">
        <f>F50-2</f>
        <v>5</v>
      </c>
      <c r="H50" s="26"/>
      <c r="I50" s="26"/>
      <c r="J50" s="26"/>
      <c r="K50" s="26"/>
    </row>
    <row r="51">
      <c r="A51" s="51">
        <v>43154.0</v>
      </c>
      <c r="B51" s="27">
        <v>0.033680555555555554</v>
      </c>
      <c r="C51" s="55">
        <f t="shared" si="1"/>
        <v>0.03368055556</v>
      </c>
      <c r="D51" s="26" t="s">
        <v>84</v>
      </c>
      <c r="E51" s="26" t="s">
        <v>81</v>
      </c>
      <c r="F51" s="25">
        <v>17.0</v>
      </c>
      <c r="G51" s="26">
        <f>F51-5</f>
        <v>12</v>
      </c>
      <c r="H51" s="26"/>
      <c r="I51" s="26"/>
      <c r="J51" s="26"/>
      <c r="K51" s="26" t="s">
        <v>841</v>
      </c>
    </row>
    <row r="52">
      <c r="A52" s="51">
        <v>43154.0</v>
      </c>
      <c r="B52" s="27">
        <v>0.033680555555555554</v>
      </c>
      <c r="C52" s="55">
        <f t="shared" si="1"/>
        <v>0.03368055556</v>
      </c>
      <c r="D52" s="26" t="s">
        <v>69</v>
      </c>
      <c r="E52" s="26" t="s">
        <v>89</v>
      </c>
      <c r="F52" s="25">
        <v>14.0</v>
      </c>
      <c r="G52" s="26">
        <f>F52-7</f>
        <v>7</v>
      </c>
      <c r="H52" s="26"/>
      <c r="I52" s="26"/>
      <c r="J52" s="26"/>
      <c r="K52" s="26" t="s">
        <v>223</v>
      </c>
    </row>
    <row r="53">
      <c r="A53" s="51">
        <v>43154.0</v>
      </c>
      <c r="B53" s="27">
        <v>0.03428240740740741</v>
      </c>
      <c r="C53" s="55">
        <f t="shared" si="1"/>
        <v>0.03428240741</v>
      </c>
      <c r="D53" s="26" t="s">
        <v>69</v>
      </c>
      <c r="E53" s="26" t="s">
        <v>89</v>
      </c>
      <c r="F53" s="25">
        <f>G53+7</f>
        <v>10</v>
      </c>
      <c r="G53" s="28">
        <v>3.0</v>
      </c>
      <c r="H53" s="26"/>
      <c r="I53" s="26"/>
      <c r="J53" s="26"/>
      <c r="K53" s="26" t="s">
        <v>842</v>
      </c>
    </row>
    <row r="54">
      <c r="A54" s="51">
        <v>43154.0</v>
      </c>
      <c r="B54" s="27">
        <v>0.03490740740740741</v>
      </c>
      <c r="C54" s="55">
        <f t="shared" si="1"/>
        <v>0.03490740741</v>
      </c>
      <c r="D54" s="26" t="s">
        <v>66</v>
      </c>
      <c r="E54" s="26" t="s">
        <v>89</v>
      </c>
      <c r="F54" s="25">
        <v>16.0</v>
      </c>
      <c r="G54" s="26">
        <f>F54-7</f>
        <v>9</v>
      </c>
      <c r="H54" s="26"/>
      <c r="I54" s="26"/>
      <c r="J54" s="26"/>
      <c r="K54" s="26" t="s">
        <v>843</v>
      </c>
    </row>
    <row r="55">
      <c r="A55" s="51">
        <v>43154.0</v>
      </c>
      <c r="B55" s="27">
        <v>0.0350462962962963</v>
      </c>
      <c r="C55" s="55">
        <f t="shared" si="1"/>
        <v>0.0350462963</v>
      </c>
      <c r="D55" s="26" t="s">
        <v>66</v>
      </c>
      <c r="E55" s="26" t="s">
        <v>91</v>
      </c>
      <c r="F55" s="25">
        <v>20.0</v>
      </c>
      <c r="G55" s="26"/>
      <c r="H55" s="26"/>
      <c r="I55" s="26" t="s">
        <v>844</v>
      </c>
      <c r="J55" s="26"/>
      <c r="K55" s="26"/>
    </row>
    <row r="56">
      <c r="A56" s="51">
        <v>43154.0</v>
      </c>
      <c r="B56" s="27">
        <v>0.036041666666666666</v>
      </c>
      <c r="C56" s="55">
        <f t="shared" si="1"/>
        <v>0.03604166667</v>
      </c>
      <c r="D56" s="26" t="s">
        <v>72</v>
      </c>
      <c r="E56" s="26" t="s">
        <v>93</v>
      </c>
      <c r="F56" s="25">
        <v>11.0</v>
      </c>
      <c r="G56" s="26">
        <f t="shared" ref="G56:G57" si="2">F56-6</f>
        <v>5</v>
      </c>
      <c r="H56" s="26"/>
      <c r="I56" s="26"/>
      <c r="J56" s="26"/>
      <c r="K56" s="26" t="s">
        <v>845</v>
      </c>
    </row>
    <row r="57">
      <c r="A57" s="51">
        <v>43154.0</v>
      </c>
      <c r="B57" s="27">
        <v>0.03605324074074074</v>
      </c>
      <c r="C57" s="55">
        <f t="shared" si="1"/>
        <v>0.03605324074</v>
      </c>
      <c r="D57" s="26" t="s">
        <v>72</v>
      </c>
      <c r="E57" s="26" t="s">
        <v>93</v>
      </c>
      <c r="F57" s="25">
        <v>19.0</v>
      </c>
      <c r="G57" s="26">
        <f t="shared" si="2"/>
        <v>13</v>
      </c>
      <c r="H57" s="26"/>
      <c r="I57" s="26"/>
      <c r="J57" s="26"/>
      <c r="K57" s="26" t="s">
        <v>845</v>
      </c>
    </row>
    <row r="58">
      <c r="A58" s="51">
        <v>43154.0</v>
      </c>
      <c r="B58" s="27">
        <v>0.036180555555555556</v>
      </c>
      <c r="C58" s="55">
        <f t="shared" si="1"/>
        <v>0.03618055556</v>
      </c>
      <c r="D58" s="26" t="s">
        <v>72</v>
      </c>
      <c r="E58" s="26" t="s">
        <v>91</v>
      </c>
      <c r="F58" s="25">
        <v>10.0</v>
      </c>
      <c r="G58" s="26"/>
      <c r="H58" s="26"/>
      <c r="I58" s="26" t="s">
        <v>722</v>
      </c>
      <c r="J58" s="26"/>
      <c r="K58" s="26"/>
    </row>
    <row r="59">
      <c r="A59" s="51">
        <v>43154.0</v>
      </c>
      <c r="B59" s="27">
        <v>0.03653935185185185</v>
      </c>
      <c r="C59" s="55">
        <f t="shared" si="1"/>
        <v>0.03653935185</v>
      </c>
      <c r="D59" s="26" t="s">
        <v>72</v>
      </c>
      <c r="E59" s="26" t="s">
        <v>93</v>
      </c>
      <c r="F59" s="25" t="s">
        <v>68</v>
      </c>
      <c r="G59" s="25">
        <v>20.0</v>
      </c>
      <c r="H59" s="26" t="s">
        <v>137</v>
      </c>
      <c r="I59" s="26"/>
      <c r="J59" s="26"/>
      <c r="K59" s="26" t="s">
        <v>846</v>
      </c>
    </row>
    <row r="60">
      <c r="A60" s="51">
        <v>43154.0</v>
      </c>
      <c r="B60" s="27">
        <v>0.03690972222222222</v>
      </c>
      <c r="C60" s="55">
        <f t="shared" si="1"/>
        <v>0.03690972222</v>
      </c>
      <c r="D60" s="26" t="s">
        <v>72</v>
      </c>
      <c r="E60" s="26" t="s">
        <v>91</v>
      </c>
      <c r="F60" s="25">
        <v>21.0</v>
      </c>
      <c r="G60" s="26"/>
      <c r="H60" s="26"/>
      <c r="I60" s="26" t="s">
        <v>847</v>
      </c>
      <c r="J60" s="26"/>
      <c r="K60" s="26"/>
    </row>
    <row r="61">
      <c r="A61" s="51">
        <v>43154.0</v>
      </c>
      <c r="B61" s="27">
        <v>0.03888888888888889</v>
      </c>
      <c r="C61" s="55">
        <f t="shared" si="1"/>
        <v>0.03888888889</v>
      </c>
      <c r="D61" s="26" t="s">
        <v>66</v>
      </c>
      <c r="E61" s="26" t="s">
        <v>81</v>
      </c>
      <c r="F61" s="25" t="s">
        <v>75</v>
      </c>
      <c r="G61" s="25" t="s">
        <v>75</v>
      </c>
      <c r="H61" s="26"/>
      <c r="I61" s="26"/>
      <c r="J61" s="26"/>
      <c r="K61" s="53" t="s">
        <v>85</v>
      </c>
    </row>
    <row r="62">
      <c r="A62" s="51">
        <v>43154.0</v>
      </c>
      <c r="B62" s="27">
        <v>0.03888888888888889</v>
      </c>
      <c r="C62" s="55">
        <f t="shared" si="1"/>
        <v>0.03888888889</v>
      </c>
      <c r="D62" s="26" t="s">
        <v>66</v>
      </c>
      <c r="E62" s="26" t="s">
        <v>81</v>
      </c>
      <c r="F62" s="25">
        <v>11.0</v>
      </c>
      <c r="G62" s="26">
        <f>F62-5</f>
        <v>6</v>
      </c>
      <c r="H62" s="26"/>
      <c r="I62" s="26"/>
      <c r="J62" s="26"/>
      <c r="K62" s="26" t="s">
        <v>768</v>
      </c>
    </row>
    <row r="63">
      <c r="A63" s="51">
        <v>43154.0</v>
      </c>
      <c r="B63" s="27">
        <v>0.038935185185185184</v>
      </c>
      <c r="C63" s="55">
        <f t="shared" si="1"/>
        <v>0.03893518519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43154.0</v>
      </c>
      <c r="B64" s="27">
        <v>0.038935185185185184</v>
      </c>
      <c r="C64" s="55">
        <f t="shared" si="1"/>
        <v>0.03893518519</v>
      </c>
      <c r="D64" s="26" t="s">
        <v>66</v>
      </c>
      <c r="E64" s="26" t="s">
        <v>81</v>
      </c>
      <c r="F64" s="25" t="s">
        <v>75</v>
      </c>
      <c r="G64" s="25" t="s">
        <v>75</v>
      </c>
      <c r="H64" s="26"/>
      <c r="I64" s="26"/>
      <c r="J64" s="26"/>
      <c r="K64" s="26" t="s">
        <v>768</v>
      </c>
    </row>
    <row r="65">
      <c r="A65" s="51">
        <v>43154.0</v>
      </c>
      <c r="B65" s="27">
        <v>0.039456018518518515</v>
      </c>
      <c r="C65" s="55">
        <f t="shared" si="1"/>
        <v>0.03945601852</v>
      </c>
      <c r="D65" s="26" t="s">
        <v>74</v>
      </c>
      <c r="E65" s="26" t="s">
        <v>93</v>
      </c>
      <c r="F65" s="25" t="s">
        <v>75</v>
      </c>
      <c r="G65" s="25" t="s">
        <v>75</v>
      </c>
      <c r="H65" s="26"/>
      <c r="I65" s="26"/>
      <c r="J65" s="26"/>
      <c r="K65" s="26" t="s">
        <v>142</v>
      </c>
    </row>
    <row r="66">
      <c r="A66" s="51">
        <v>43154.0</v>
      </c>
      <c r="B66" s="27">
        <v>0.039456018518518515</v>
      </c>
      <c r="C66" s="55">
        <f t="shared" si="1"/>
        <v>0.03945601852</v>
      </c>
      <c r="D66" s="26" t="s">
        <v>74</v>
      </c>
      <c r="E66" s="26" t="s">
        <v>91</v>
      </c>
      <c r="F66" s="25">
        <v>17.0</v>
      </c>
      <c r="G66" s="26"/>
      <c r="H66" s="26"/>
      <c r="I66" s="26" t="s">
        <v>848</v>
      </c>
      <c r="J66" s="26"/>
      <c r="K66" s="26"/>
    </row>
    <row r="67">
      <c r="A67" s="51">
        <v>43154.0</v>
      </c>
      <c r="B67" s="27">
        <v>0.03993055555555555</v>
      </c>
      <c r="C67" s="55">
        <f t="shared" si="1"/>
        <v>0.03993055556</v>
      </c>
      <c r="D67" s="26" t="s">
        <v>74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26" t="s">
        <v>197</v>
      </c>
    </row>
    <row r="68">
      <c r="A68" s="51">
        <v>43154.0</v>
      </c>
      <c r="B68" s="27">
        <v>0.04</v>
      </c>
      <c r="C68" s="55">
        <f t="shared" si="1"/>
        <v>0.04</v>
      </c>
      <c r="D68" s="26" t="s">
        <v>74</v>
      </c>
      <c r="E68" s="26" t="s">
        <v>91</v>
      </c>
      <c r="F68" s="25">
        <v>6.0</v>
      </c>
      <c r="G68" s="26"/>
      <c r="H68" s="26"/>
      <c r="I68" s="26" t="s">
        <v>840</v>
      </c>
      <c r="J68" s="26"/>
      <c r="K68" s="26"/>
    </row>
    <row r="69">
      <c r="A69" s="51">
        <v>43154.0</v>
      </c>
      <c r="B69" s="27">
        <v>0.04075231481481482</v>
      </c>
      <c r="C69" s="55">
        <f t="shared" si="1"/>
        <v>0.04075231481</v>
      </c>
      <c r="D69" s="26" t="s">
        <v>72</v>
      </c>
      <c r="E69" s="26" t="s">
        <v>93</v>
      </c>
      <c r="F69" s="25" t="s">
        <v>75</v>
      </c>
      <c r="G69" s="25" t="s">
        <v>75</v>
      </c>
      <c r="H69" s="26"/>
      <c r="I69" s="26"/>
      <c r="J69" s="26"/>
      <c r="K69" s="53" t="s">
        <v>85</v>
      </c>
    </row>
    <row r="70">
      <c r="A70" s="51">
        <v>43154.0</v>
      </c>
      <c r="B70" s="27">
        <v>0.04075231481481482</v>
      </c>
      <c r="C70" s="55">
        <f t="shared" si="1"/>
        <v>0.04075231481</v>
      </c>
      <c r="D70" s="26" t="s">
        <v>72</v>
      </c>
      <c r="E70" s="26" t="s">
        <v>93</v>
      </c>
      <c r="F70" s="25">
        <v>20.0</v>
      </c>
      <c r="G70" s="26">
        <f>F70-6</f>
        <v>14</v>
      </c>
      <c r="H70" s="26"/>
      <c r="I70" s="26"/>
      <c r="J70" s="26"/>
      <c r="K70" s="26" t="s">
        <v>849</v>
      </c>
    </row>
    <row r="71">
      <c r="A71" s="51">
        <v>43154.0</v>
      </c>
      <c r="B71" s="27">
        <v>0.0408912037037037</v>
      </c>
      <c r="C71" s="55">
        <f t="shared" si="1"/>
        <v>0.0408912037</v>
      </c>
      <c r="D71" s="26" t="s">
        <v>72</v>
      </c>
      <c r="E71" s="26" t="s">
        <v>91</v>
      </c>
      <c r="F71" s="25">
        <v>9.0</v>
      </c>
      <c r="G71" s="26"/>
      <c r="H71" s="26"/>
      <c r="I71" s="26" t="s">
        <v>850</v>
      </c>
      <c r="J71" s="25">
        <v>1.0</v>
      </c>
      <c r="K71" s="26" t="s">
        <v>119</v>
      </c>
    </row>
    <row r="72">
      <c r="A72" s="51">
        <v>43154.0</v>
      </c>
      <c r="B72" s="27">
        <v>0.041712962962962966</v>
      </c>
      <c r="C72" s="55">
        <f t="shared" si="1"/>
        <v>0.04171296296</v>
      </c>
      <c r="D72" s="26" t="s">
        <v>72</v>
      </c>
      <c r="E72" s="26" t="s">
        <v>91</v>
      </c>
      <c r="F72" s="25">
        <v>2.0</v>
      </c>
      <c r="G72" s="26"/>
      <c r="H72" s="26"/>
      <c r="I72" s="26"/>
      <c r="J72" s="26"/>
      <c r="K72" s="26" t="s">
        <v>274</v>
      </c>
    </row>
    <row r="73">
      <c r="A73" s="51">
        <v>43154.0</v>
      </c>
      <c r="B73" s="27">
        <v>0.04172453703703704</v>
      </c>
      <c r="C73" s="55">
        <f t="shared" si="1"/>
        <v>0.04172453704</v>
      </c>
      <c r="D73" s="26" t="s">
        <v>66</v>
      </c>
      <c r="E73" s="26" t="s">
        <v>81</v>
      </c>
      <c r="F73" s="25">
        <v>20.0</v>
      </c>
      <c r="G73" s="26">
        <f>F73-5</f>
        <v>15</v>
      </c>
      <c r="H73" s="26"/>
      <c r="I73" s="26"/>
      <c r="J73" s="26"/>
      <c r="K73" s="26" t="s">
        <v>274</v>
      </c>
    </row>
    <row r="74">
      <c r="A74" s="51">
        <v>43154.0</v>
      </c>
      <c r="B74" s="27">
        <v>0.0424537037037037</v>
      </c>
      <c r="C74" s="55">
        <f t="shared" si="1"/>
        <v>0.0424537037</v>
      </c>
      <c r="D74" s="26" t="s">
        <v>69</v>
      </c>
      <c r="E74" s="26" t="s">
        <v>120</v>
      </c>
      <c r="F74" s="25">
        <v>6.0</v>
      </c>
      <c r="G74" s="26"/>
      <c r="H74" s="26"/>
      <c r="I74" s="26"/>
      <c r="J74" s="26"/>
      <c r="K74" s="26" t="s">
        <v>851</v>
      </c>
    </row>
    <row r="75">
      <c r="A75" s="51">
        <v>43154.0</v>
      </c>
      <c r="B75" s="27">
        <v>0.04261574074074074</v>
      </c>
      <c r="C75" s="55">
        <f t="shared" si="1"/>
        <v>0.04261574074</v>
      </c>
      <c r="D75" s="26" t="s">
        <v>72</v>
      </c>
      <c r="E75" s="26" t="s">
        <v>67</v>
      </c>
      <c r="F75" s="25">
        <v>12.0</v>
      </c>
      <c r="G75" s="26">
        <f>F75-3</f>
        <v>9</v>
      </c>
      <c r="H75" s="26"/>
      <c r="I75" s="26"/>
      <c r="J75" s="26"/>
      <c r="K75" s="26"/>
    </row>
    <row r="76">
      <c r="A76" s="51">
        <v>43154.0</v>
      </c>
      <c r="B76" s="27">
        <v>0.04716435185185185</v>
      </c>
      <c r="C76" s="55">
        <f t="shared" si="1"/>
        <v>0.04716435185</v>
      </c>
      <c r="D76" s="26" t="s">
        <v>82</v>
      </c>
      <c r="E76" s="26" t="s">
        <v>89</v>
      </c>
      <c r="F76" s="25">
        <v>20.0</v>
      </c>
      <c r="G76" s="26">
        <f t="shared" ref="G76:G78" si="3">F76-8</f>
        <v>12</v>
      </c>
      <c r="H76" s="26"/>
      <c r="I76" s="26"/>
      <c r="J76" s="26"/>
      <c r="K76" s="26" t="s">
        <v>744</v>
      </c>
    </row>
    <row r="77">
      <c r="A77" s="51">
        <v>43154.0</v>
      </c>
      <c r="B77" s="27">
        <v>0.04724537037037037</v>
      </c>
      <c r="C77" s="55">
        <f t="shared" si="1"/>
        <v>0.04724537037</v>
      </c>
      <c r="D77" s="26" t="s">
        <v>82</v>
      </c>
      <c r="E77" s="26" t="s">
        <v>89</v>
      </c>
      <c r="F77" s="25">
        <v>18.0</v>
      </c>
      <c r="G77" s="26">
        <f t="shared" si="3"/>
        <v>10</v>
      </c>
      <c r="H77" s="26"/>
      <c r="I77" s="26"/>
      <c r="J77" s="26"/>
      <c r="K77" s="26" t="s">
        <v>744</v>
      </c>
    </row>
    <row r="78">
      <c r="A78" s="51">
        <v>43154.0</v>
      </c>
      <c r="B78" s="27">
        <v>0.04725694444444444</v>
      </c>
      <c r="C78" s="55">
        <f t="shared" si="1"/>
        <v>0.04725694444</v>
      </c>
      <c r="D78" s="26" t="s">
        <v>82</v>
      </c>
      <c r="E78" s="26" t="s">
        <v>89</v>
      </c>
      <c r="F78" s="25">
        <v>20.0</v>
      </c>
      <c r="G78" s="26">
        <f t="shared" si="3"/>
        <v>12</v>
      </c>
      <c r="H78" s="26"/>
      <c r="I78" s="26"/>
      <c r="J78" s="26"/>
      <c r="K78" s="26" t="s">
        <v>744</v>
      </c>
    </row>
    <row r="79">
      <c r="A79" s="51">
        <v>43154.0</v>
      </c>
      <c r="B79" s="27">
        <v>0.04730324074074074</v>
      </c>
      <c r="C79" s="55">
        <f t="shared" si="1"/>
        <v>0.04730324074</v>
      </c>
      <c r="D79" s="26" t="s">
        <v>74</v>
      </c>
      <c r="E79" s="26" t="s">
        <v>93</v>
      </c>
      <c r="F79" s="25">
        <v>22.0</v>
      </c>
      <c r="G79" s="26">
        <f>F79-7</f>
        <v>15</v>
      </c>
      <c r="H79" s="26"/>
      <c r="I79" s="26"/>
      <c r="J79" s="26"/>
      <c r="K79" s="26" t="s">
        <v>197</v>
      </c>
    </row>
    <row r="80">
      <c r="A80" s="51">
        <v>43154.0</v>
      </c>
      <c r="B80" s="27">
        <v>0.047372685185185184</v>
      </c>
      <c r="C80" s="55">
        <f t="shared" si="1"/>
        <v>0.04737268519</v>
      </c>
      <c r="D80" s="26" t="s">
        <v>74</v>
      </c>
      <c r="E80" s="26" t="s">
        <v>91</v>
      </c>
      <c r="F80" s="25">
        <v>5.0</v>
      </c>
      <c r="G80" s="26"/>
      <c r="H80" s="26"/>
      <c r="I80" s="26" t="s">
        <v>711</v>
      </c>
      <c r="J80" s="26"/>
      <c r="K80" s="26"/>
    </row>
    <row r="81">
      <c r="A81" s="51">
        <v>43154.0</v>
      </c>
      <c r="B81" s="27">
        <v>0.047511574074074074</v>
      </c>
      <c r="C81" s="55">
        <f t="shared" si="1"/>
        <v>0.04751157407</v>
      </c>
      <c r="D81" s="26" t="s">
        <v>82</v>
      </c>
      <c r="E81" s="26" t="s">
        <v>91</v>
      </c>
      <c r="F81" s="25">
        <v>27.0</v>
      </c>
      <c r="G81" s="26"/>
      <c r="H81" s="26"/>
      <c r="I81" s="26" t="s">
        <v>852</v>
      </c>
      <c r="J81" s="25">
        <v>1.0</v>
      </c>
      <c r="K81" s="26" t="s">
        <v>119</v>
      </c>
    </row>
    <row r="82">
      <c r="A82" s="51">
        <v>43154.0</v>
      </c>
      <c r="B82" s="27">
        <v>0.047997685185185185</v>
      </c>
      <c r="C82" s="55">
        <f t="shared" si="1"/>
        <v>0.04799768519</v>
      </c>
      <c r="D82" s="26" t="s">
        <v>82</v>
      </c>
      <c r="E82" s="26" t="s">
        <v>166</v>
      </c>
      <c r="F82" s="25">
        <f>G82+6</f>
        <v>11</v>
      </c>
      <c r="G82" s="53">
        <v>5.0</v>
      </c>
      <c r="H82" s="26"/>
      <c r="I82" s="26"/>
      <c r="J82" s="26"/>
      <c r="K82" s="26"/>
    </row>
    <row r="83">
      <c r="A83" s="51">
        <v>43154.0</v>
      </c>
      <c r="B83" s="27">
        <v>0.048414351851851854</v>
      </c>
      <c r="C83" s="55">
        <f t="shared" si="1"/>
        <v>0.04841435185</v>
      </c>
      <c r="D83" s="26" t="s">
        <v>66</v>
      </c>
      <c r="E83" s="26" t="s">
        <v>195</v>
      </c>
      <c r="F83" s="25">
        <v>19.0</v>
      </c>
      <c r="G83" s="26">
        <f>F83-0</f>
        <v>19</v>
      </c>
      <c r="H83" s="26"/>
      <c r="I83" s="26"/>
      <c r="J83" s="26"/>
      <c r="K83" s="26" t="s">
        <v>853</v>
      </c>
    </row>
    <row r="84">
      <c r="A84" s="51">
        <v>43154.0</v>
      </c>
      <c r="B84" s="27">
        <v>0.04856481481481482</v>
      </c>
      <c r="C84" s="55">
        <f t="shared" si="1"/>
        <v>0.04856481481</v>
      </c>
      <c r="D84" s="26" t="s">
        <v>69</v>
      </c>
      <c r="E84" s="26" t="s">
        <v>120</v>
      </c>
      <c r="F84" s="25">
        <v>11.0</v>
      </c>
      <c r="G84" s="26"/>
      <c r="H84" s="26"/>
      <c r="I84" s="26"/>
      <c r="J84" s="26"/>
      <c r="K84" s="26" t="s">
        <v>854</v>
      </c>
    </row>
    <row r="85">
      <c r="A85" s="51">
        <v>43154.0</v>
      </c>
      <c r="B85" s="27">
        <v>0.049351851851851855</v>
      </c>
      <c r="C85" s="55">
        <f t="shared" si="1"/>
        <v>0.04935185185</v>
      </c>
      <c r="D85" s="26" t="s">
        <v>69</v>
      </c>
      <c r="E85" s="26" t="s">
        <v>128</v>
      </c>
      <c r="F85" s="25">
        <v>12.0</v>
      </c>
      <c r="G85" s="26">
        <f>F85-7</f>
        <v>5</v>
      </c>
      <c r="H85" s="26"/>
      <c r="I85" s="26"/>
      <c r="J85" s="26"/>
      <c r="K85" s="26"/>
    </row>
    <row r="86">
      <c r="A86" s="51">
        <v>43154.0</v>
      </c>
      <c r="B86" s="27">
        <v>0.05028935185185185</v>
      </c>
      <c r="C86" s="55">
        <f t="shared" si="1"/>
        <v>0.05028935185</v>
      </c>
      <c r="D86" s="26" t="s">
        <v>72</v>
      </c>
      <c r="E86" s="26" t="s">
        <v>83</v>
      </c>
      <c r="F86" s="25">
        <v>10.0</v>
      </c>
      <c r="G86" s="26">
        <f>F86-0</f>
        <v>10</v>
      </c>
      <c r="H86" s="26"/>
      <c r="I86" s="26"/>
      <c r="J86" s="26"/>
      <c r="K86" s="26"/>
    </row>
    <row r="87">
      <c r="A87" s="51">
        <v>43154.0</v>
      </c>
      <c r="B87" s="27">
        <v>0.05033564814814815</v>
      </c>
      <c r="C87" s="55">
        <f t="shared" si="1"/>
        <v>0.05033564815</v>
      </c>
      <c r="D87" s="26" t="s">
        <v>74</v>
      </c>
      <c r="E87" s="26" t="s">
        <v>83</v>
      </c>
      <c r="F87" s="25">
        <v>20.0</v>
      </c>
      <c r="G87" s="26">
        <f>F87-6</f>
        <v>14</v>
      </c>
      <c r="H87" s="26"/>
      <c r="I87" s="26"/>
      <c r="J87" s="26"/>
      <c r="K87" s="26"/>
    </row>
    <row r="88">
      <c r="A88" s="51">
        <v>43154.0</v>
      </c>
      <c r="B88" s="27">
        <v>0.05108796296296296</v>
      </c>
      <c r="C88" s="55">
        <f t="shared" si="1"/>
        <v>0.05108796296</v>
      </c>
      <c r="D88" s="26" t="s">
        <v>69</v>
      </c>
      <c r="E88" s="26" t="s">
        <v>83</v>
      </c>
      <c r="F88" s="25">
        <v>13.0</v>
      </c>
      <c r="G88" s="26">
        <f>F88-1</f>
        <v>12</v>
      </c>
      <c r="H88" s="26"/>
      <c r="I88" s="26"/>
      <c r="J88" s="26"/>
      <c r="K88" s="26"/>
    </row>
    <row r="89">
      <c r="A89" s="51">
        <v>43154.0</v>
      </c>
      <c r="B89" s="27">
        <v>0.051631944444444446</v>
      </c>
      <c r="C89" s="55">
        <f t="shared" si="1"/>
        <v>0.05163194444</v>
      </c>
      <c r="D89" s="26" t="s">
        <v>69</v>
      </c>
      <c r="E89" s="26" t="s">
        <v>128</v>
      </c>
      <c r="F89" s="25">
        <v>10.0</v>
      </c>
      <c r="G89" s="26">
        <f>F89-7</f>
        <v>3</v>
      </c>
      <c r="H89" s="26"/>
      <c r="I89" s="26"/>
      <c r="J89" s="26"/>
      <c r="K89" s="26"/>
    </row>
    <row r="90">
      <c r="A90" s="51">
        <v>43154.0</v>
      </c>
      <c r="B90" s="27">
        <v>0.053009259259259256</v>
      </c>
      <c r="C90" s="55">
        <f t="shared" si="1"/>
        <v>0.05300925926</v>
      </c>
      <c r="D90" s="26" t="s">
        <v>72</v>
      </c>
      <c r="E90" s="26" t="s">
        <v>120</v>
      </c>
      <c r="F90" s="25" t="s">
        <v>75</v>
      </c>
      <c r="G90" s="25" t="s">
        <v>75</v>
      </c>
      <c r="H90" s="26"/>
      <c r="I90" s="26"/>
      <c r="J90" s="26"/>
      <c r="K90" s="26" t="s">
        <v>155</v>
      </c>
    </row>
    <row r="91">
      <c r="A91" s="51">
        <v>43154.0</v>
      </c>
      <c r="B91" s="27">
        <v>0.053287037037037036</v>
      </c>
      <c r="C91" s="55">
        <f t="shared" si="1"/>
        <v>0.05328703704</v>
      </c>
      <c r="D91" s="26" t="s">
        <v>84</v>
      </c>
      <c r="E91" s="26" t="s">
        <v>120</v>
      </c>
      <c r="F91" s="25" t="s">
        <v>75</v>
      </c>
      <c r="G91" s="25" t="s">
        <v>75</v>
      </c>
      <c r="H91" s="26"/>
      <c r="I91" s="26"/>
      <c r="J91" s="26"/>
      <c r="K91" s="26" t="s">
        <v>155</v>
      </c>
    </row>
    <row r="92">
      <c r="A92" s="51">
        <v>43154.0</v>
      </c>
      <c r="B92" s="27">
        <v>0.053321759259259256</v>
      </c>
      <c r="C92" s="55">
        <f t="shared" si="1"/>
        <v>0.05332175926</v>
      </c>
      <c r="D92" s="26" t="s">
        <v>66</v>
      </c>
      <c r="E92" s="26" t="s">
        <v>120</v>
      </c>
      <c r="F92" s="25">
        <v>39.0</v>
      </c>
      <c r="G92" s="26"/>
      <c r="H92" s="26"/>
      <c r="I92" s="26"/>
      <c r="J92" s="26"/>
      <c r="K92" s="26" t="s">
        <v>855</v>
      </c>
    </row>
    <row r="93">
      <c r="A93" s="51">
        <v>43154.0</v>
      </c>
      <c r="B93" s="27">
        <v>0.053356481481481484</v>
      </c>
      <c r="C93" s="55">
        <f t="shared" si="1"/>
        <v>0.05335648148</v>
      </c>
      <c r="D93" s="26" t="s">
        <v>70</v>
      </c>
      <c r="E93" s="26" t="s">
        <v>120</v>
      </c>
      <c r="F93" s="25" t="s">
        <v>75</v>
      </c>
      <c r="G93" s="25" t="s">
        <v>75</v>
      </c>
      <c r="H93" s="26"/>
      <c r="I93" s="26"/>
      <c r="J93" s="26"/>
      <c r="K93" s="26" t="s">
        <v>155</v>
      </c>
    </row>
    <row r="94">
      <c r="A94" s="51">
        <v>43154.0</v>
      </c>
      <c r="B94" s="27">
        <v>0.06211805555555556</v>
      </c>
      <c r="C94" s="55">
        <f t="shared" si="1"/>
        <v>0.06211805556</v>
      </c>
      <c r="D94" s="26" t="s">
        <v>69</v>
      </c>
      <c r="E94" s="26" t="s">
        <v>127</v>
      </c>
      <c r="F94" s="25" t="s">
        <v>75</v>
      </c>
      <c r="G94" s="25" t="s">
        <v>75</v>
      </c>
      <c r="H94" s="26"/>
      <c r="I94" s="26"/>
      <c r="J94" s="26"/>
      <c r="K94" s="53" t="s">
        <v>85</v>
      </c>
    </row>
    <row r="95">
      <c r="A95" s="51">
        <v>43154.0</v>
      </c>
      <c r="B95" s="27">
        <v>0.06211805555555556</v>
      </c>
      <c r="C95" s="55">
        <f t="shared" si="1"/>
        <v>0.06211805556</v>
      </c>
      <c r="D95" s="26" t="s">
        <v>69</v>
      </c>
      <c r="E95" s="26" t="s">
        <v>127</v>
      </c>
      <c r="F95" s="25">
        <v>22.0</v>
      </c>
      <c r="G95" s="26">
        <f t="shared" ref="G95:G96" si="4">F95-4</f>
        <v>18</v>
      </c>
      <c r="H95" s="26"/>
      <c r="I95" s="26"/>
      <c r="J95" s="26"/>
      <c r="K95" s="26" t="s">
        <v>86</v>
      </c>
    </row>
    <row r="96">
      <c r="A96" s="51">
        <v>43154.0</v>
      </c>
      <c r="B96" s="27">
        <v>0.06858796296296296</v>
      </c>
      <c r="C96" s="55">
        <f t="shared" si="1"/>
        <v>0.06858796296</v>
      </c>
      <c r="D96" s="26" t="s">
        <v>69</v>
      </c>
      <c r="E96" s="26" t="s">
        <v>80</v>
      </c>
      <c r="F96" s="25">
        <v>20.0</v>
      </c>
      <c r="G96" s="26">
        <f t="shared" si="4"/>
        <v>16</v>
      </c>
      <c r="H96" s="26"/>
      <c r="I96" s="26"/>
      <c r="J96" s="26"/>
      <c r="K96" s="26"/>
    </row>
    <row r="97">
      <c r="A97" s="51">
        <v>43154.0</v>
      </c>
      <c r="B97" s="27">
        <v>0.07065972222222222</v>
      </c>
      <c r="C97" s="55">
        <f t="shared" si="1"/>
        <v>0.07065972222</v>
      </c>
      <c r="D97" s="26" t="s">
        <v>74</v>
      </c>
      <c r="E97" s="26" t="s">
        <v>125</v>
      </c>
      <c r="F97" s="25">
        <v>14.0</v>
      </c>
      <c r="G97" s="26">
        <f>F97-9</f>
        <v>5</v>
      </c>
      <c r="H97" s="26"/>
      <c r="I97" s="26"/>
      <c r="J97" s="26"/>
      <c r="K97" s="26"/>
    </row>
    <row r="98">
      <c r="A98" s="51">
        <v>43154.0</v>
      </c>
      <c r="B98" s="27">
        <v>0.07107638888888888</v>
      </c>
      <c r="C98" s="55">
        <f t="shared" si="1"/>
        <v>0.07107638889</v>
      </c>
      <c r="D98" s="26" t="s">
        <v>66</v>
      </c>
      <c r="E98" s="26" t="s">
        <v>127</v>
      </c>
      <c r="F98" s="25">
        <v>9.0</v>
      </c>
      <c r="G98" s="26">
        <f>F98-4</f>
        <v>5</v>
      </c>
      <c r="H98" s="26"/>
      <c r="I98" s="26"/>
      <c r="J98" s="26"/>
      <c r="K98" s="26"/>
    </row>
    <row r="99">
      <c r="A99" s="51">
        <v>43154.0</v>
      </c>
      <c r="B99" s="27">
        <v>0.071875</v>
      </c>
      <c r="C99" s="55">
        <f t="shared" si="1"/>
        <v>0.071875</v>
      </c>
      <c r="D99" s="26" t="s">
        <v>82</v>
      </c>
      <c r="E99" s="26" t="s">
        <v>127</v>
      </c>
      <c r="F99" s="25">
        <v>9.0</v>
      </c>
      <c r="G99" s="26">
        <f t="shared" ref="G99:G100" si="5">F99-3</f>
        <v>6</v>
      </c>
      <c r="H99" s="26"/>
      <c r="I99" s="26"/>
      <c r="J99" s="26"/>
      <c r="K99" s="26"/>
    </row>
    <row r="100">
      <c r="A100" s="51">
        <v>43154.0</v>
      </c>
      <c r="B100" s="27">
        <v>0.0725925925925926</v>
      </c>
      <c r="C100" s="55">
        <f t="shared" si="1"/>
        <v>0.07259259259</v>
      </c>
      <c r="D100" s="26" t="s">
        <v>82</v>
      </c>
      <c r="E100" s="26" t="s">
        <v>67</v>
      </c>
      <c r="F100" s="25">
        <v>9.0</v>
      </c>
      <c r="G100" s="26">
        <f t="shared" si="5"/>
        <v>6</v>
      </c>
      <c r="H100" s="26"/>
      <c r="I100" s="26"/>
      <c r="J100" s="26"/>
      <c r="K100" s="26"/>
    </row>
    <row r="101">
      <c r="A101" s="51">
        <v>43154.0</v>
      </c>
      <c r="B101" s="27">
        <v>0.07351851851851852</v>
      </c>
      <c r="C101" s="55">
        <f t="shared" si="1"/>
        <v>0.07351851852</v>
      </c>
      <c r="D101" s="26" t="s">
        <v>84</v>
      </c>
      <c r="E101" s="26" t="s">
        <v>210</v>
      </c>
      <c r="F101" s="25">
        <v>0.0</v>
      </c>
      <c r="G101" s="25">
        <v>2.0</v>
      </c>
      <c r="H101" s="26"/>
      <c r="I101" s="26"/>
      <c r="J101" s="26"/>
      <c r="K101" s="26" t="s">
        <v>856</v>
      </c>
    </row>
    <row r="102">
      <c r="A102" s="51">
        <v>43154.0</v>
      </c>
      <c r="B102" s="27">
        <v>0.07706018518518519</v>
      </c>
      <c r="C102" s="55">
        <f t="shared" si="1"/>
        <v>0.07706018519</v>
      </c>
      <c r="D102" s="26" t="s">
        <v>72</v>
      </c>
      <c r="E102" s="26" t="s">
        <v>362</v>
      </c>
      <c r="F102" s="25" t="s">
        <v>68</v>
      </c>
      <c r="G102" s="25">
        <v>20.0</v>
      </c>
      <c r="H102" s="26"/>
      <c r="I102" s="26"/>
      <c r="J102" s="26"/>
      <c r="K102" s="26"/>
    </row>
    <row r="103">
      <c r="A103" s="51">
        <v>43154.0</v>
      </c>
      <c r="B103" s="27">
        <v>0.07863425925925926</v>
      </c>
      <c r="C103" s="55">
        <f t="shared" si="1"/>
        <v>0.07863425926</v>
      </c>
      <c r="D103" s="26" t="s">
        <v>66</v>
      </c>
      <c r="E103" s="26" t="s">
        <v>166</v>
      </c>
      <c r="F103" s="25">
        <v>18.0</v>
      </c>
      <c r="G103" s="26">
        <f t="shared" ref="G103:G104" si="6">F103-2</f>
        <v>16</v>
      </c>
      <c r="H103" s="26"/>
      <c r="I103" s="26"/>
      <c r="J103" s="26"/>
      <c r="K103" s="26"/>
    </row>
    <row r="104">
      <c r="A104" s="51">
        <v>43154.0</v>
      </c>
      <c r="B104" s="27">
        <v>0.07956018518518519</v>
      </c>
      <c r="C104" s="55">
        <f t="shared" si="1"/>
        <v>0.07956018519</v>
      </c>
      <c r="D104" s="26" t="s">
        <v>66</v>
      </c>
      <c r="E104" s="26" t="s">
        <v>131</v>
      </c>
      <c r="F104" s="25">
        <v>10.0</v>
      </c>
      <c r="G104" s="26">
        <f t="shared" si="6"/>
        <v>8</v>
      </c>
      <c r="H104" s="26"/>
      <c r="I104" s="26"/>
      <c r="J104" s="26"/>
      <c r="K104" s="26"/>
    </row>
    <row r="105">
      <c r="A105" s="51">
        <v>43154.0</v>
      </c>
      <c r="B105" s="27">
        <v>0.09909722222222223</v>
      </c>
      <c r="C105" s="27">
        <f>B105-TIME('Time Shifts'!$B$24, 'Time Shifts'!$C$24, 'Time Shifts'!$D$24)</f>
        <v>0.08835648148</v>
      </c>
      <c r="D105" s="26" t="s">
        <v>82</v>
      </c>
      <c r="E105" s="26" t="s">
        <v>83</v>
      </c>
      <c r="F105" s="25">
        <v>13.0</v>
      </c>
      <c r="G105" s="26">
        <f t="shared" ref="G105:G106" si="7">F105-8</f>
        <v>5</v>
      </c>
      <c r="H105" s="26"/>
      <c r="I105" s="26"/>
      <c r="J105" s="26"/>
      <c r="K105" s="53" t="s">
        <v>85</v>
      </c>
    </row>
    <row r="106">
      <c r="A106" s="51">
        <v>43154.0</v>
      </c>
      <c r="B106" s="27">
        <v>0.09909722222222223</v>
      </c>
      <c r="C106" s="27">
        <f>B106-TIME('Time Shifts'!$B$24, 'Time Shifts'!$C$24, 'Time Shifts'!$D$24)</f>
        <v>0.08835648148</v>
      </c>
      <c r="D106" s="26" t="s">
        <v>82</v>
      </c>
      <c r="E106" s="26" t="s">
        <v>83</v>
      </c>
      <c r="F106" s="25">
        <v>14.0</v>
      </c>
      <c r="G106" s="26">
        <f t="shared" si="7"/>
        <v>6</v>
      </c>
      <c r="H106" s="26"/>
      <c r="I106" s="26"/>
      <c r="J106" s="26"/>
      <c r="K106" s="26" t="s">
        <v>86</v>
      </c>
    </row>
    <row r="107">
      <c r="A107" s="51">
        <v>43154.0</v>
      </c>
      <c r="B107" s="27">
        <v>0.10243055555555555</v>
      </c>
      <c r="C107" s="27">
        <f>B107-TIME('Time Shifts'!$B$24,'Time Shifts'!$C$24,'Time Shifts'!$D$24)</f>
        <v>0.09168981481</v>
      </c>
      <c r="D107" s="26" t="s">
        <v>72</v>
      </c>
      <c r="E107" s="26" t="s">
        <v>80</v>
      </c>
      <c r="F107" s="25">
        <v>7.0</v>
      </c>
      <c r="G107" s="26">
        <f>F107-3</f>
        <v>4</v>
      </c>
      <c r="H107" s="26"/>
      <c r="I107" s="26"/>
      <c r="J107" s="26"/>
      <c r="K107" s="26"/>
    </row>
    <row r="108">
      <c r="A108" s="51">
        <v>43154.0</v>
      </c>
      <c r="B108" s="27">
        <v>0.10243055555555555</v>
      </c>
      <c r="C108" s="27">
        <f>B108-TIME('Time Shifts'!$B$24,'Time Shifts'!$C$24,'Time Shifts'!$D$24)</f>
        <v>0.09168981481</v>
      </c>
      <c r="D108" s="26" t="s">
        <v>69</v>
      </c>
      <c r="E108" s="26" t="s">
        <v>73</v>
      </c>
      <c r="F108" s="25">
        <v>20.0</v>
      </c>
      <c r="G108" s="26">
        <f>F108-6</f>
        <v>14</v>
      </c>
      <c r="H108" s="26"/>
      <c r="I108" s="26"/>
      <c r="J108" s="26"/>
      <c r="K108" s="26"/>
    </row>
    <row r="109">
      <c r="A109" s="51">
        <v>43154.0</v>
      </c>
      <c r="B109" s="27">
        <v>0.10605324074074074</v>
      </c>
      <c r="C109" s="27">
        <f>B109-TIME('Time Shifts'!$B$24,'Time Shifts'!$C$24,'Time Shifts'!$D$24)</f>
        <v>0.0953125</v>
      </c>
      <c r="D109" s="26" t="s">
        <v>74</v>
      </c>
      <c r="E109" s="26" t="s">
        <v>71</v>
      </c>
      <c r="F109" s="25">
        <v>18.0</v>
      </c>
      <c r="G109" s="26">
        <f>F109-3</f>
        <v>15</v>
      </c>
      <c r="H109" s="26"/>
      <c r="I109" s="26"/>
      <c r="J109" s="26"/>
      <c r="K109" s="26"/>
    </row>
    <row r="110">
      <c r="A110" s="51">
        <v>43154.0</v>
      </c>
      <c r="B110" s="27">
        <v>0.10605324074074074</v>
      </c>
      <c r="C110" s="27">
        <f>B110-TIME('Time Shifts'!$B$24,'Time Shifts'!$C$24,'Time Shifts'!$D$24)</f>
        <v>0.0953125</v>
      </c>
      <c r="D110" s="26" t="s">
        <v>69</v>
      </c>
      <c r="E110" s="26" t="s">
        <v>71</v>
      </c>
      <c r="F110" s="25">
        <v>13.0</v>
      </c>
      <c r="G110" s="26">
        <f>F110-4</f>
        <v>9</v>
      </c>
      <c r="H110" s="26"/>
      <c r="I110" s="26"/>
      <c r="J110" s="26"/>
      <c r="K110" s="26"/>
    </row>
    <row r="111">
      <c r="A111" s="51">
        <v>43154.0</v>
      </c>
      <c r="B111" s="27">
        <v>0.10609953703703703</v>
      </c>
      <c r="C111" s="27">
        <f>B111-TIME('Time Shifts'!$B$24,'Time Shifts'!$C$24,'Time Shifts'!$D$24)</f>
        <v>0.0953587963</v>
      </c>
      <c r="D111" s="26" t="s">
        <v>72</v>
      </c>
      <c r="E111" s="26" t="s">
        <v>71</v>
      </c>
      <c r="F111" s="25">
        <v>14.0</v>
      </c>
      <c r="G111" s="26">
        <f>F111-6</f>
        <v>8</v>
      </c>
      <c r="H111" s="26"/>
      <c r="I111" s="26"/>
      <c r="J111" s="26"/>
      <c r="K111" s="26"/>
    </row>
    <row r="112">
      <c r="A112" s="51">
        <v>43154.0</v>
      </c>
      <c r="B112" s="27">
        <v>0.1116087962962963</v>
      </c>
      <c r="C112" s="27">
        <f>B112-TIME('Time Shifts'!$B$24,'Time Shifts'!$C$24,'Time Shifts'!$D$24)</f>
        <v>0.1008680556</v>
      </c>
      <c r="D112" s="26" t="s">
        <v>66</v>
      </c>
      <c r="E112" s="26" t="s">
        <v>67</v>
      </c>
      <c r="F112" s="25">
        <v>16.0</v>
      </c>
      <c r="G112" s="26">
        <f>F112-1</f>
        <v>15</v>
      </c>
      <c r="H112" s="26"/>
      <c r="I112" s="26"/>
      <c r="J112" s="26"/>
      <c r="K112" s="26"/>
    </row>
    <row r="113">
      <c r="A113" s="51">
        <v>43154.0</v>
      </c>
      <c r="B113" s="27">
        <v>0.11163194444444445</v>
      </c>
      <c r="C113" s="27">
        <f>B113-TIME('Time Shifts'!$B$24,'Time Shifts'!$C$24,'Time Shifts'!$D$24)</f>
        <v>0.1008912037</v>
      </c>
      <c r="D113" s="26" t="s">
        <v>82</v>
      </c>
      <c r="E113" s="26" t="s">
        <v>67</v>
      </c>
      <c r="F113" s="25">
        <v>5.0</v>
      </c>
      <c r="G113" s="26">
        <f t="shared" ref="G113:G114" si="8">F113-3</f>
        <v>2</v>
      </c>
      <c r="H113" s="26"/>
      <c r="I113" s="26"/>
      <c r="J113" s="26"/>
      <c r="K113" s="26"/>
    </row>
    <row r="114">
      <c r="A114" s="51">
        <v>43154.0</v>
      </c>
      <c r="B114" s="27">
        <v>0.11219907407407408</v>
      </c>
      <c r="C114" s="27">
        <f>B114-TIME('Time Shifts'!$B$24,'Time Shifts'!$C$24,'Time Shifts'!$D$24)</f>
        <v>0.1014583333</v>
      </c>
      <c r="D114" s="26" t="s">
        <v>72</v>
      </c>
      <c r="E114" s="26" t="s">
        <v>67</v>
      </c>
      <c r="F114" s="25">
        <v>20.0</v>
      </c>
      <c r="G114" s="26">
        <f t="shared" si="8"/>
        <v>17</v>
      </c>
      <c r="H114" s="26"/>
      <c r="I114" s="26"/>
      <c r="J114" s="26"/>
      <c r="K114" s="26"/>
    </row>
    <row r="115">
      <c r="A115" s="51">
        <v>43154.0</v>
      </c>
      <c r="B115" s="27">
        <v>0.11223379629629629</v>
      </c>
      <c r="C115" s="27">
        <f>B115-TIME('Time Shifts'!$B$24,'Time Shifts'!$C$24,'Time Shifts'!$D$24)</f>
        <v>0.1014930556</v>
      </c>
      <c r="D115" s="26" t="s">
        <v>69</v>
      </c>
      <c r="E115" s="26" t="s">
        <v>67</v>
      </c>
      <c r="F115" s="25">
        <v>17.0</v>
      </c>
      <c r="G115" s="26">
        <f>F115-4</f>
        <v>13</v>
      </c>
      <c r="H115" s="26"/>
      <c r="I115" s="26"/>
      <c r="J115" s="26"/>
      <c r="K115" s="26"/>
    </row>
    <row r="116">
      <c r="A116" s="51">
        <v>43154.0</v>
      </c>
      <c r="B116" s="27">
        <v>0.1140162037037037</v>
      </c>
      <c r="C116" s="27">
        <f>B116-TIME('Time Shifts'!$B$24,'Time Shifts'!$C$24,'Time Shifts'!$D$24)</f>
        <v>0.103275463</v>
      </c>
      <c r="D116" s="26" t="s">
        <v>82</v>
      </c>
      <c r="E116" s="26" t="s">
        <v>67</v>
      </c>
      <c r="F116" s="25">
        <v>13.0</v>
      </c>
      <c r="G116" s="26">
        <f>F116-3</f>
        <v>10</v>
      </c>
      <c r="H116" s="26"/>
      <c r="I116" s="26"/>
      <c r="J116" s="26"/>
      <c r="K116" s="26"/>
    </row>
    <row r="117">
      <c r="A117" s="51">
        <v>43154.0</v>
      </c>
      <c r="B117" s="27">
        <v>0.11996527777777778</v>
      </c>
      <c r="C117" s="27">
        <f>B117-TIME('Time Shifts'!$B$24,'Time Shifts'!$C$24,'Time Shifts'!$D$24)</f>
        <v>0.109224537</v>
      </c>
      <c r="D117" s="26" t="s">
        <v>72</v>
      </c>
      <c r="E117" s="26" t="s">
        <v>127</v>
      </c>
      <c r="F117" s="25">
        <v>9.0</v>
      </c>
      <c r="G117" s="26">
        <f>F117-0</f>
        <v>9</v>
      </c>
      <c r="H117" s="26"/>
      <c r="I117" s="26"/>
      <c r="J117" s="26"/>
      <c r="K117" s="26"/>
    </row>
    <row r="118">
      <c r="A118" s="51">
        <v>43154.0</v>
      </c>
      <c r="B118" s="27">
        <v>0.12373842592592593</v>
      </c>
      <c r="C118" s="27">
        <f>B118-TIME('Time Shifts'!$B$24,'Time Shifts'!$C$24,'Time Shifts'!$D$24)</f>
        <v>0.1129976852</v>
      </c>
      <c r="D118" s="26" t="s">
        <v>69</v>
      </c>
      <c r="E118" s="26" t="s">
        <v>67</v>
      </c>
      <c r="F118" s="25">
        <v>15.0</v>
      </c>
      <c r="G118" s="26">
        <f>F118-4</f>
        <v>11</v>
      </c>
      <c r="H118" s="26"/>
      <c r="I118" s="26"/>
      <c r="J118" s="26"/>
      <c r="K118" s="26"/>
    </row>
    <row r="119">
      <c r="A119" s="51">
        <v>43154.0</v>
      </c>
      <c r="B119" s="27">
        <v>0.12446759259259259</v>
      </c>
      <c r="C119" s="27">
        <f>B119-TIME('Time Shifts'!$B$24,'Time Shifts'!$C$24,'Time Shifts'!$D$24)</f>
        <v>0.1137268519</v>
      </c>
      <c r="D119" s="26" t="s">
        <v>82</v>
      </c>
      <c r="E119" s="26" t="s">
        <v>67</v>
      </c>
      <c r="F119" s="25">
        <v>17.0</v>
      </c>
      <c r="G119" s="26">
        <f>F119-3</f>
        <v>14</v>
      </c>
      <c r="H119" s="26"/>
      <c r="I119" s="26"/>
      <c r="J119" s="26"/>
      <c r="K119" s="26"/>
    </row>
    <row r="120">
      <c r="A120" s="51">
        <v>43154.0</v>
      </c>
      <c r="B120" s="27">
        <v>0.1274537037037037</v>
      </c>
      <c r="C120" s="27">
        <f>B120-TIME('Time Shifts'!$B$24,'Time Shifts'!$C$24,'Time Shifts'!$D$24)</f>
        <v>0.116712963</v>
      </c>
      <c r="D120" s="26" t="s">
        <v>70</v>
      </c>
      <c r="E120" s="26" t="s">
        <v>67</v>
      </c>
      <c r="F120" s="25" t="s">
        <v>75</v>
      </c>
      <c r="G120" s="25" t="s">
        <v>75</v>
      </c>
      <c r="H120" s="26"/>
      <c r="I120" s="26"/>
      <c r="J120" s="26"/>
      <c r="K120" s="26"/>
    </row>
    <row r="121">
      <c r="A121" s="51">
        <v>43154.0</v>
      </c>
      <c r="B121" s="27">
        <v>0.12753472222222223</v>
      </c>
      <c r="C121" s="27">
        <f>B121-TIME('Time Shifts'!$B$24,'Time Shifts'!$C$24,'Time Shifts'!$D$24)</f>
        <v>0.1167939815</v>
      </c>
      <c r="D121" s="26" t="s">
        <v>84</v>
      </c>
      <c r="E121" s="26" t="s">
        <v>67</v>
      </c>
      <c r="F121" s="25">
        <v>15.0</v>
      </c>
      <c r="G121" s="26"/>
      <c r="H121" s="26"/>
      <c r="I121" s="26"/>
      <c r="J121" s="26"/>
      <c r="K121" s="26"/>
    </row>
    <row r="122">
      <c r="A122" s="51">
        <v>43154.0</v>
      </c>
      <c r="B122" s="27">
        <v>0.12912037037037036</v>
      </c>
      <c r="C122" s="27">
        <f>B122-TIME('Time Shifts'!$B$24,'Time Shifts'!$C$24,'Time Shifts'!$D$24)</f>
        <v>0.1183796296</v>
      </c>
      <c r="D122" s="26" t="s">
        <v>74</v>
      </c>
      <c r="E122" s="26" t="s">
        <v>67</v>
      </c>
      <c r="F122" s="25">
        <v>6.0</v>
      </c>
      <c r="G122" s="26">
        <f>F122-0</f>
        <v>6</v>
      </c>
      <c r="H122" s="26"/>
      <c r="I122" s="26"/>
      <c r="J122" s="26"/>
      <c r="K122" s="26"/>
    </row>
    <row r="123">
      <c r="A123" s="51">
        <v>43154.0</v>
      </c>
      <c r="B123" s="27">
        <v>0.12912037037037036</v>
      </c>
      <c r="C123" s="27">
        <f>B123-TIME('Time Shifts'!$B$24,'Time Shifts'!$C$24,'Time Shifts'!$D$24)</f>
        <v>0.1183796296</v>
      </c>
      <c r="D123" s="26" t="s">
        <v>82</v>
      </c>
      <c r="E123" s="26" t="s">
        <v>67</v>
      </c>
      <c r="F123" s="25">
        <v>13.0</v>
      </c>
      <c r="G123" s="26">
        <f>F123-3</f>
        <v>10</v>
      </c>
      <c r="H123" s="26"/>
      <c r="I123" s="26"/>
      <c r="J123" s="26"/>
      <c r="K123" s="26"/>
    </row>
    <row r="124">
      <c r="A124" s="51">
        <v>43154.0</v>
      </c>
      <c r="B124" s="27">
        <v>0.12989583333333332</v>
      </c>
      <c r="C124" s="27">
        <f>B124-TIME('Time Shifts'!$B$24,'Time Shifts'!$C$24,'Time Shifts'!$D$24)</f>
        <v>0.1191550926</v>
      </c>
      <c r="D124" s="26" t="s">
        <v>74</v>
      </c>
      <c r="E124" s="26" t="s">
        <v>125</v>
      </c>
      <c r="F124" s="25" t="s">
        <v>88</v>
      </c>
      <c r="G124" s="25">
        <v>1.0</v>
      </c>
      <c r="H124" s="26"/>
      <c r="I124" s="26"/>
      <c r="J124" s="26"/>
      <c r="K124" s="26"/>
    </row>
    <row r="125">
      <c r="A125" s="51">
        <v>43154.0</v>
      </c>
      <c r="B125" s="27">
        <v>0.1303125</v>
      </c>
      <c r="C125" s="27">
        <f>B125-TIME('Time Shifts'!$B$24,'Time Shifts'!$C$24,'Time Shifts'!$D$24)</f>
        <v>0.1195717593</v>
      </c>
      <c r="D125" s="26" t="s">
        <v>74</v>
      </c>
      <c r="E125" s="26" t="s">
        <v>67</v>
      </c>
      <c r="F125" s="25">
        <v>12.0</v>
      </c>
      <c r="G125" s="26">
        <f>F125-0</f>
        <v>12</v>
      </c>
      <c r="H125" s="26"/>
      <c r="I125" s="26"/>
      <c r="J125" s="26"/>
      <c r="K125" s="26"/>
    </row>
    <row r="126">
      <c r="A126" s="51">
        <v>43154.0</v>
      </c>
      <c r="B126" s="27">
        <v>0.13037037037037036</v>
      </c>
      <c r="C126" s="27">
        <f>B126-TIME('Time Shifts'!$B$24,'Time Shifts'!$C$24,'Time Shifts'!$D$24)</f>
        <v>0.1196296296</v>
      </c>
      <c r="D126" s="26" t="s">
        <v>157</v>
      </c>
      <c r="E126" s="26" t="s">
        <v>67</v>
      </c>
      <c r="F126" s="25">
        <f>G126+3</f>
        <v>5</v>
      </c>
      <c r="G126" s="53">
        <v>2.0</v>
      </c>
      <c r="H126" s="26"/>
      <c r="I126" s="26"/>
      <c r="J126" s="26"/>
      <c r="K126" s="26"/>
    </row>
    <row r="127">
      <c r="A127" s="51">
        <v>43154.0</v>
      </c>
      <c r="B127" s="27">
        <v>0.13130787037037037</v>
      </c>
      <c r="C127" s="27">
        <f>B127-TIME('Time Shifts'!$B$24,'Time Shifts'!$C$24,'Time Shifts'!$D$24)</f>
        <v>0.1205671296</v>
      </c>
      <c r="D127" s="26" t="s">
        <v>74</v>
      </c>
      <c r="E127" s="26" t="s">
        <v>67</v>
      </c>
      <c r="F127" s="25">
        <v>13.0</v>
      </c>
      <c r="G127" s="26">
        <f t="shared" ref="G127:G129" si="9">F127-0</f>
        <v>13</v>
      </c>
      <c r="H127" s="26"/>
      <c r="I127" s="26"/>
      <c r="J127" s="26"/>
      <c r="K127" s="26"/>
    </row>
    <row r="128">
      <c r="A128" s="51">
        <v>43154.0</v>
      </c>
      <c r="B128" s="27">
        <v>0.13199074074074074</v>
      </c>
      <c r="C128" s="27">
        <f>B128-TIME('Time Shifts'!$B$24,'Time Shifts'!$C$24,'Time Shifts'!$D$24)</f>
        <v>0.12125</v>
      </c>
      <c r="D128" s="26" t="s">
        <v>74</v>
      </c>
      <c r="E128" s="26" t="s">
        <v>67</v>
      </c>
      <c r="F128" s="25">
        <v>15.0</v>
      </c>
      <c r="G128" s="26">
        <f t="shared" si="9"/>
        <v>15</v>
      </c>
      <c r="H128" s="26"/>
      <c r="I128" s="26"/>
      <c r="J128" s="26"/>
      <c r="K128" s="26"/>
    </row>
    <row r="129">
      <c r="A129" s="51">
        <v>43154.0</v>
      </c>
      <c r="B129" s="27">
        <v>0.1333564814814815</v>
      </c>
      <c r="C129" s="27">
        <f>B129-TIME('Time Shifts'!$B$24,'Time Shifts'!$C$24,'Time Shifts'!$D$24)</f>
        <v>0.1226157407</v>
      </c>
      <c r="D129" s="26" t="s">
        <v>74</v>
      </c>
      <c r="E129" s="26" t="s">
        <v>67</v>
      </c>
      <c r="F129" s="25">
        <v>6.0</v>
      </c>
      <c r="G129" s="26">
        <f t="shared" si="9"/>
        <v>6</v>
      </c>
      <c r="H129" s="26"/>
      <c r="I129" s="26"/>
      <c r="J129" s="26"/>
      <c r="K129" s="26"/>
    </row>
    <row r="130">
      <c r="A130" s="51">
        <v>43154.0</v>
      </c>
      <c r="B130" s="27">
        <v>0.13365740740740742</v>
      </c>
      <c r="C130" s="27">
        <f>B130-TIME('Time Shifts'!$B$24,'Time Shifts'!$C$24,'Time Shifts'!$D$24)</f>
        <v>0.1229166667</v>
      </c>
      <c r="D130" s="26" t="s">
        <v>69</v>
      </c>
      <c r="E130" s="26" t="s">
        <v>125</v>
      </c>
      <c r="F130" s="25" t="s">
        <v>68</v>
      </c>
      <c r="G130" s="25">
        <v>20.0</v>
      </c>
      <c r="H130" s="26"/>
      <c r="I130" s="26"/>
      <c r="J130" s="26"/>
      <c r="K130" s="26"/>
    </row>
    <row r="131">
      <c r="A131" s="51">
        <v>43154.0</v>
      </c>
      <c r="B131" s="27">
        <v>0.13365740740740742</v>
      </c>
      <c r="C131" s="27">
        <f>B131-TIME('Time Shifts'!$B$24,'Time Shifts'!$C$24,'Time Shifts'!$D$24)</f>
        <v>0.1229166667</v>
      </c>
      <c r="D131" s="26" t="s">
        <v>72</v>
      </c>
      <c r="E131" s="26" t="s">
        <v>125</v>
      </c>
      <c r="F131" s="25" t="s">
        <v>88</v>
      </c>
      <c r="G131" s="25">
        <v>1.0</v>
      </c>
      <c r="H131" s="26"/>
      <c r="I131" s="26"/>
      <c r="J131" s="26"/>
      <c r="K131" s="26"/>
    </row>
    <row r="132">
      <c r="A132" s="51">
        <v>43154.0</v>
      </c>
      <c r="B132" s="27">
        <v>0.13365740740740742</v>
      </c>
      <c r="C132" s="27">
        <f>B132-TIME('Time Shifts'!$B$24,'Time Shifts'!$C$24,'Time Shifts'!$D$24)</f>
        <v>0.1229166667</v>
      </c>
      <c r="D132" s="26" t="s">
        <v>84</v>
      </c>
      <c r="E132" s="26" t="s">
        <v>125</v>
      </c>
      <c r="F132" s="25">
        <v>16.0</v>
      </c>
      <c r="G132" s="26"/>
      <c r="H132" s="26"/>
      <c r="I132" s="26"/>
      <c r="J132" s="26"/>
      <c r="K132" s="26"/>
    </row>
    <row r="133">
      <c r="A133" s="51">
        <v>43154.0</v>
      </c>
      <c r="B133" s="27">
        <v>0.13365740740740742</v>
      </c>
      <c r="C133" s="27">
        <f>B133-TIME('Time Shifts'!$B$24,'Time Shifts'!$C$24,'Time Shifts'!$D$24)</f>
        <v>0.1229166667</v>
      </c>
      <c r="D133" s="26" t="s">
        <v>82</v>
      </c>
      <c r="E133" s="26" t="s">
        <v>125</v>
      </c>
      <c r="F133" s="25">
        <v>14.0</v>
      </c>
      <c r="G133" s="26">
        <f>F133-1</f>
        <v>13</v>
      </c>
      <c r="H133" s="26"/>
      <c r="I133" s="26"/>
      <c r="J133" s="26"/>
      <c r="K133" s="26"/>
    </row>
    <row r="134">
      <c r="A134" s="51">
        <v>43154.0</v>
      </c>
      <c r="B134" s="27">
        <v>0.13365740740740742</v>
      </c>
      <c r="C134" s="27">
        <f>B134-TIME('Time Shifts'!$B$24,'Time Shifts'!$C$24,'Time Shifts'!$D$24)</f>
        <v>0.1229166667</v>
      </c>
      <c r="D134" s="26" t="s">
        <v>70</v>
      </c>
      <c r="E134" s="26" t="s">
        <v>125</v>
      </c>
      <c r="F134" s="25">
        <v>14.0</v>
      </c>
      <c r="G134" s="26">
        <f>F134-7</f>
        <v>7</v>
      </c>
      <c r="H134" s="26"/>
      <c r="I134" s="26"/>
      <c r="J134" s="26"/>
      <c r="K134" s="26"/>
    </row>
    <row r="135">
      <c r="A135" s="51">
        <v>43154.0</v>
      </c>
      <c r="B135" s="27">
        <v>0.13365740740740742</v>
      </c>
      <c r="C135" s="27">
        <f>B135-TIME('Time Shifts'!$B$24,'Time Shifts'!$C$24,'Time Shifts'!$D$24)</f>
        <v>0.1229166667</v>
      </c>
      <c r="D135" s="26" t="s">
        <v>66</v>
      </c>
      <c r="E135" s="26" t="s">
        <v>125</v>
      </c>
      <c r="F135" s="25">
        <v>4.0</v>
      </c>
      <c r="G135" s="26">
        <f>F135-0</f>
        <v>4</v>
      </c>
      <c r="H135" s="26"/>
      <c r="I135" s="26"/>
      <c r="J135" s="26"/>
      <c r="K135" s="26"/>
    </row>
    <row r="136">
      <c r="A136" s="51">
        <v>43154.0</v>
      </c>
      <c r="B136" s="27">
        <v>0.13642361111111112</v>
      </c>
      <c r="C136" s="27">
        <f>B136-TIME('Time Shifts'!$B$24,'Time Shifts'!$C$24,'Time Shifts'!$D$24)</f>
        <v>0.1256828704</v>
      </c>
      <c r="D136" s="26" t="s">
        <v>66</v>
      </c>
      <c r="E136" s="26" t="s">
        <v>67</v>
      </c>
      <c r="F136" s="25">
        <v>14.0</v>
      </c>
      <c r="G136" s="26">
        <f>F136-1</f>
        <v>13</v>
      </c>
      <c r="H136" s="26"/>
      <c r="I136" s="26"/>
      <c r="J136" s="26"/>
      <c r="K136" s="26"/>
    </row>
    <row r="137">
      <c r="A137" s="51">
        <v>43154.0</v>
      </c>
      <c r="B137" s="27">
        <v>0.1369212962962963</v>
      </c>
      <c r="C137" s="27">
        <f>B137-TIME('Time Shifts'!$B$24,'Time Shifts'!$C$24,'Time Shifts'!$D$24)</f>
        <v>0.1261805556</v>
      </c>
      <c r="D137" s="26" t="s">
        <v>70</v>
      </c>
      <c r="E137" s="26" t="s">
        <v>93</v>
      </c>
      <c r="F137" s="25" t="s">
        <v>75</v>
      </c>
      <c r="G137" s="53" t="s">
        <v>75</v>
      </c>
      <c r="H137" s="26"/>
      <c r="I137" s="26"/>
      <c r="J137" s="26"/>
      <c r="K137" s="53" t="s">
        <v>85</v>
      </c>
    </row>
    <row r="138">
      <c r="A138" s="51">
        <v>43154.0</v>
      </c>
      <c r="B138" s="27">
        <v>0.1369212962962963</v>
      </c>
      <c r="C138" s="27">
        <f>B138-TIME('Time Shifts'!$B$24,'Time Shifts'!$C$24,'Time Shifts'!$D$24)</f>
        <v>0.1261805556</v>
      </c>
      <c r="D138" s="26" t="s">
        <v>70</v>
      </c>
      <c r="E138" s="26" t="s">
        <v>93</v>
      </c>
      <c r="F138" s="25">
        <v>16.0</v>
      </c>
      <c r="G138" s="26">
        <f>F138-7</f>
        <v>9</v>
      </c>
      <c r="H138" s="26"/>
      <c r="I138" s="26"/>
      <c r="J138" s="26"/>
      <c r="K138" s="26" t="s">
        <v>99</v>
      </c>
    </row>
    <row r="139">
      <c r="A139" s="51">
        <v>43154.0</v>
      </c>
      <c r="B139" s="27">
        <v>0.1370486111111111</v>
      </c>
      <c r="C139" s="27">
        <f>B139-TIME('Time Shifts'!$B$24,'Time Shifts'!$C$24,'Time Shifts'!$D$24)</f>
        <v>0.1263078704</v>
      </c>
      <c r="D139" s="26" t="s">
        <v>70</v>
      </c>
      <c r="E139" s="26" t="s">
        <v>91</v>
      </c>
      <c r="F139" s="25">
        <v>12.0</v>
      </c>
      <c r="G139" s="26"/>
      <c r="H139" s="26"/>
      <c r="I139" s="26" t="s">
        <v>857</v>
      </c>
      <c r="J139" s="26"/>
      <c r="K139" s="26"/>
    </row>
    <row r="140">
      <c r="A140" s="51">
        <v>43154.0</v>
      </c>
      <c r="B140" s="27">
        <v>0.1373148148148148</v>
      </c>
      <c r="C140" s="27">
        <f>B140-TIME('Time Shifts'!$B$24,'Time Shifts'!$C$24,'Time Shifts'!$D$24)</f>
        <v>0.1265740741</v>
      </c>
      <c r="D140" s="26" t="s">
        <v>70</v>
      </c>
      <c r="E140" s="26" t="s">
        <v>93</v>
      </c>
      <c r="F140" s="25" t="s">
        <v>68</v>
      </c>
      <c r="G140" s="25">
        <v>20.0</v>
      </c>
      <c r="H140" s="26"/>
      <c r="I140" s="26"/>
      <c r="J140" s="26"/>
      <c r="K140" s="26" t="s">
        <v>858</v>
      </c>
    </row>
    <row r="141">
      <c r="A141" s="51">
        <v>43154.0</v>
      </c>
      <c r="B141" s="27">
        <v>0.13802083333333334</v>
      </c>
      <c r="C141" s="27">
        <f>B141-TIME('Time Shifts'!$B$24,'Time Shifts'!$C$24,'Time Shifts'!$D$24)</f>
        <v>0.1272800926</v>
      </c>
      <c r="D141" s="26" t="s">
        <v>74</v>
      </c>
      <c r="E141" s="26" t="s">
        <v>93</v>
      </c>
      <c r="F141" s="25">
        <v>13.0</v>
      </c>
      <c r="G141" s="26">
        <f>F141-7</f>
        <v>6</v>
      </c>
      <c r="H141" s="26"/>
      <c r="I141" s="26"/>
      <c r="J141" s="26"/>
      <c r="K141" s="26" t="s">
        <v>197</v>
      </c>
    </row>
    <row r="142">
      <c r="A142" s="51">
        <v>43154.0</v>
      </c>
      <c r="B142" s="27">
        <v>0.13811342592592593</v>
      </c>
      <c r="C142" s="27">
        <f>B142-TIME('Time Shifts'!$B$24,'Time Shifts'!$C$24,'Time Shifts'!$D$24)</f>
        <v>0.1273726852</v>
      </c>
      <c r="D142" s="26" t="s">
        <v>74</v>
      </c>
      <c r="E142" s="26" t="s">
        <v>91</v>
      </c>
      <c r="F142" s="25">
        <v>8.0</v>
      </c>
      <c r="G142" s="26"/>
      <c r="H142" s="26"/>
      <c r="I142" s="26" t="s">
        <v>859</v>
      </c>
      <c r="J142" s="26"/>
      <c r="K142" s="26"/>
    </row>
    <row r="143">
      <c r="A143" s="51">
        <v>43154.0</v>
      </c>
      <c r="B143" s="27">
        <v>0.1385648148148148</v>
      </c>
      <c r="C143" s="27">
        <f>B143-TIME('Time Shifts'!$B$24,'Time Shifts'!$C$24,'Time Shifts'!$D$24)</f>
        <v>0.1278240741</v>
      </c>
      <c r="D143" s="26" t="s">
        <v>69</v>
      </c>
      <c r="E143" s="26" t="s">
        <v>127</v>
      </c>
      <c r="F143" s="25" t="s">
        <v>88</v>
      </c>
      <c r="G143" s="25">
        <v>1.0</v>
      </c>
      <c r="H143" s="26"/>
      <c r="I143" s="26"/>
      <c r="J143" s="26"/>
      <c r="K143" s="26"/>
    </row>
    <row r="144">
      <c r="A144" s="51">
        <v>43154.0</v>
      </c>
      <c r="B144" s="27">
        <v>0.139375</v>
      </c>
      <c r="C144" s="27">
        <f>B144-TIME('Time Shifts'!$B$24,'Time Shifts'!$C$24,'Time Shifts'!$D$24)</f>
        <v>0.1286342593</v>
      </c>
      <c r="D144" s="26" t="s">
        <v>82</v>
      </c>
      <c r="E144" s="26" t="s">
        <v>83</v>
      </c>
      <c r="F144" s="25">
        <v>15.0</v>
      </c>
      <c r="G144" s="26">
        <f>F144-8</f>
        <v>7</v>
      </c>
      <c r="H144" s="26"/>
      <c r="I144" s="26"/>
      <c r="J144" s="26"/>
      <c r="K144" s="26"/>
    </row>
    <row r="145">
      <c r="A145" s="51">
        <v>43154.0</v>
      </c>
      <c r="B145" s="27">
        <v>0.1394675925925926</v>
      </c>
      <c r="C145" s="27">
        <f>B145-TIME('Time Shifts'!$B$24,'Time Shifts'!$C$24,'Time Shifts'!$D$24)</f>
        <v>0.1287268519</v>
      </c>
      <c r="D145" s="26" t="s">
        <v>70</v>
      </c>
      <c r="E145" s="26" t="s">
        <v>83</v>
      </c>
      <c r="F145" s="25" t="s">
        <v>68</v>
      </c>
      <c r="G145" s="25">
        <v>20.0</v>
      </c>
      <c r="H145" s="26"/>
      <c r="I145" s="26"/>
      <c r="J145" s="26"/>
      <c r="K145" s="26"/>
    </row>
    <row r="146">
      <c r="A146" s="51">
        <v>43154.0</v>
      </c>
      <c r="B146" s="27">
        <v>0.1415509259259259</v>
      </c>
      <c r="C146" s="27">
        <f>B146-TIME('Time Shifts'!$B$24,'Time Shifts'!$C$24,'Time Shifts'!$D$24)</f>
        <v>0.1308101852</v>
      </c>
      <c r="D146" s="26" t="s">
        <v>82</v>
      </c>
      <c r="E146" s="26" t="s">
        <v>80</v>
      </c>
      <c r="F146" s="25" t="s">
        <v>75</v>
      </c>
      <c r="G146" s="25" t="s">
        <v>75</v>
      </c>
      <c r="H146" s="26"/>
      <c r="I146" s="26"/>
      <c r="J146" s="26"/>
      <c r="K146" s="53" t="s">
        <v>85</v>
      </c>
    </row>
    <row r="147">
      <c r="A147" s="51">
        <v>43154.0</v>
      </c>
      <c r="B147" s="27">
        <v>0.1415509259259259</v>
      </c>
      <c r="C147" s="27">
        <f>B147-TIME('Time Shifts'!$B$24,'Time Shifts'!$C$24,'Time Shifts'!$D$24)</f>
        <v>0.1308101852</v>
      </c>
      <c r="D147" s="26" t="s">
        <v>82</v>
      </c>
      <c r="E147" s="26" t="s">
        <v>80</v>
      </c>
      <c r="F147" s="25" t="s">
        <v>68</v>
      </c>
      <c r="G147" s="25">
        <v>20.0</v>
      </c>
      <c r="H147" s="26"/>
      <c r="I147" s="26"/>
      <c r="J147" s="26"/>
      <c r="K147" s="26"/>
    </row>
    <row r="148">
      <c r="A148" s="51">
        <v>43154.0</v>
      </c>
      <c r="B148" s="27">
        <v>0.14840277777777777</v>
      </c>
      <c r="C148" s="27">
        <f>B148-TIME('Time Shifts'!$B$24,'Time Shifts'!$C$24,'Time Shifts'!$D$24)</f>
        <v>0.137662037</v>
      </c>
      <c r="D148" s="26" t="s">
        <v>69</v>
      </c>
      <c r="E148" s="26" t="s">
        <v>67</v>
      </c>
      <c r="F148" s="25">
        <v>13.0</v>
      </c>
      <c r="G148" s="26">
        <f>F148-4</f>
        <v>9</v>
      </c>
      <c r="H148" s="26"/>
      <c r="I148" s="26"/>
      <c r="J148" s="26"/>
      <c r="K148" s="26"/>
    </row>
    <row r="149">
      <c r="A149" s="51">
        <v>43154.0</v>
      </c>
      <c r="B149" s="27">
        <v>0.1526273148148148</v>
      </c>
      <c r="C149" s="27">
        <f>B149-TIME('Time Shifts'!$B$24,'Time Shifts'!$C$24,'Time Shifts'!$D$24)</f>
        <v>0.1418865741</v>
      </c>
      <c r="D149" s="26" t="s">
        <v>70</v>
      </c>
      <c r="E149" s="26" t="s">
        <v>67</v>
      </c>
      <c r="F149" s="25">
        <v>14.0</v>
      </c>
      <c r="G149" s="26">
        <f>F149-7</f>
        <v>7</v>
      </c>
      <c r="H149" s="26"/>
      <c r="I149" s="26"/>
      <c r="J149" s="26"/>
      <c r="K149" s="26"/>
    </row>
    <row r="150">
      <c r="A150" s="51">
        <v>43154.0</v>
      </c>
      <c r="B150" s="27">
        <v>0.15313657407407408</v>
      </c>
      <c r="C150" s="27">
        <f>B150-TIME('Time Shifts'!$B$24,'Time Shifts'!$C$24,'Time Shifts'!$D$24)</f>
        <v>0.1423958333</v>
      </c>
      <c r="D150" s="26" t="s">
        <v>70</v>
      </c>
      <c r="E150" s="26" t="s">
        <v>366</v>
      </c>
      <c r="F150" s="26">
        <f>G150+2</f>
        <v>5</v>
      </c>
      <c r="G150" s="25">
        <v>3.0</v>
      </c>
      <c r="H150" s="26"/>
      <c r="I150" s="26"/>
      <c r="J150" s="26"/>
      <c r="K150" s="53" t="s">
        <v>85</v>
      </c>
    </row>
    <row r="151">
      <c r="A151" s="51">
        <v>43154.0</v>
      </c>
      <c r="B151" s="27">
        <v>0.15313657407407408</v>
      </c>
      <c r="C151" s="27">
        <f>B151-TIME('Time Shifts'!$B$24,'Time Shifts'!$C$24,'Time Shifts'!$D$24)</f>
        <v>0.1423958333</v>
      </c>
      <c r="D151" s="26" t="s">
        <v>70</v>
      </c>
      <c r="E151" s="26" t="s">
        <v>366</v>
      </c>
      <c r="F151" s="25">
        <v>9.0</v>
      </c>
      <c r="G151" s="26">
        <f>F151-2</f>
        <v>7</v>
      </c>
      <c r="H151" s="26"/>
      <c r="I151" s="26"/>
      <c r="J151" s="26"/>
      <c r="K151" s="26" t="s">
        <v>86</v>
      </c>
    </row>
    <row r="152">
      <c r="A152" s="51">
        <v>43154.0</v>
      </c>
      <c r="B152" s="27">
        <v>0.1542939814814815</v>
      </c>
      <c r="C152" s="27">
        <f>B152-TIME('Time Shifts'!$B$24,'Time Shifts'!$C$24,'Time Shifts'!$D$24)</f>
        <v>0.1435532407</v>
      </c>
      <c r="D152" s="26" t="s">
        <v>74</v>
      </c>
      <c r="E152" s="26" t="s">
        <v>67</v>
      </c>
      <c r="F152" s="25">
        <v>13.0</v>
      </c>
      <c r="G152" s="26">
        <f>F152-0</f>
        <v>13</v>
      </c>
      <c r="H152" s="26"/>
      <c r="I152" s="26"/>
      <c r="J152" s="26"/>
      <c r="K152" s="26"/>
    </row>
    <row r="153">
      <c r="A153" s="51">
        <v>43154.0</v>
      </c>
      <c r="B153" s="27">
        <v>0.15444444444444444</v>
      </c>
      <c r="C153" s="27">
        <f>B153-TIME('Time Shifts'!$B$24,'Time Shifts'!$C$24,'Time Shifts'!$D$24)</f>
        <v>0.1437037037</v>
      </c>
      <c r="D153" s="26" t="s">
        <v>84</v>
      </c>
      <c r="E153" s="26" t="s">
        <v>67</v>
      </c>
      <c r="F153" s="25">
        <v>18.0</v>
      </c>
      <c r="G153" s="26"/>
      <c r="H153" s="26"/>
      <c r="I153" s="26"/>
      <c r="J153" s="26"/>
      <c r="K153" s="26"/>
    </row>
    <row r="154">
      <c r="A154" s="51">
        <v>43154.0</v>
      </c>
      <c r="B154" s="27">
        <v>0.1567939814814815</v>
      </c>
      <c r="C154" s="27">
        <f>B154-TIME('Time Shifts'!$B$24,'Time Shifts'!$C$24,'Time Shifts'!$D$24)</f>
        <v>0.1460532407</v>
      </c>
      <c r="D154" s="26" t="s">
        <v>66</v>
      </c>
      <c r="E154" s="26" t="s">
        <v>80</v>
      </c>
      <c r="F154" s="25">
        <v>16.0</v>
      </c>
      <c r="G154" s="26">
        <f>F154-7</f>
        <v>9</v>
      </c>
      <c r="H154" s="26"/>
      <c r="I154" s="26"/>
      <c r="J154" s="26"/>
      <c r="K154" s="2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15.86"/>
    <col customWidth="1" min="10" max="10" width="6.29"/>
    <col customWidth="1" min="11" max="11" width="36.29"/>
  </cols>
  <sheetData>
    <row r="1">
      <c r="A1" s="29" t="s">
        <v>0</v>
      </c>
      <c r="B1" s="48" t="s">
        <v>614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43155.0</v>
      </c>
      <c r="B2" s="27">
        <v>0.010601851851851852</v>
      </c>
      <c r="C2" s="27">
        <f t="shared" ref="C2:C51" si="1">B2</f>
        <v>0.01060185185</v>
      </c>
      <c r="D2" s="26" t="s">
        <v>70</v>
      </c>
      <c r="E2" s="26" t="s">
        <v>67</v>
      </c>
      <c r="F2" s="25">
        <v>9.0</v>
      </c>
      <c r="G2" s="26">
        <f>F2-3</f>
        <v>6</v>
      </c>
      <c r="H2" s="26"/>
      <c r="I2" s="26"/>
      <c r="J2" s="26"/>
      <c r="K2" s="26"/>
    </row>
    <row r="3">
      <c r="A3" s="51">
        <v>43155.0</v>
      </c>
      <c r="B3" s="27">
        <v>0.011354166666666667</v>
      </c>
      <c r="C3" s="27">
        <f t="shared" si="1"/>
        <v>0.01135416667</v>
      </c>
      <c r="D3" s="26" t="s">
        <v>66</v>
      </c>
      <c r="E3" s="26" t="s">
        <v>67</v>
      </c>
      <c r="F3" s="25">
        <v>15.0</v>
      </c>
      <c r="G3" s="26">
        <f>F3-1</f>
        <v>14</v>
      </c>
      <c r="H3" s="26"/>
      <c r="I3" s="26"/>
      <c r="J3" s="26"/>
      <c r="K3" s="26"/>
    </row>
    <row r="4">
      <c r="A4" s="51">
        <v>43155.0</v>
      </c>
      <c r="B4" s="27">
        <v>0.014930555555555556</v>
      </c>
      <c r="C4" s="27">
        <f t="shared" si="1"/>
        <v>0.01493055556</v>
      </c>
      <c r="D4" s="26" t="s">
        <v>82</v>
      </c>
      <c r="E4" s="26" t="s">
        <v>89</v>
      </c>
      <c r="F4" s="26">
        <f>G4+7</f>
        <v>26</v>
      </c>
      <c r="G4" s="25">
        <v>19.0</v>
      </c>
      <c r="H4" s="26"/>
      <c r="I4" s="26"/>
      <c r="J4" s="26"/>
      <c r="K4" s="26" t="s">
        <v>151</v>
      </c>
    </row>
    <row r="5">
      <c r="A5" s="51">
        <v>43155.0</v>
      </c>
      <c r="B5" s="27">
        <v>0.015891203703703703</v>
      </c>
      <c r="C5" s="27">
        <f t="shared" si="1"/>
        <v>0.0158912037</v>
      </c>
      <c r="D5" s="26" t="s">
        <v>74</v>
      </c>
      <c r="E5" s="26" t="s">
        <v>131</v>
      </c>
      <c r="F5" s="25">
        <v>18.0</v>
      </c>
      <c r="G5" s="26">
        <f>F5-3</f>
        <v>15</v>
      </c>
      <c r="H5" s="26"/>
      <c r="I5" s="26"/>
      <c r="J5" s="26"/>
      <c r="K5" s="26" t="s">
        <v>86</v>
      </c>
    </row>
    <row r="6">
      <c r="A6" s="51">
        <v>43155.0</v>
      </c>
      <c r="B6" s="27">
        <v>0.015891203703703703</v>
      </c>
      <c r="C6" s="27">
        <f t="shared" si="1"/>
        <v>0.0158912037</v>
      </c>
      <c r="D6" s="26" t="s">
        <v>74</v>
      </c>
      <c r="E6" s="26" t="s">
        <v>131</v>
      </c>
      <c r="F6" s="25" t="s">
        <v>75</v>
      </c>
      <c r="G6" s="25" t="s">
        <v>75</v>
      </c>
      <c r="H6" s="26"/>
      <c r="I6" s="26"/>
      <c r="J6" s="26"/>
      <c r="K6" s="53" t="s">
        <v>85</v>
      </c>
    </row>
    <row r="7">
      <c r="A7" s="51">
        <v>43155.0</v>
      </c>
      <c r="B7" s="27">
        <v>0.01945601851851852</v>
      </c>
      <c r="C7" s="27">
        <f t="shared" si="1"/>
        <v>0.01945601852</v>
      </c>
      <c r="D7" s="26" t="s">
        <v>69</v>
      </c>
      <c r="E7" s="26" t="s">
        <v>98</v>
      </c>
      <c r="F7" s="25">
        <v>8.0</v>
      </c>
      <c r="G7" s="26">
        <f t="shared" ref="G7:G8" si="2">F7-1</f>
        <v>7</v>
      </c>
      <c r="H7" s="26"/>
      <c r="I7" s="26"/>
      <c r="J7" s="26"/>
      <c r="K7" s="26"/>
    </row>
    <row r="8">
      <c r="A8" s="51">
        <v>43155.0</v>
      </c>
      <c r="B8" s="27">
        <v>0.02105324074074074</v>
      </c>
      <c r="C8" s="27">
        <f t="shared" si="1"/>
        <v>0.02105324074</v>
      </c>
      <c r="D8" s="26" t="s">
        <v>70</v>
      </c>
      <c r="E8" s="26" t="s">
        <v>216</v>
      </c>
      <c r="F8" s="25">
        <v>8.0</v>
      </c>
      <c r="G8" s="26">
        <f t="shared" si="2"/>
        <v>7</v>
      </c>
      <c r="H8" s="26"/>
      <c r="I8" s="26"/>
      <c r="J8" s="26"/>
      <c r="K8" s="26"/>
    </row>
    <row r="9">
      <c r="A9" s="51">
        <v>43155.0</v>
      </c>
      <c r="B9" s="27">
        <v>0.02105324074074074</v>
      </c>
      <c r="C9" s="27">
        <f t="shared" si="1"/>
        <v>0.02105324074</v>
      </c>
      <c r="D9" s="26" t="s">
        <v>72</v>
      </c>
      <c r="E9" s="26" t="s">
        <v>216</v>
      </c>
      <c r="F9" s="25">
        <v>6.0</v>
      </c>
      <c r="G9" s="26">
        <f t="shared" ref="G9:G10" si="3">F9-0</f>
        <v>6</v>
      </c>
      <c r="H9" s="26"/>
      <c r="I9" s="26"/>
      <c r="J9" s="26"/>
      <c r="K9" s="26"/>
    </row>
    <row r="10">
      <c r="A10" s="51">
        <v>43155.0</v>
      </c>
      <c r="B10" s="27">
        <v>0.028402777777777777</v>
      </c>
      <c r="C10" s="27">
        <f t="shared" si="1"/>
        <v>0.02840277778</v>
      </c>
      <c r="D10" s="26" t="s">
        <v>72</v>
      </c>
      <c r="E10" s="26" t="s">
        <v>210</v>
      </c>
      <c r="F10" s="25">
        <v>4.0</v>
      </c>
      <c r="G10" s="26">
        <f t="shared" si="3"/>
        <v>4</v>
      </c>
      <c r="H10" s="26"/>
      <c r="I10" s="26"/>
      <c r="J10" s="26"/>
      <c r="K10" s="26"/>
    </row>
    <row r="11">
      <c r="A11" s="51">
        <v>43155.0</v>
      </c>
      <c r="B11" s="27">
        <v>0.02921296296296296</v>
      </c>
      <c r="C11" s="27">
        <f t="shared" si="1"/>
        <v>0.02921296296</v>
      </c>
      <c r="D11" s="26" t="s">
        <v>74</v>
      </c>
      <c r="E11" s="26" t="s">
        <v>73</v>
      </c>
      <c r="F11" s="25">
        <v>27.0</v>
      </c>
      <c r="G11" s="26">
        <f>F11-10</f>
        <v>17</v>
      </c>
      <c r="H11" s="26"/>
      <c r="I11" s="26"/>
      <c r="J11" s="26"/>
      <c r="K11" s="26"/>
    </row>
    <row r="12">
      <c r="A12" s="51">
        <v>43155.0</v>
      </c>
      <c r="B12" s="27">
        <v>0.03359953703703704</v>
      </c>
      <c r="C12" s="27">
        <f t="shared" si="1"/>
        <v>0.03359953704</v>
      </c>
      <c r="D12" s="26" t="s">
        <v>70</v>
      </c>
      <c r="E12" s="26" t="s">
        <v>129</v>
      </c>
      <c r="F12" s="25" t="s">
        <v>88</v>
      </c>
      <c r="G12" s="25">
        <v>1.0</v>
      </c>
      <c r="H12" s="26"/>
      <c r="I12" s="26"/>
      <c r="J12" s="26"/>
      <c r="K12" s="26"/>
    </row>
    <row r="13">
      <c r="A13" s="51">
        <v>43155.0</v>
      </c>
      <c r="B13" s="27">
        <v>0.045208333333333336</v>
      </c>
      <c r="C13" s="27">
        <f t="shared" si="1"/>
        <v>0.04520833333</v>
      </c>
      <c r="D13" s="26" t="s">
        <v>74</v>
      </c>
      <c r="E13" s="26" t="s">
        <v>71</v>
      </c>
      <c r="F13" s="25">
        <v>20.0</v>
      </c>
      <c r="G13" s="26">
        <f>F13-3</f>
        <v>17</v>
      </c>
      <c r="H13" s="26"/>
      <c r="I13" s="26"/>
      <c r="J13" s="26"/>
      <c r="K13" s="26"/>
    </row>
    <row r="14">
      <c r="A14" s="51">
        <v>43155.0</v>
      </c>
      <c r="B14" s="27">
        <v>0.04766203703703704</v>
      </c>
      <c r="C14" s="27">
        <f t="shared" si="1"/>
        <v>0.04766203704</v>
      </c>
      <c r="D14" s="26" t="s">
        <v>72</v>
      </c>
      <c r="E14" s="26" t="s">
        <v>83</v>
      </c>
      <c r="F14" s="26">
        <f>G14+0</f>
        <v>2</v>
      </c>
      <c r="G14" s="25">
        <v>2.0</v>
      </c>
      <c r="H14" s="26"/>
      <c r="I14" s="26"/>
      <c r="J14" s="26"/>
      <c r="K14" s="26"/>
    </row>
    <row r="15">
      <c r="A15" s="51">
        <v>43155.0</v>
      </c>
      <c r="B15" s="27">
        <v>0.04791666666666667</v>
      </c>
      <c r="C15" s="27">
        <f t="shared" si="1"/>
        <v>0.04791666667</v>
      </c>
      <c r="D15" s="26" t="s">
        <v>82</v>
      </c>
      <c r="E15" s="26" t="s">
        <v>67</v>
      </c>
      <c r="F15" s="25">
        <v>19.0</v>
      </c>
      <c r="G15" s="26">
        <f t="shared" ref="G15:G16" si="4">F15-3</f>
        <v>16</v>
      </c>
      <c r="H15" s="26"/>
      <c r="I15" s="26"/>
      <c r="J15" s="26"/>
      <c r="K15" s="26"/>
    </row>
    <row r="16">
      <c r="A16" s="51">
        <v>43155.0</v>
      </c>
      <c r="B16" s="27">
        <v>0.05561342592592593</v>
      </c>
      <c r="C16" s="27">
        <f t="shared" si="1"/>
        <v>0.05561342593</v>
      </c>
      <c r="D16" s="26" t="s">
        <v>82</v>
      </c>
      <c r="E16" s="26" t="s">
        <v>67</v>
      </c>
      <c r="F16" s="25">
        <v>16.0</v>
      </c>
      <c r="G16" s="26">
        <f t="shared" si="4"/>
        <v>13</v>
      </c>
      <c r="H16" s="26"/>
      <c r="I16" s="26"/>
      <c r="J16" s="26"/>
      <c r="K16" s="26"/>
    </row>
    <row r="17">
      <c r="A17" s="51">
        <v>43155.0</v>
      </c>
      <c r="B17" s="27">
        <v>0.05620370370370371</v>
      </c>
      <c r="C17" s="27">
        <f t="shared" si="1"/>
        <v>0.0562037037</v>
      </c>
      <c r="D17" s="26" t="s">
        <v>69</v>
      </c>
      <c r="E17" s="26" t="s">
        <v>83</v>
      </c>
      <c r="F17" s="25">
        <v>15.0</v>
      </c>
      <c r="G17" s="26">
        <f>F17-1</f>
        <v>14</v>
      </c>
      <c r="H17" s="26"/>
      <c r="I17" s="26"/>
      <c r="J17" s="26"/>
      <c r="K17" s="26"/>
    </row>
    <row r="18">
      <c r="A18" s="51">
        <v>43155.0</v>
      </c>
      <c r="B18" s="27">
        <v>0.058125</v>
      </c>
      <c r="C18" s="27">
        <f t="shared" si="1"/>
        <v>0.058125</v>
      </c>
      <c r="D18" s="26" t="s">
        <v>69</v>
      </c>
      <c r="E18" s="26" t="s">
        <v>71</v>
      </c>
      <c r="F18" s="25">
        <v>22.0</v>
      </c>
      <c r="G18" s="26">
        <f>F18-4</f>
        <v>18</v>
      </c>
      <c r="H18" s="26"/>
      <c r="I18" s="26"/>
      <c r="J18" s="26"/>
      <c r="K18" s="26"/>
    </row>
    <row r="19">
      <c r="A19" s="51">
        <v>43155.0</v>
      </c>
      <c r="B19" s="27">
        <v>0.06814814814814815</v>
      </c>
      <c r="C19" s="27">
        <f t="shared" si="1"/>
        <v>0.06814814815</v>
      </c>
      <c r="D19" s="26" t="s">
        <v>72</v>
      </c>
      <c r="E19" s="26" t="s">
        <v>542</v>
      </c>
      <c r="F19" s="25">
        <v>12.0</v>
      </c>
      <c r="G19" s="26">
        <f t="shared" ref="G19:G22" si="5">F19-2</f>
        <v>10</v>
      </c>
      <c r="H19" s="26"/>
      <c r="I19" s="26"/>
      <c r="J19" s="26"/>
      <c r="K19" s="26"/>
    </row>
    <row r="20">
      <c r="A20" s="51">
        <v>43155.0</v>
      </c>
      <c r="B20" s="27">
        <v>0.06877314814814815</v>
      </c>
      <c r="C20" s="27">
        <f t="shared" si="1"/>
        <v>0.06877314815</v>
      </c>
      <c r="D20" s="26" t="s">
        <v>72</v>
      </c>
      <c r="E20" s="26" t="s">
        <v>542</v>
      </c>
      <c r="F20" s="25">
        <v>8.0</v>
      </c>
      <c r="G20" s="26">
        <f t="shared" si="5"/>
        <v>6</v>
      </c>
      <c r="H20" s="26"/>
      <c r="I20" s="26"/>
      <c r="J20" s="26"/>
      <c r="K20" s="26"/>
    </row>
    <row r="21">
      <c r="A21" s="51">
        <v>43155.0</v>
      </c>
      <c r="B21" s="27">
        <v>0.06895833333333333</v>
      </c>
      <c r="C21" s="27">
        <f t="shared" si="1"/>
        <v>0.06895833333</v>
      </c>
      <c r="D21" s="26" t="s">
        <v>72</v>
      </c>
      <c r="E21" s="26" t="s">
        <v>542</v>
      </c>
      <c r="F21" s="25">
        <v>20.0</v>
      </c>
      <c r="G21" s="26">
        <f t="shared" si="5"/>
        <v>18</v>
      </c>
      <c r="H21" s="26"/>
      <c r="I21" s="26"/>
      <c r="J21" s="26"/>
      <c r="K21" s="26"/>
    </row>
    <row r="22">
      <c r="A22" s="51">
        <v>43155.0</v>
      </c>
      <c r="B22" s="27">
        <v>0.06924768518518519</v>
      </c>
      <c r="C22" s="27">
        <f t="shared" si="1"/>
        <v>0.06924768519</v>
      </c>
      <c r="D22" s="26" t="s">
        <v>72</v>
      </c>
      <c r="E22" s="26" t="s">
        <v>542</v>
      </c>
      <c r="F22" s="25">
        <v>19.0</v>
      </c>
      <c r="G22" s="26">
        <f t="shared" si="5"/>
        <v>17</v>
      </c>
      <c r="H22" s="26"/>
      <c r="I22" s="26"/>
      <c r="J22" s="26"/>
      <c r="K22" s="26"/>
    </row>
    <row r="23">
      <c r="A23" s="51">
        <v>43155.0</v>
      </c>
      <c r="B23" s="27">
        <v>0.07032407407407408</v>
      </c>
      <c r="C23" s="27">
        <f t="shared" si="1"/>
        <v>0.07032407407</v>
      </c>
      <c r="D23" s="26" t="s">
        <v>69</v>
      </c>
      <c r="E23" s="26" t="s">
        <v>127</v>
      </c>
      <c r="F23" s="25">
        <v>21.0</v>
      </c>
      <c r="G23" s="26">
        <f>F23-4</f>
        <v>17</v>
      </c>
      <c r="H23" s="26"/>
      <c r="I23" s="26"/>
      <c r="J23" s="26"/>
      <c r="K23" s="26"/>
    </row>
    <row r="24">
      <c r="A24" s="51">
        <v>43155.0</v>
      </c>
      <c r="B24" s="27">
        <v>0.07032407407407408</v>
      </c>
      <c r="C24" s="27">
        <f t="shared" si="1"/>
        <v>0.07032407407</v>
      </c>
      <c r="D24" s="26" t="s">
        <v>70</v>
      </c>
      <c r="E24" s="26" t="s">
        <v>542</v>
      </c>
      <c r="F24" s="25">
        <v>16.0</v>
      </c>
      <c r="G24" s="26">
        <f t="shared" ref="G24:G29" si="6">F24-3</f>
        <v>13</v>
      </c>
      <c r="H24" s="26"/>
      <c r="I24" s="26"/>
      <c r="J24" s="26"/>
      <c r="K24" s="26"/>
    </row>
    <row r="25">
      <c r="A25" s="51">
        <v>43155.0</v>
      </c>
      <c r="B25" s="27">
        <v>0.07078703703703704</v>
      </c>
      <c r="C25" s="27">
        <f t="shared" si="1"/>
        <v>0.07078703704</v>
      </c>
      <c r="D25" s="26" t="s">
        <v>70</v>
      </c>
      <c r="E25" s="26" t="s">
        <v>542</v>
      </c>
      <c r="F25" s="25">
        <v>21.0</v>
      </c>
      <c r="G25" s="26">
        <f t="shared" si="6"/>
        <v>18</v>
      </c>
      <c r="H25" s="26"/>
      <c r="I25" s="26"/>
      <c r="J25" s="26"/>
      <c r="K25" s="26"/>
    </row>
    <row r="26">
      <c r="A26" s="51">
        <v>43155.0</v>
      </c>
      <c r="B26" s="27">
        <v>0.07105324074074074</v>
      </c>
      <c r="C26" s="27">
        <f t="shared" si="1"/>
        <v>0.07105324074</v>
      </c>
      <c r="D26" s="26" t="s">
        <v>70</v>
      </c>
      <c r="E26" s="26" t="s">
        <v>542</v>
      </c>
      <c r="F26" s="25">
        <v>7.0</v>
      </c>
      <c r="G26" s="26">
        <f t="shared" si="6"/>
        <v>4</v>
      </c>
      <c r="H26" s="26"/>
      <c r="I26" s="26"/>
      <c r="J26" s="26"/>
      <c r="K26" s="26"/>
    </row>
    <row r="27">
      <c r="A27" s="51">
        <v>43155.0</v>
      </c>
      <c r="B27" s="27">
        <v>0.07128472222222222</v>
      </c>
      <c r="C27" s="27">
        <f t="shared" si="1"/>
        <v>0.07128472222</v>
      </c>
      <c r="D27" s="26" t="s">
        <v>70</v>
      </c>
      <c r="E27" s="26" t="s">
        <v>542</v>
      </c>
      <c r="F27" s="25">
        <v>19.0</v>
      </c>
      <c r="G27" s="26">
        <f t="shared" si="6"/>
        <v>16</v>
      </c>
      <c r="H27" s="26"/>
      <c r="I27" s="26"/>
      <c r="J27" s="26"/>
      <c r="K27" s="26"/>
    </row>
    <row r="28">
      <c r="A28" s="51">
        <v>43155.0</v>
      </c>
      <c r="B28" s="27">
        <v>0.07202546296296296</v>
      </c>
      <c r="C28" s="27">
        <f t="shared" si="1"/>
        <v>0.07202546296</v>
      </c>
      <c r="D28" s="26" t="s">
        <v>70</v>
      </c>
      <c r="E28" s="26" t="s">
        <v>542</v>
      </c>
      <c r="F28" s="25">
        <v>9.0</v>
      </c>
      <c r="G28" s="26">
        <f t="shared" si="6"/>
        <v>6</v>
      </c>
      <c r="H28" s="26"/>
      <c r="I28" s="26"/>
      <c r="J28" s="26"/>
      <c r="K28" s="26"/>
    </row>
    <row r="29">
      <c r="A29" s="51">
        <v>43155.0</v>
      </c>
      <c r="B29" s="27">
        <v>0.07244212962962963</v>
      </c>
      <c r="C29" s="27">
        <f t="shared" si="1"/>
        <v>0.07244212963</v>
      </c>
      <c r="D29" s="26" t="s">
        <v>70</v>
      </c>
      <c r="E29" s="26" t="s">
        <v>542</v>
      </c>
      <c r="F29" s="25">
        <v>5.0</v>
      </c>
      <c r="G29" s="26">
        <f t="shared" si="6"/>
        <v>2</v>
      </c>
      <c r="H29" s="26"/>
      <c r="I29" s="26"/>
      <c r="J29" s="26"/>
      <c r="K29" s="26"/>
    </row>
    <row r="30">
      <c r="A30" s="51">
        <v>43155.0</v>
      </c>
      <c r="B30" s="27">
        <v>0.0738425925925926</v>
      </c>
      <c r="C30" s="27">
        <f t="shared" si="1"/>
        <v>0.07384259259</v>
      </c>
      <c r="D30" s="26" t="s">
        <v>82</v>
      </c>
      <c r="E30" s="26" t="s">
        <v>542</v>
      </c>
      <c r="F30" s="25">
        <v>21.0</v>
      </c>
      <c r="G30" s="26">
        <f t="shared" ref="G30:G31" si="7">F30-2</f>
        <v>19</v>
      </c>
      <c r="H30" s="26"/>
      <c r="I30" s="26"/>
      <c r="J30" s="26"/>
      <c r="K30" s="26"/>
    </row>
    <row r="31">
      <c r="A31" s="51">
        <v>43155.0</v>
      </c>
      <c r="B31" s="27">
        <v>0.07418981481481482</v>
      </c>
      <c r="C31" s="27">
        <f t="shared" si="1"/>
        <v>0.07418981481</v>
      </c>
      <c r="D31" s="26" t="s">
        <v>82</v>
      </c>
      <c r="E31" s="26" t="s">
        <v>542</v>
      </c>
      <c r="F31" s="25">
        <v>5.0</v>
      </c>
      <c r="G31" s="26">
        <f t="shared" si="7"/>
        <v>3</v>
      </c>
      <c r="H31" s="26"/>
      <c r="I31" s="26"/>
      <c r="J31" s="26"/>
      <c r="K31" s="26"/>
    </row>
    <row r="32">
      <c r="A32" s="51">
        <v>43155.0</v>
      </c>
      <c r="B32" s="27">
        <v>0.07467592592592592</v>
      </c>
      <c r="C32" s="27">
        <f t="shared" si="1"/>
        <v>0.07467592593</v>
      </c>
      <c r="D32" s="26" t="s">
        <v>69</v>
      </c>
      <c r="E32" s="26" t="s">
        <v>98</v>
      </c>
      <c r="F32" s="25">
        <v>19.0</v>
      </c>
      <c r="G32" s="26">
        <f>F32-1</f>
        <v>18</v>
      </c>
      <c r="H32" s="26"/>
      <c r="I32" s="26"/>
      <c r="J32" s="26"/>
      <c r="K32" s="26"/>
    </row>
    <row r="33">
      <c r="A33" s="51">
        <v>43155.0</v>
      </c>
      <c r="B33" s="27">
        <v>0.07471064814814815</v>
      </c>
      <c r="C33" s="27">
        <f t="shared" si="1"/>
        <v>0.07471064815</v>
      </c>
      <c r="D33" s="26" t="s">
        <v>74</v>
      </c>
      <c r="E33" s="26" t="s">
        <v>98</v>
      </c>
      <c r="F33" s="25">
        <v>12.0</v>
      </c>
      <c r="G33" s="25">
        <v>15.0</v>
      </c>
      <c r="H33" s="26"/>
      <c r="I33" s="26"/>
      <c r="J33" s="26"/>
      <c r="K33" s="26"/>
    </row>
    <row r="34">
      <c r="A34" s="51">
        <v>43155.0</v>
      </c>
      <c r="B34" s="27">
        <v>0.07481481481481482</v>
      </c>
      <c r="C34" s="27">
        <f t="shared" si="1"/>
        <v>0.07481481481</v>
      </c>
      <c r="D34" s="26" t="s">
        <v>82</v>
      </c>
      <c r="E34" s="26" t="s">
        <v>542</v>
      </c>
      <c r="F34" s="25">
        <v>13.0</v>
      </c>
      <c r="G34" s="26">
        <f t="shared" ref="G34:G35" si="8">F34-2</f>
        <v>11</v>
      </c>
      <c r="H34" s="26"/>
      <c r="I34" s="26"/>
      <c r="J34" s="26"/>
      <c r="K34" s="26"/>
    </row>
    <row r="35">
      <c r="A35" s="51">
        <v>43155.0</v>
      </c>
      <c r="B35" s="27">
        <v>0.07517361111111111</v>
      </c>
      <c r="C35" s="27">
        <f t="shared" si="1"/>
        <v>0.07517361111</v>
      </c>
      <c r="D35" s="26" t="s">
        <v>82</v>
      </c>
      <c r="E35" s="26" t="s">
        <v>542</v>
      </c>
      <c r="F35" s="25">
        <v>14.0</v>
      </c>
      <c r="G35" s="26">
        <f t="shared" si="8"/>
        <v>12</v>
      </c>
      <c r="H35" s="26"/>
      <c r="I35" s="26"/>
      <c r="J35" s="26"/>
      <c r="K35" s="26"/>
    </row>
    <row r="36">
      <c r="A36" s="51">
        <v>43155.0</v>
      </c>
      <c r="B36" s="27">
        <v>0.07548611111111111</v>
      </c>
      <c r="C36" s="27">
        <f t="shared" si="1"/>
        <v>0.07548611111</v>
      </c>
      <c r="D36" s="26" t="s">
        <v>82</v>
      </c>
      <c r="E36" s="26" t="s">
        <v>542</v>
      </c>
      <c r="F36" s="25" t="s">
        <v>68</v>
      </c>
      <c r="G36" s="25">
        <v>20.0</v>
      </c>
      <c r="H36" s="26"/>
      <c r="I36" s="26"/>
      <c r="J36" s="26"/>
      <c r="K36" s="26"/>
    </row>
    <row r="37">
      <c r="A37" s="51">
        <v>43155.0</v>
      </c>
      <c r="B37" s="27">
        <v>0.0766550925925926</v>
      </c>
      <c r="C37" s="27">
        <f t="shared" si="1"/>
        <v>0.07665509259</v>
      </c>
      <c r="D37" s="26" t="s">
        <v>66</v>
      </c>
      <c r="E37" s="26" t="s">
        <v>542</v>
      </c>
      <c r="F37" s="25">
        <v>16.0</v>
      </c>
      <c r="G37" s="26">
        <f t="shared" ref="G37:G39" si="9">F37-4</f>
        <v>12</v>
      </c>
      <c r="H37" s="26"/>
      <c r="I37" s="26"/>
      <c r="J37" s="26"/>
      <c r="K37" s="26"/>
    </row>
    <row r="38">
      <c r="A38" s="51">
        <v>43155.0</v>
      </c>
      <c r="B38" s="27">
        <v>0.0769212962962963</v>
      </c>
      <c r="C38" s="27">
        <f t="shared" si="1"/>
        <v>0.0769212963</v>
      </c>
      <c r="D38" s="26" t="s">
        <v>66</v>
      </c>
      <c r="E38" s="26" t="s">
        <v>542</v>
      </c>
      <c r="F38" s="25">
        <v>13.0</v>
      </c>
      <c r="G38" s="26">
        <f t="shared" si="9"/>
        <v>9</v>
      </c>
      <c r="H38" s="26"/>
      <c r="I38" s="26"/>
      <c r="J38" s="26"/>
      <c r="K38" s="26"/>
    </row>
    <row r="39">
      <c r="A39" s="51">
        <v>43155.0</v>
      </c>
      <c r="B39" s="27">
        <v>0.07751157407407408</v>
      </c>
      <c r="C39" s="27">
        <f t="shared" si="1"/>
        <v>0.07751157407</v>
      </c>
      <c r="D39" s="26" t="s">
        <v>66</v>
      </c>
      <c r="E39" s="26" t="s">
        <v>542</v>
      </c>
      <c r="F39" s="25">
        <v>8.0</v>
      </c>
      <c r="G39" s="26">
        <f t="shared" si="9"/>
        <v>4</v>
      </c>
      <c r="H39" s="26"/>
      <c r="I39" s="26"/>
      <c r="J39" s="26"/>
      <c r="K39" s="26"/>
    </row>
    <row r="40">
      <c r="A40" s="51">
        <v>43155.0</v>
      </c>
      <c r="B40" s="27">
        <v>0.0777199074074074</v>
      </c>
      <c r="C40" s="27">
        <f t="shared" si="1"/>
        <v>0.07771990741</v>
      </c>
      <c r="D40" s="26" t="s">
        <v>66</v>
      </c>
      <c r="E40" s="26" t="s">
        <v>542</v>
      </c>
      <c r="F40" s="25" t="s">
        <v>68</v>
      </c>
      <c r="G40" s="53">
        <v>20.0</v>
      </c>
      <c r="H40" s="26"/>
      <c r="I40" s="26"/>
      <c r="J40" s="26"/>
      <c r="K40" s="26"/>
    </row>
    <row r="41">
      <c r="A41" s="51">
        <v>43155.0</v>
      </c>
      <c r="B41" s="27">
        <v>0.07803240740740741</v>
      </c>
      <c r="C41" s="27">
        <f t="shared" si="1"/>
        <v>0.07803240741</v>
      </c>
      <c r="D41" s="26" t="s">
        <v>66</v>
      </c>
      <c r="E41" s="26" t="s">
        <v>542</v>
      </c>
      <c r="F41" s="25" t="s">
        <v>68</v>
      </c>
      <c r="G41" s="53">
        <v>20.0</v>
      </c>
      <c r="H41" s="26"/>
      <c r="I41" s="26"/>
      <c r="J41" s="26"/>
      <c r="K41" s="26"/>
    </row>
    <row r="42">
      <c r="A42" s="51">
        <v>43155.0</v>
      </c>
      <c r="B42" s="27">
        <v>0.08034722222222222</v>
      </c>
      <c r="C42" s="27">
        <f t="shared" si="1"/>
        <v>0.08034722222</v>
      </c>
      <c r="D42" s="26" t="s">
        <v>74</v>
      </c>
      <c r="E42" s="26" t="s">
        <v>542</v>
      </c>
      <c r="F42" s="25">
        <v>5.0</v>
      </c>
      <c r="G42" s="26">
        <f t="shared" ref="G42:G46" si="10">F42-2</f>
        <v>3</v>
      </c>
      <c r="H42" s="26"/>
      <c r="I42" s="26"/>
      <c r="J42" s="26"/>
      <c r="K42" s="26" t="s">
        <v>860</v>
      </c>
    </row>
    <row r="43">
      <c r="A43" s="51">
        <v>43155.0</v>
      </c>
      <c r="B43" s="27">
        <v>0.08034722222222222</v>
      </c>
      <c r="C43" s="27">
        <f t="shared" si="1"/>
        <v>0.08034722222</v>
      </c>
      <c r="D43" s="26" t="s">
        <v>74</v>
      </c>
      <c r="E43" s="26" t="s">
        <v>542</v>
      </c>
      <c r="F43" s="25">
        <v>17.0</v>
      </c>
      <c r="G43" s="26">
        <f t="shared" si="10"/>
        <v>15</v>
      </c>
      <c r="H43" s="26"/>
      <c r="I43" s="26"/>
      <c r="J43" s="26"/>
      <c r="K43" s="26" t="s">
        <v>861</v>
      </c>
    </row>
    <row r="44">
      <c r="A44" s="51">
        <v>43155.0</v>
      </c>
      <c r="B44" s="27">
        <v>0.08100694444444445</v>
      </c>
      <c r="C44" s="27">
        <f t="shared" si="1"/>
        <v>0.08100694444</v>
      </c>
      <c r="D44" s="26" t="s">
        <v>74</v>
      </c>
      <c r="E44" s="26" t="s">
        <v>542</v>
      </c>
      <c r="F44" s="25">
        <v>18.0</v>
      </c>
      <c r="G44" s="26">
        <f t="shared" si="10"/>
        <v>16</v>
      </c>
      <c r="H44" s="26"/>
      <c r="I44" s="26"/>
      <c r="J44" s="26"/>
      <c r="K44" s="26"/>
    </row>
    <row r="45">
      <c r="A45" s="51">
        <v>43155.0</v>
      </c>
      <c r="B45" s="27">
        <v>0.08170138888888889</v>
      </c>
      <c r="C45" s="27">
        <f t="shared" si="1"/>
        <v>0.08170138889</v>
      </c>
      <c r="D45" s="26" t="s">
        <v>74</v>
      </c>
      <c r="E45" s="26" t="s">
        <v>542</v>
      </c>
      <c r="F45" s="25">
        <v>14.0</v>
      </c>
      <c r="G45" s="26">
        <f t="shared" si="10"/>
        <v>12</v>
      </c>
      <c r="H45" s="26"/>
      <c r="I45" s="26"/>
      <c r="J45" s="26"/>
      <c r="K45" s="26"/>
    </row>
    <row r="46">
      <c r="A46" s="51">
        <v>43155.0</v>
      </c>
      <c r="B46" s="27">
        <v>0.0823263888888889</v>
      </c>
      <c r="C46" s="27">
        <f t="shared" si="1"/>
        <v>0.08232638889</v>
      </c>
      <c r="D46" s="26" t="s">
        <v>74</v>
      </c>
      <c r="E46" s="26" t="s">
        <v>542</v>
      </c>
      <c r="F46" s="25">
        <v>21.0</v>
      </c>
      <c r="G46" s="26">
        <f t="shared" si="10"/>
        <v>19</v>
      </c>
      <c r="H46" s="26"/>
      <c r="I46" s="26"/>
      <c r="J46" s="26"/>
      <c r="K46" s="26"/>
    </row>
    <row r="47">
      <c r="A47" s="51">
        <v>43155.0</v>
      </c>
      <c r="B47" s="27">
        <v>0.08611111111111111</v>
      </c>
      <c r="C47" s="27">
        <f t="shared" si="1"/>
        <v>0.08611111111</v>
      </c>
      <c r="D47" s="26" t="s">
        <v>82</v>
      </c>
      <c r="E47" s="26" t="s">
        <v>98</v>
      </c>
      <c r="F47" s="25" t="s">
        <v>75</v>
      </c>
      <c r="G47" s="25" t="s">
        <v>75</v>
      </c>
      <c r="H47" s="26"/>
      <c r="I47" s="26"/>
      <c r="J47" s="26"/>
      <c r="K47" s="53" t="s">
        <v>160</v>
      </c>
    </row>
    <row r="48">
      <c r="A48" s="51">
        <v>43155.0</v>
      </c>
      <c r="B48" s="27">
        <v>0.08611111111111111</v>
      </c>
      <c r="C48" s="27">
        <f t="shared" si="1"/>
        <v>0.08611111111</v>
      </c>
      <c r="D48" s="26" t="s">
        <v>82</v>
      </c>
      <c r="E48" s="26" t="s">
        <v>98</v>
      </c>
      <c r="F48" s="25">
        <v>5.0</v>
      </c>
      <c r="G48" s="26">
        <f t="shared" ref="G48:G49" si="11">F48-3</f>
        <v>2</v>
      </c>
      <c r="H48" s="26"/>
      <c r="I48" s="26"/>
      <c r="J48" s="26"/>
      <c r="K48" s="26" t="s">
        <v>161</v>
      </c>
    </row>
    <row r="49">
      <c r="A49" s="51">
        <v>43155.0</v>
      </c>
      <c r="B49" s="27">
        <v>0.08877314814814814</v>
      </c>
      <c r="C49" s="27">
        <f t="shared" si="1"/>
        <v>0.08877314815</v>
      </c>
      <c r="D49" s="26" t="s">
        <v>70</v>
      </c>
      <c r="E49" s="26" t="s">
        <v>81</v>
      </c>
      <c r="F49" s="25">
        <v>6.0</v>
      </c>
      <c r="G49" s="26">
        <f t="shared" si="11"/>
        <v>3</v>
      </c>
      <c r="H49" s="26"/>
      <c r="I49" s="26"/>
      <c r="J49" s="26"/>
      <c r="K49" s="26"/>
    </row>
    <row r="50">
      <c r="A50" s="51">
        <v>43155.0</v>
      </c>
      <c r="B50" s="27">
        <v>0.08871527777777778</v>
      </c>
      <c r="C50" s="27">
        <f t="shared" si="1"/>
        <v>0.08871527778</v>
      </c>
      <c r="D50" s="26" t="s">
        <v>72</v>
      </c>
      <c r="E50" s="26" t="s">
        <v>91</v>
      </c>
      <c r="F50" s="25" t="s">
        <v>75</v>
      </c>
      <c r="G50" s="25" t="s">
        <v>75</v>
      </c>
      <c r="H50" s="26"/>
      <c r="I50" s="26" t="s">
        <v>436</v>
      </c>
      <c r="J50" s="26"/>
      <c r="K50" s="26" t="s">
        <v>862</v>
      </c>
    </row>
    <row r="51">
      <c r="A51" s="51">
        <v>43155.0</v>
      </c>
      <c r="B51" s="27">
        <v>0.09119212962962962</v>
      </c>
      <c r="C51" s="27">
        <f t="shared" si="1"/>
        <v>0.09119212963</v>
      </c>
      <c r="D51" s="26" t="s">
        <v>69</v>
      </c>
      <c r="E51" s="26" t="s">
        <v>83</v>
      </c>
      <c r="F51" s="25">
        <v>16.0</v>
      </c>
      <c r="G51" s="26">
        <f>F51-1</f>
        <v>15</v>
      </c>
      <c r="H51" s="26"/>
      <c r="I51" s="26"/>
      <c r="J51" s="26"/>
      <c r="K51" s="26"/>
    </row>
    <row r="52">
      <c r="A52" s="51">
        <v>43155.0</v>
      </c>
      <c r="B52" s="27">
        <v>0.1091087962962963</v>
      </c>
      <c r="C52" s="27">
        <f>B52-TIME('Time Shifts'!$B$25,'Time Shifts'!$C$25 ,'Time Shifts'!$D$25 )
</f>
        <v>0.09976851852</v>
      </c>
      <c r="D52" s="26" t="s">
        <v>70</v>
      </c>
      <c r="E52" s="26" t="s">
        <v>71</v>
      </c>
      <c r="F52" s="25">
        <v>12.0</v>
      </c>
      <c r="G52" s="26">
        <f>F52-6</f>
        <v>6</v>
      </c>
      <c r="H52" s="26"/>
      <c r="I52" s="26"/>
      <c r="J52" s="26"/>
      <c r="K52" s="26"/>
    </row>
    <row r="53">
      <c r="A53" s="51">
        <v>43155.0</v>
      </c>
      <c r="B53" s="27">
        <v>0.11190972222222222</v>
      </c>
      <c r="C53" s="27">
        <f>B53-TIME('Time Shifts'!$B$25,'Time Shifts'!$C$25 ,'Time Shifts'!$D$25 )
</f>
        <v>0.1025694444</v>
      </c>
      <c r="D53" s="26" t="s">
        <v>70</v>
      </c>
      <c r="E53" s="26" t="s">
        <v>364</v>
      </c>
      <c r="F53" s="25">
        <v>16.0</v>
      </c>
      <c r="G53" s="26">
        <f>F53-1</f>
        <v>15</v>
      </c>
      <c r="H53" s="26"/>
      <c r="I53" s="26"/>
      <c r="J53" s="26"/>
      <c r="K53" s="26"/>
    </row>
    <row r="54">
      <c r="A54" s="51">
        <v>43155.0</v>
      </c>
      <c r="B54" s="27">
        <v>0.12270833333333334</v>
      </c>
      <c r="C54" s="27">
        <f>B54-TIME('Time Shifts'!$B$25,'Time Shifts'!$C$25 ,'Time Shifts'!$D$25 )
</f>
        <v>0.1133680556</v>
      </c>
      <c r="D54" s="26" t="s">
        <v>66</v>
      </c>
      <c r="E54" s="26" t="s">
        <v>127</v>
      </c>
      <c r="F54" s="25">
        <v>20.0</v>
      </c>
      <c r="G54" s="26">
        <f>F54-4</f>
        <v>16</v>
      </c>
      <c r="H54" s="26"/>
      <c r="I54" s="26"/>
      <c r="J54" s="26"/>
      <c r="K54" s="26"/>
    </row>
    <row r="55">
      <c r="A55" s="51">
        <v>43155.0</v>
      </c>
      <c r="B55" s="27">
        <v>0.13255787037037037</v>
      </c>
      <c r="C55" s="27">
        <f>B55-TIME('Time Shifts'!$B$25,'Time Shifts'!$C$25 ,'Time Shifts'!$D$25 )
</f>
        <v>0.1232175926</v>
      </c>
      <c r="D55" s="26" t="s">
        <v>70</v>
      </c>
      <c r="E55" s="26" t="s">
        <v>210</v>
      </c>
      <c r="F55" s="25">
        <v>13.0</v>
      </c>
      <c r="G55" s="26">
        <f>F55-1</f>
        <v>12</v>
      </c>
      <c r="H55" s="26"/>
      <c r="I55" s="26"/>
      <c r="J55" s="26"/>
      <c r="K55" s="26"/>
    </row>
    <row r="56">
      <c r="A56" s="51">
        <v>43155.0</v>
      </c>
      <c r="B56" s="27">
        <v>0.13258101851851853</v>
      </c>
      <c r="C56" s="27">
        <f>B56-TIME('Time Shifts'!$B$25,'Time Shifts'!$C$25 ,'Time Shifts'!$D$25 )
</f>
        <v>0.1232407407</v>
      </c>
      <c r="D56" s="26" t="s">
        <v>66</v>
      </c>
      <c r="E56" s="26" t="s">
        <v>210</v>
      </c>
      <c r="F56" s="25">
        <v>16.0</v>
      </c>
      <c r="G56" s="26">
        <f>F56-7</f>
        <v>9</v>
      </c>
      <c r="H56" s="26"/>
      <c r="I56" s="26"/>
      <c r="J56" s="26"/>
      <c r="K56" s="26"/>
    </row>
    <row r="57">
      <c r="A57" s="51">
        <v>43155.0</v>
      </c>
      <c r="B57" s="27">
        <v>0.14039351851851853</v>
      </c>
      <c r="C57" s="27">
        <f>B57-TIME('Time Shifts'!$B$25,'Time Shifts'!$C$25 ,'Time Shifts'!$D$25 )
</f>
        <v>0.1310532407</v>
      </c>
      <c r="D57" s="26" t="s">
        <v>66</v>
      </c>
      <c r="E57" s="26" t="s">
        <v>67</v>
      </c>
      <c r="F57" s="25">
        <v>8.0</v>
      </c>
      <c r="G57" s="26">
        <f>F57-1</f>
        <v>7</v>
      </c>
      <c r="H57" s="26"/>
      <c r="I57" s="26"/>
      <c r="J57" s="26"/>
      <c r="K57" s="26"/>
    </row>
    <row r="58">
      <c r="A58" s="51">
        <v>43155.0</v>
      </c>
      <c r="B58" s="27">
        <v>0.1423148148148148</v>
      </c>
      <c r="C58" s="27">
        <f>B58-TIME('Time Shifts'!$B$25,'Time Shifts'!$C$25 ,'Time Shifts'!$D$25 )
</f>
        <v>0.132974537</v>
      </c>
      <c r="D58" s="26" t="s">
        <v>70</v>
      </c>
      <c r="E58" s="26" t="s">
        <v>78</v>
      </c>
      <c r="F58" s="25">
        <v>25.0</v>
      </c>
      <c r="G58" s="26">
        <f>F58-7</f>
        <v>18</v>
      </c>
      <c r="H58" s="26"/>
      <c r="I58" s="26"/>
      <c r="J58" s="26"/>
      <c r="K58" s="26"/>
    </row>
    <row r="59">
      <c r="A59" s="51">
        <v>43155.0</v>
      </c>
      <c r="B59" s="27">
        <v>0.1426736111111111</v>
      </c>
      <c r="C59" s="27">
        <f>B59-TIME('Time Shifts'!$B$25,'Time Shifts'!$C$25 ,'Time Shifts'!$D$25 )
</f>
        <v>0.1333333333</v>
      </c>
      <c r="D59" s="26" t="s">
        <v>70</v>
      </c>
      <c r="E59" s="26" t="s">
        <v>67</v>
      </c>
      <c r="F59" s="25">
        <v>14.0</v>
      </c>
      <c r="G59" s="26">
        <f>F59-3</f>
        <v>11</v>
      </c>
      <c r="H59" s="26"/>
      <c r="I59" s="26"/>
      <c r="J59" s="26"/>
      <c r="K59" s="26"/>
    </row>
    <row r="60">
      <c r="A60" s="51">
        <v>43155.0</v>
      </c>
      <c r="B60" s="27">
        <v>0.1512037037037037</v>
      </c>
      <c r="C60" s="27">
        <f>B60-TIME('Time Shifts'!$B$25,'Time Shifts'!$C$25 ,'Time Shifts'!$D$25 )
</f>
        <v>0.1418634259</v>
      </c>
      <c r="D60" s="26" t="s">
        <v>69</v>
      </c>
      <c r="E60" s="26" t="s">
        <v>71</v>
      </c>
      <c r="F60" s="25" t="s">
        <v>75</v>
      </c>
      <c r="G60" s="25" t="s">
        <v>75</v>
      </c>
      <c r="H60" s="26"/>
      <c r="I60" s="26"/>
      <c r="J60" s="26"/>
      <c r="K60" s="2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39.43"/>
    <col customWidth="1" min="10" max="10" width="6.29"/>
    <col customWidth="1" min="11" max="11" width="46.29"/>
  </cols>
  <sheetData>
    <row r="1">
      <c r="A1" s="29" t="s">
        <v>0</v>
      </c>
      <c r="B1" s="49" t="s">
        <v>614</v>
      </c>
      <c r="C1" s="49" t="s">
        <v>56</v>
      </c>
      <c r="D1" s="57" t="s">
        <v>57</v>
      </c>
      <c r="E1" s="57" t="s">
        <v>58</v>
      </c>
      <c r="F1" s="57" t="s">
        <v>59</v>
      </c>
      <c r="G1" s="57" t="s">
        <v>60</v>
      </c>
      <c r="H1" s="57" t="s">
        <v>61</v>
      </c>
      <c r="I1" s="57" t="s">
        <v>62</v>
      </c>
      <c r="J1" s="57" t="s">
        <v>63</v>
      </c>
      <c r="K1" s="57" t="s">
        <v>64</v>
      </c>
    </row>
    <row r="2">
      <c r="A2" s="51">
        <v>43156.0</v>
      </c>
      <c r="B2" s="27">
        <v>0.020358796296296295</v>
      </c>
      <c r="C2" s="27">
        <f t="shared" ref="C2:C19" si="1">B2</f>
        <v>0.0203587963</v>
      </c>
      <c r="D2" s="26" t="s">
        <v>74</v>
      </c>
      <c r="E2" s="26" t="s">
        <v>67</v>
      </c>
      <c r="F2" s="25" t="s">
        <v>75</v>
      </c>
      <c r="G2" s="25" t="s">
        <v>75</v>
      </c>
      <c r="H2" s="26"/>
      <c r="I2" s="26"/>
      <c r="J2" s="26"/>
      <c r="K2" s="53" t="s">
        <v>160</v>
      </c>
    </row>
    <row r="3">
      <c r="A3" s="51">
        <v>43156.0</v>
      </c>
      <c r="B3" s="27">
        <v>0.020358796296296295</v>
      </c>
      <c r="C3" s="27">
        <f t="shared" si="1"/>
        <v>0.0203587963</v>
      </c>
      <c r="D3" s="26" t="s">
        <v>74</v>
      </c>
      <c r="E3" s="26" t="s">
        <v>67</v>
      </c>
      <c r="F3" s="25">
        <v>7.0</v>
      </c>
      <c r="G3" s="26">
        <f>F3-0</f>
        <v>7</v>
      </c>
      <c r="H3" s="26"/>
      <c r="I3" s="26"/>
      <c r="J3" s="26"/>
      <c r="K3" s="26" t="s">
        <v>161</v>
      </c>
    </row>
    <row r="4">
      <c r="A4" s="51">
        <v>43156.0</v>
      </c>
      <c r="B4" s="27">
        <v>0.023391203703703702</v>
      </c>
      <c r="C4" s="27">
        <f t="shared" si="1"/>
        <v>0.0233912037</v>
      </c>
      <c r="D4" s="26" t="s">
        <v>82</v>
      </c>
      <c r="E4" s="26" t="s">
        <v>131</v>
      </c>
      <c r="F4" s="25" t="s">
        <v>88</v>
      </c>
      <c r="G4" s="25">
        <v>1.0</v>
      </c>
      <c r="H4" s="26"/>
      <c r="I4" s="26"/>
      <c r="J4" s="26"/>
      <c r="K4" s="26"/>
    </row>
    <row r="5">
      <c r="A5" s="51">
        <v>43156.0</v>
      </c>
      <c r="B5" s="27">
        <v>0.02347222222222222</v>
      </c>
      <c r="C5" s="27">
        <f t="shared" si="1"/>
        <v>0.02347222222</v>
      </c>
      <c r="D5" s="26" t="s">
        <v>72</v>
      </c>
      <c r="E5" s="26" t="s">
        <v>131</v>
      </c>
      <c r="F5" s="25">
        <v>8.0</v>
      </c>
      <c r="G5" s="26">
        <f>F5-2</f>
        <v>6</v>
      </c>
      <c r="H5" s="26"/>
      <c r="I5" s="26"/>
      <c r="J5" s="26"/>
      <c r="K5" s="26"/>
    </row>
    <row r="6">
      <c r="A6" s="51">
        <v>43156.0</v>
      </c>
      <c r="B6" s="27">
        <v>0.03373842592592593</v>
      </c>
      <c r="C6" s="27">
        <f t="shared" si="1"/>
        <v>0.03373842593</v>
      </c>
      <c r="D6" s="26" t="s">
        <v>74</v>
      </c>
      <c r="E6" s="26" t="s">
        <v>67</v>
      </c>
      <c r="F6" s="25">
        <v>18.0</v>
      </c>
      <c r="G6" s="26">
        <f>F6-0</f>
        <v>18</v>
      </c>
      <c r="H6" s="26"/>
      <c r="I6" s="26"/>
      <c r="J6" s="26"/>
      <c r="K6" s="26"/>
    </row>
    <row r="7">
      <c r="A7" s="51">
        <v>43156.0</v>
      </c>
      <c r="B7" s="27">
        <v>0.035902777777777777</v>
      </c>
      <c r="C7" s="27">
        <f t="shared" si="1"/>
        <v>0.03590277778</v>
      </c>
      <c r="D7" s="26" t="s">
        <v>74</v>
      </c>
      <c r="E7" s="26" t="s">
        <v>83</v>
      </c>
      <c r="F7" s="25">
        <v>10.0</v>
      </c>
      <c r="G7" s="26">
        <f>F7-6</f>
        <v>4</v>
      </c>
      <c r="H7" s="26"/>
      <c r="I7" s="26"/>
      <c r="J7" s="26"/>
      <c r="K7" s="26"/>
    </row>
    <row r="8">
      <c r="A8" s="51">
        <v>43156.0</v>
      </c>
      <c r="B8" s="27">
        <v>0.03806712962962963</v>
      </c>
      <c r="C8" s="27">
        <f t="shared" si="1"/>
        <v>0.03806712963</v>
      </c>
      <c r="D8" s="26" t="s">
        <v>72</v>
      </c>
      <c r="E8" s="26" t="s">
        <v>78</v>
      </c>
      <c r="F8" s="25" t="s">
        <v>75</v>
      </c>
      <c r="G8" s="25" t="s">
        <v>75</v>
      </c>
      <c r="H8" s="26"/>
      <c r="I8" s="26"/>
      <c r="J8" s="26"/>
      <c r="K8" s="53" t="s">
        <v>85</v>
      </c>
    </row>
    <row r="9">
      <c r="A9" s="51">
        <v>43156.0</v>
      </c>
      <c r="B9" s="27">
        <v>0.03806712962962963</v>
      </c>
      <c r="C9" s="27">
        <f t="shared" si="1"/>
        <v>0.03806712963</v>
      </c>
      <c r="D9" s="26" t="s">
        <v>72</v>
      </c>
      <c r="E9" s="26" t="s">
        <v>78</v>
      </c>
      <c r="F9" s="25">
        <v>10.0</v>
      </c>
      <c r="G9" s="26">
        <f>F9-6</f>
        <v>4</v>
      </c>
      <c r="H9" s="26"/>
      <c r="I9" s="26"/>
      <c r="J9" s="26"/>
      <c r="K9" s="26" t="s">
        <v>86</v>
      </c>
    </row>
    <row r="10">
      <c r="A10" s="51">
        <v>43156.0</v>
      </c>
      <c r="B10" s="27">
        <v>0.03864583333333333</v>
      </c>
      <c r="C10" s="27">
        <f t="shared" si="1"/>
        <v>0.03864583333</v>
      </c>
      <c r="D10" s="26" t="s">
        <v>72</v>
      </c>
      <c r="E10" s="26" t="s">
        <v>98</v>
      </c>
      <c r="F10" s="25" t="s">
        <v>68</v>
      </c>
      <c r="G10" s="25">
        <v>20.0</v>
      </c>
      <c r="H10" s="26"/>
      <c r="I10" s="26"/>
      <c r="J10" s="26"/>
      <c r="K10" s="53" t="s">
        <v>160</v>
      </c>
    </row>
    <row r="11">
      <c r="A11" s="51">
        <v>43156.0</v>
      </c>
      <c r="B11" s="27">
        <v>0.03864583333333333</v>
      </c>
      <c r="C11" s="27">
        <f t="shared" si="1"/>
        <v>0.03864583333</v>
      </c>
      <c r="D11" s="26" t="s">
        <v>72</v>
      </c>
      <c r="E11" s="26" t="s">
        <v>98</v>
      </c>
      <c r="F11" s="25">
        <v>15.0</v>
      </c>
      <c r="G11" s="26">
        <f>F11-0</f>
        <v>15</v>
      </c>
      <c r="H11" s="26"/>
      <c r="I11" s="26"/>
      <c r="J11" s="26"/>
      <c r="K11" s="26" t="s">
        <v>161</v>
      </c>
    </row>
    <row r="12">
      <c r="A12" s="51">
        <v>43156.0</v>
      </c>
      <c r="B12" s="27">
        <v>0.03979166666666667</v>
      </c>
      <c r="C12" s="27">
        <f t="shared" si="1"/>
        <v>0.03979166667</v>
      </c>
      <c r="D12" s="26" t="s">
        <v>72</v>
      </c>
      <c r="E12" s="26" t="s">
        <v>78</v>
      </c>
      <c r="F12" s="25" t="s">
        <v>68</v>
      </c>
      <c r="G12" s="25">
        <v>20.0</v>
      </c>
      <c r="H12" s="26"/>
      <c r="I12" s="26"/>
      <c r="J12" s="26"/>
      <c r="K12" s="26"/>
    </row>
    <row r="13">
      <c r="A13" s="51">
        <v>43156.0</v>
      </c>
      <c r="B13" s="27">
        <v>0.04023148148148148</v>
      </c>
      <c r="C13" s="27">
        <f t="shared" si="1"/>
        <v>0.04023148148</v>
      </c>
      <c r="D13" s="26" t="s">
        <v>72</v>
      </c>
      <c r="E13" s="26" t="s">
        <v>80</v>
      </c>
      <c r="F13" s="25">
        <v>9.0</v>
      </c>
      <c r="G13" s="26">
        <f>F13-3</f>
        <v>6</v>
      </c>
      <c r="H13" s="26"/>
      <c r="I13" s="26"/>
      <c r="J13" s="26"/>
      <c r="K13" s="26"/>
    </row>
    <row r="14">
      <c r="A14" s="51">
        <v>43156.0</v>
      </c>
      <c r="B14" s="27">
        <v>0.041875</v>
      </c>
      <c r="C14" s="27">
        <f t="shared" si="1"/>
        <v>0.041875</v>
      </c>
      <c r="D14" s="26" t="s">
        <v>74</v>
      </c>
      <c r="E14" s="26" t="s">
        <v>73</v>
      </c>
      <c r="F14" s="25">
        <f>G14+10</f>
        <v>19</v>
      </c>
      <c r="G14" s="53">
        <v>9.0</v>
      </c>
      <c r="H14" s="26"/>
      <c r="I14" s="26"/>
      <c r="J14" s="26"/>
      <c r="K14" s="26"/>
    </row>
    <row r="15">
      <c r="A15" s="51">
        <v>43156.0</v>
      </c>
      <c r="B15" s="27">
        <v>0.04420138888888889</v>
      </c>
      <c r="C15" s="27">
        <f t="shared" si="1"/>
        <v>0.04420138889</v>
      </c>
      <c r="D15" s="26" t="s">
        <v>70</v>
      </c>
      <c r="E15" s="26" t="s">
        <v>127</v>
      </c>
      <c r="F15" s="25" t="s">
        <v>75</v>
      </c>
      <c r="G15" s="25" t="s">
        <v>75</v>
      </c>
      <c r="H15" s="26"/>
      <c r="I15" s="26"/>
      <c r="J15" s="26"/>
      <c r="K15" s="53" t="s">
        <v>85</v>
      </c>
    </row>
    <row r="16">
      <c r="A16" s="51">
        <v>43156.0</v>
      </c>
      <c r="B16" s="27">
        <v>0.04420138888888889</v>
      </c>
      <c r="C16" s="27">
        <f t="shared" si="1"/>
        <v>0.04420138889</v>
      </c>
      <c r="D16" s="26" t="s">
        <v>70</v>
      </c>
      <c r="E16" s="26" t="s">
        <v>127</v>
      </c>
      <c r="F16" s="25">
        <v>13.0</v>
      </c>
      <c r="G16" s="25">
        <v>12.0</v>
      </c>
      <c r="H16" s="26"/>
      <c r="I16" s="26"/>
      <c r="J16" s="26"/>
      <c r="K16" s="26" t="s">
        <v>86</v>
      </c>
    </row>
    <row r="17">
      <c r="A17" s="51">
        <v>43156.0</v>
      </c>
      <c r="B17" s="27">
        <v>0.04991898148148148</v>
      </c>
      <c r="C17" s="27">
        <f t="shared" si="1"/>
        <v>0.04991898148</v>
      </c>
      <c r="D17" s="26" t="s">
        <v>72</v>
      </c>
      <c r="E17" s="26" t="s">
        <v>127</v>
      </c>
      <c r="F17" s="25" t="s">
        <v>75</v>
      </c>
      <c r="G17" s="25" t="s">
        <v>75</v>
      </c>
      <c r="H17" s="26"/>
      <c r="I17" s="26"/>
      <c r="J17" s="26"/>
      <c r="K17" s="53" t="s">
        <v>85</v>
      </c>
    </row>
    <row r="18">
      <c r="A18" s="51">
        <v>43156.0</v>
      </c>
      <c r="B18" s="27">
        <v>0.04991898148148148</v>
      </c>
      <c r="C18" s="27">
        <f t="shared" si="1"/>
        <v>0.04991898148</v>
      </c>
      <c r="D18" s="26" t="s">
        <v>72</v>
      </c>
      <c r="E18" s="26" t="s">
        <v>127</v>
      </c>
      <c r="F18" s="25">
        <v>8.0</v>
      </c>
      <c r="G18" s="26">
        <f>F18-0</f>
        <v>8</v>
      </c>
      <c r="H18" s="26"/>
      <c r="I18" s="26"/>
      <c r="J18" s="26"/>
      <c r="K18" s="26" t="s">
        <v>86</v>
      </c>
    </row>
    <row r="19">
      <c r="A19" s="51">
        <v>43156.0</v>
      </c>
      <c r="B19" s="27">
        <v>0.055</v>
      </c>
      <c r="C19" s="27">
        <f t="shared" si="1"/>
        <v>0.055</v>
      </c>
      <c r="D19" s="26" t="s">
        <v>72</v>
      </c>
      <c r="E19" s="26" t="s">
        <v>67</v>
      </c>
      <c r="F19" s="25">
        <v>15.0</v>
      </c>
      <c r="G19" s="26">
        <f>F19-3</f>
        <v>12</v>
      </c>
      <c r="H19" s="26"/>
      <c r="I19" s="26"/>
      <c r="J19" s="26"/>
      <c r="K19" s="26"/>
    </row>
    <row r="20">
      <c r="A20" s="51">
        <v>43156.0</v>
      </c>
      <c r="B20" s="27">
        <v>0.07399305555555556</v>
      </c>
      <c r="C20" s="27">
        <f>B20-TIME('Time Shifts'!$B$26,'Time Shifts'!$C$26,'Time Shifts'!$D$26)</f>
        <v>0.06175925926</v>
      </c>
      <c r="D20" s="26" t="s">
        <v>74</v>
      </c>
      <c r="E20" s="26" t="s">
        <v>217</v>
      </c>
      <c r="F20" s="25">
        <v>14.0</v>
      </c>
      <c r="G20" s="26">
        <f>F20-7</f>
        <v>7</v>
      </c>
      <c r="H20" s="26"/>
      <c r="I20" s="26"/>
      <c r="J20" s="26"/>
      <c r="K20" s="26"/>
    </row>
    <row r="21">
      <c r="A21" s="51">
        <v>43156.0</v>
      </c>
      <c r="B21" s="27">
        <v>0.07421296296296297</v>
      </c>
      <c r="C21" s="27">
        <f>B21-TIME('Time Shifts'!$B$26,'Time Shifts'!$C$26,'Time Shifts'!$D$26)</f>
        <v>0.06197916667</v>
      </c>
      <c r="D21" s="26" t="s">
        <v>74</v>
      </c>
      <c r="E21" s="26" t="s">
        <v>67</v>
      </c>
      <c r="F21" s="25">
        <v>4.0</v>
      </c>
      <c r="G21" s="26">
        <f>F21-0</f>
        <v>4</v>
      </c>
      <c r="H21" s="26"/>
      <c r="I21" s="26"/>
      <c r="J21" s="26"/>
      <c r="K21" s="26"/>
    </row>
    <row r="22">
      <c r="A22" s="51">
        <v>43156.0</v>
      </c>
      <c r="B22" s="27">
        <v>0.07517361111111111</v>
      </c>
      <c r="C22" s="27">
        <f>B22-TIME('Time Shifts'!$B$26,'Time Shifts'!$C$26,'Time Shifts'!$D$26)</f>
        <v>0.06293981481</v>
      </c>
      <c r="D22" s="26" t="s">
        <v>82</v>
      </c>
      <c r="E22" s="26" t="s">
        <v>67</v>
      </c>
      <c r="F22" s="25" t="s">
        <v>75</v>
      </c>
      <c r="G22" s="25" t="s">
        <v>75</v>
      </c>
      <c r="H22" s="26"/>
      <c r="I22" s="26"/>
      <c r="J22" s="26"/>
      <c r="K22" s="53" t="s">
        <v>85</v>
      </c>
    </row>
    <row r="23">
      <c r="A23" s="51">
        <v>43156.0</v>
      </c>
      <c r="B23" s="27">
        <v>0.07517361111111111</v>
      </c>
      <c r="C23" s="27">
        <f>B23-TIME('Time Shifts'!$B$26,'Time Shifts'!$C$26,'Time Shifts'!$D$26)</f>
        <v>0.06293981481</v>
      </c>
      <c r="D23" s="26" t="s">
        <v>82</v>
      </c>
      <c r="E23" s="26" t="s">
        <v>67</v>
      </c>
      <c r="F23" s="25">
        <v>19.0</v>
      </c>
      <c r="G23" s="26">
        <f t="shared" ref="G23:G24" si="2">F23-3</f>
        <v>16</v>
      </c>
      <c r="H23" s="26"/>
      <c r="I23" s="26"/>
      <c r="J23" s="26"/>
      <c r="K23" s="26" t="s">
        <v>86</v>
      </c>
    </row>
    <row r="24">
      <c r="A24" s="51">
        <v>43156.0</v>
      </c>
      <c r="B24" s="27">
        <v>0.07623842592592593</v>
      </c>
      <c r="C24" s="27">
        <f>B24-TIME('Time Shifts'!$B$26,'Time Shifts'!$C$26,'Time Shifts'!$D$26)</f>
        <v>0.06400462963</v>
      </c>
      <c r="D24" s="26" t="s">
        <v>72</v>
      </c>
      <c r="E24" s="26" t="s">
        <v>67</v>
      </c>
      <c r="F24" s="25">
        <v>16.0</v>
      </c>
      <c r="G24" s="26">
        <f t="shared" si="2"/>
        <v>13</v>
      </c>
      <c r="H24" s="26"/>
      <c r="I24" s="26"/>
      <c r="J24" s="26"/>
      <c r="K24" s="26"/>
    </row>
    <row r="25">
      <c r="A25" s="51">
        <v>43156.0</v>
      </c>
      <c r="B25" s="27">
        <v>0.07791666666666666</v>
      </c>
      <c r="C25" s="27">
        <f>B25-TIME('Time Shifts'!$B$26,'Time Shifts'!$C$26,'Time Shifts'!$D$26)</f>
        <v>0.06568287037</v>
      </c>
      <c r="D25" s="26" t="s">
        <v>82</v>
      </c>
      <c r="E25" s="26" t="s">
        <v>131</v>
      </c>
      <c r="F25" s="25">
        <v>15.0</v>
      </c>
      <c r="G25" s="26">
        <f>F25-5</f>
        <v>10</v>
      </c>
      <c r="H25" s="26"/>
      <c r="I25" s="26"/>
      <c r="J25" s="26"/>
      <c r="K25" s="26"/>
    </row>
    <row r="26">
      <c r="A26" s="51">
        <v>43156.0</v>
      </c>
      <c r="B26" s="27">
        <v>0.07841435185185185</v>
      </c>
      <c r="C26" s="27">
        <f>B26-TIME('Time Shifts'!$B$26,'Time Shifts'!$C$26,'Time Shifts'!$D$26)</f>
        <v>0.06618055556</v>
      </c>
      <c r="D26" s="26" t="s">
        <v>70</v>
      </c>
      <c r="E26" s="26" t="s">
        <v>67</v>
      </c>
      <c r="F26" s="25">
        <v>7.0</v>
      </c>
      <c r="G26" s="26">
        <f>F26-3</f>
        <v>4</v>
      </c>
      <c r="H26" s="26"/>
      <c r="I26" s="26"/>
      <c r="J26" s="26"/>
      <c r="K26" s="26"/>
    </row>
    <row r="27">
      <c r="A27" s="51">
        <v>43156.0</v>
      </c>
      <c r="B27" s="27">
        <v>0.08175925925925925</v>
      </c>
      <c r="C27" s="27">
        <f>B27-TIME('Time Shifts'!$B$26,'Time Shifts'!$C$26,'Time Shifts'!$D$26)</f>
        <v>0.06952546296</v>
      </c>
      <c r="D27" s="26" t="s">
        <v>157</v>
      </c>
      <c r="E27" s="26" t="s">
        <v>125</v>
      </c>
      <c r="F27" s="26">
        <f>G27+4</f>
        <v>19</v>
      </c>
      <c r="G27" s="25">
        <v>15.0</v>
      </c>
      <c r="H27" s="26"/>
      <c r="I27" s="26"/>
      <c r="J27" s="26"/>
      <c r="K27" s="26"/>
    </row>
    <row r="28">
      <c r="A28" s="51">
        <v>43156.0</v>
      </c>
      <c r="B28" s="27">
        <v>0.08319444444444445</v>
      </c>
      <c r="C28" s="27">
        <f>B28-TIME('Time Shifts'!$B$26,'Time Shifts'!$C$26,'Time Shifts'!$D$26)</f>
        <v>0.07096064815</v>
      </c>
      <c r="D28" s="26" t="s">
        <v>70</v>
      </c>
      <c r="E28" s="26" t="s">
        <v>125</v>
      </c>
      <c r="F28" s="25">
        <v>15.0</v>
      </c>
      <c r="G28" s="26">
        <f t="shared" ref="G28:G30" si="3">F28-7</f>
        <v>8</v>
      </c>
      <c r="H28" s="26"/>
      <c r="I28" s="26"/>
      <c r="J28" s="26"/>
      <c r="K28" s="26"/>
    </row>
    <row r="29">
      <c r="A29" s="51">
        <v>43156.0</v>
      </c>
      <c r="B29" s="27">
        <v>0.08458333333333333</v>
      </c>
      <c r="C29" s="27">
        <f>B29-TIME('Time Shifts'!$B$26,'Time Shifts'!$C$26,'Time Shifts'!$D$26)</f>
        <v>0.07234953704</v>
      </c>
      <c r="D29" s="26" t="s">
        <v>74</v>
      </c>
      <c r="E29" s="26" t="s">
        <v>100</v>
      </c>
      <c r="F29" s="25">
        <v>21.0</v>
      </c>
      <c r="G29" s="26">
        <f t="shared" si="3"/>
        <v>14</v>
      </c>
      <c r="H29" s="26"/>
      <c r="I29" s="26"/>
      <c r="J29" s="26"/>
      <c r="K29" s="26"/>
    </row>
    <row r="30">
      <c r="A30" s="51">
        <v>43156.0</v>
      </c>
      <c r="B30" s="27">
        <v>0.08466435185185185</v>
      </c>
      <c r="C30" s="27">
        <f>B30-TIME('Time Shifts'!$B$26,'Time Shifts'!$C$26,'Time Shifts'!$D$26)</f>
        <v>0.07243055556</v>
      </c>
      <c r="D30" s="26" t="s">
        <v>70</v>
      </c>
      <c r="E30" s="26" t="s">
        <v>100</v>
      </c>
      <c r="F30" s="25">
        <v>25.0</v>
      </c>
      <c r="G30" s="26">
        <f t="shared" si="3"/>
        <v>18</v>
      </c>
      <c r="H30" s="26"/>
      <c r="I30" s="26"/>
      <c r="J30" s="26"/>
      <c r="K30" s="26"/>
    </row>
    <row r="31">
      <c r="A31" s="51">
        <v>43156.0</v>
      </c>
      <c r="B31" s="27">
        <v>0.08524305555555556</v>
      </c>
      <c r="C31" s="27">
        <f>B31-TIME('Time Shifts'!$B$26,'Time Shifts'!$C$26,'Time Shifts'!$D$26)</f>
        <v>0.07300925926</v>
      </c>
      <c r="D31" s="26" t="s">
        <v>84</v>
      </c>
      <c r="E31" s="26" t="s">
        <v>87</v>
      </c>
      <c r="F31" s="25">
        <v>19.0</v>
      </c>
      <c r="G31" s="26">
        <f>F31-2</f>
        <v>17</v>
      </c>
      <c r="H31" s="26"/>
      <c r="I31" s="26"/>
      <c r="J31" s="26"/>
      <c r="K31" s="26"/>
    </row>
    <row r="32">
      <c r="A32" s="51">
        <v>43156.0</v>
      </c>
      <c r="B32" s="27">
        <v>0.08537037037037037</v>
      </c>
      <c r="C32" s="27">
        <f>B32-TIME('Time Shifts'!$B$26,'Time Shifts'!$C$26,'Time Shifts'!$D$26)</f>
        <v>0.07313657407</v>
      </c>
      <c r="D32" s="26" t="s">
        <v>66</v>
      </c>
      <c r="E32" s="26" t="s">
        <v>87</v>
      </c>
      <c r="F32" s="25">
        <v>14.0</v>
      </c>
      <c r="G32" s="26">
        <f>F32-0</f>
        <v>14</v>
      </c>
      <c r="H32" s="26"/>
      <c r="I32" s="26"/>
      <c r="J32" s="26"/>
      <c r="K32" s="26"/>
    </row>
    <row r="33">
      <c r="A33" s="51">
        <v>43156.0</v>
      </c>
      <c r="B33" s="27">
        <v>0.08541666666666667</v>
      </c>
      <c r="C33" s="27">
        <f>B33-TIME('Time Shifts'!$B$26,'Time Shifts'!$C$26,'Time Shifts'!$D$26)</f>
        <v>0.07318287037</v>
      </c>
      <c r="D33" s="26" t="s">
        <v>70</v>
      </c>
      <c r="E33" s="26" t="s">
        <v>87</v>
      </c>
      <c r="F33" s="25">
        <v>10.0</v>
      </c>
      <c r="G33" s="26">
        <f>F33-4</f>
        <v>6</v>
      </c>
      <c r="H33" s="26"/>
      <c r="I33" s="26"/>
      <c r="J33" s="26"/>
      <c r="K33" s="26"/>
    </row>
    <row r="34">
      <c r="A34" s="51">
        <v>43156.0</v>
      </c>
      <c r="B34" s="27">
        <v>0.08550925925925926</v>
      </c>
      <c r="C34" s="27">
        <f>B34-TIME('Time Shifts'!$B$26,'Time Shifts'!$C$26,'Time Shifts'!$D$26)</f>
        <v>0.07327546296</v>
      </c>
      <c r="D34" s="26" t="s">
        <v>82</v>
      </c>
      <c r="E34" s="26" t="s">
        <v>87</v>
      </c>
      <c r="F34" s="25">
        <v>6.0</v>
      </c>
      <c r="G34" s="26">
        <f>F34-1</f>
        <v>5</v>
      </c>
      <c r="H34" s="26"/>
      <c r="I34" s="26"/>
      <c r="J34" s="26"/>
      <c r="K34" s="26"/>
    </row>
    <row r="35">
      <c r="A35" s="51">
        <v>43156.0</v>
      </c>
      <c r="B35" s="27">
        <v>0.08555555555555555</v>
      </c>
      <c r="C35" s="27">
        <f>B35-TIME('Time Shifts'!$B$26,'Time Shifts'!$C$26,'Time Shifts'!$D$26)</f>
        <v>0.07332175926</v>
      </c>
      <c r="D35" s="26" t="s">
        <v>72</v>
      </c>
      <c r="E35" s="26" t="s">
        <v>87</v>
      </c>
      <c r="F35" s="25">
        <v>7.0</v>
      </c>
      <c r="G35" s="26">
        <f>F35-3</f>
        <v>4</v>
      </c>
      <c r="H35" s="26"/>
      <c r="I35" s="26"/>
      <c r="J35" s="26"/>
      <c r="K35" s="26"/>
    </row>
    <row r="36">
      <c r="A36" s="51">
        <v>43156.0</v>
      </c>
      <c r="B36" s="27">
        <v>0.08550925925925926</v>
      </c>
      <c r="C36" s="27">
        <f>B36-TIME('Time Shifts'!$B$26,'Time Shifts'!$C$26,'Time Shifts'!$D$26)</f>
        <v>0.07327546296</v>
      </c>
      <c r="D36" s="26" t="s">
        <v>74</v>
      </c>
      <c r="E36" s="26" t="s">
        <v>87</v>
      </c>
      <c r="F36" s="25">
        <v>7.0</v>
      </c>
      <c r="G36" s="26">
        <f t="shared" ref="G36:G37" si="4">F36-4</f>
        <v>3</v>
      </c>
      <c r="H36" s="26"/>
      <c r="I36" s="26"/>
      <c r="J36" s="26"/>
      <c r="K36" s="26"/>
    </row>
    <row r="37">
      <c r="A37" s="51">
        <v>43156.0</v>
      </c>
      <c r="B37" s="27">
        <v>0.10435185185185185</v>
      </c>
      <c r="C37" s="27">
        <f>B37-TIME('Time Shifts'!$B$26,'Time Shifts'!$C$26,'Time Shifts'!$D$26)</f>
        <v>0.09211805556</v>
      </c>
      <c r="D37" s="26" t="s">
        <v>69</v>
      </c>
      <c r="E37" s="26" t="s">
        <v>87</v>
      </c>
      <c r="F37" s="25">
        <v>6.0</v>
      </c>
      <c r="G37" s="26">
        <f t="shared" si="4"/>
        <v>2</v>
      </c>
      <c r="H37" s="26"/>
      <c r="I37" s="26"/>
      <c r="J37" s="26"/>
      <c r="K37" s="26"/>
    </row>
    <row r="38">
      <c r="A38" s="51">
        <v>43156.0</v>
      </c>
      <c r="B38" s="27">
        <v>0.08665509259259259</v>
      </c>
      <c r="C38" s="27">
        <f>B38-TIME('Time Shifts'!$B$26,'Time Shifts'!$C$26,'Time Shifts'!$D$26)</f>
        <v>0.0744212963</v>
      </c>
      <c r="D38" s="26" t="s">
        <v>84</v>
      </c>
      <c r="E38" s="26" t="s">
        <v>93</v>
      </c>
      <c r="F38" s="25">
        <v>11.0</v>
      </c>
      <c r="G38" s="26">
        <f t="shared" ref="G38:G39" si="5">F38-7</f>
        <v>4</v>
      </c>
      <c r="H38" s="26"/>
      <c r="I38" s="26"/>
      <c r="J38" s="26"/>
      <c r="K38" s="26" t="s">
        <v>663</v>
      </c>
    </row>
    <row r="39">
      <c r="A39" s="51">
        <v>43156.0</v>
      </c>
      <c r="B39" s="27">
        <v>0.08693287037037037</v>
      </c>
      <c r="C39" s="27">
        <f>B39-TIME('Time Shifts'!$B$26,'Time Shifts'!$C$26,'Time Shifts'!$D$26)</f>
        <v>0.07469907407</v>
      </c>
      <c r="D39" s="26" t="s">
        <v>84</v>
      </c>
      <c r="E39" s="26" t="s">
        <v>93</v>
      </c>
      <c r="F39" s="25">
        <v>21.0</v>
      </c>
      <c r="G39" s="26">
        <f t="shared" si="5"/>
        <v>14</v>
      </c>
      <c r="H39" s="26"/>
      <c r="I39" s="26"/>
      <c r="J39" s="26"/>
      <c r="K39" s="26" t="s">
        <v>663</v>
      </c>
    </row>
    <row r="40">
      <c r="A40" s="51">
        <v>43156.0</v>
      </c>
      <c r="B40" s="27">
        <v>0.0871412037037037</v>
      </c>
      <c r="C40" s="27">
        <f>B40-TIME('Time Shifts'!$B$26,'Time Shifts'!$C$26,'Time Shifts'!$D$26)</f>
        <v>0.07490740741</v>
      </c>
      <c r="D40" s="26" t="s">
        <v>84</v>
      </c>
      <c r="E40" s="26" t="s">
        <v>91</v>
      </c>
      <c r="F40" s="25">
        <v>16.0</v>
      </c>
      <c r="G40" s="26"/>
      <c r="H40" s="26"/>
      <c r="I40" s="26" t="s">
        <v>863</v>
      </c>
      <c r="J40" s="26"/>
      <c r="K40" s="26"/>
    </row>
    <row r="41">
      <c r="A41" s="51">
        <v>43156.0</v>
      </c>
      <c r="B41" s="27">
        <v>0.08861111111111111</v>
      </c>
      <c r="C41" s="27">
        <f>B41-TIME('Time Shifts'!$B$26,'Time Shifts'!$C$26,'Time Shifts'!$D$26)</f>
        <v>0.07637731481</v>
      </c>
      <c r="D41" s="26" t="s">
        <v>66</v>
      </c>
      <c r="E41" s="26" t="s">
        <v>89</v>
      </c>
      <c r="F41" s="25">
        <v>15.0</v>
      </c>
      <c r="G41" s="26">
        <f t="shared" ref="G41:G42" si="6">F41-7</f>
        <v>8</v>
      </c>
      <c r="H41" s="26"/>
      <c r="I41" s="26"/>
      <c r="J41" s="26"/>
      <c r="K41" s="26" t="s">
        <v>171</v>
      </c>
    </row>
    <row r="42">
      <c r="A42" s="51">
        <v>43156.0</v>
      </c>
      <c r="B42" s="27">
        <v>0.08879629629629629</v>
      </c>
      <c r="C42" s="27">
        <f>B42-TIME('Time Shifts'!$B$26,'Time Shifts'!$C$26,'Time Shifts'!$D$26)</f>
        <v>0.0765625</v>
      </c>
      <c r="D42" s="26" t="s">
        <v>66</v>
      </c>
      <c r="E42" s="26" t="s">
        <v>89</v>
      </c>
      <c r="F42" s="25">
        <v>20.0</v>
      </c>
      <c r="G42" s="26">
        <f t="shared" si="6"/>
        <v>13</v>
      </c>
      <c r="H42" s="26"/>
      <c r="I42" s="26"/>
      <c r="J42" s="26"/>
      <c r="K42" s="26" t="s">
        <v>171</v>
      </c>
    </row>
    <row r="43">
      <c r="A43" s="51">
        <v>43156.0</v>
      </c>
      <c r="B43" s="27">
        <v>0.08907407407407407</v>
      </c>
      <c r="C43" s="27">
        <f>B43-TIME('Time Shifts'!$B$26,'Time Shifts'!$C$26,'Time Shifts'!$D$26)</f>
        <v>0.07684027778</v>
      </c>
      <c r="D43" s="26" t="s">
        <v>66</v>
      </c>
      <c r="E43" s="26" t="s">
        <v>91</v>
      </c>
      <c r="F43" s="25">
        <v>9.0</v>
      </c>
      <c r="G43" s="26"/>
      <c r="H43" s="26"/>
      <c r="I43" s="26" t="s">
        <v>864</v>
      </c>
      <c r="J43" s="26"/>
      <c r="K43" s="26"/>
    </row>
    <row r="44">
      <c r="A44" s="51">
        <v>43156.0</v>
      </c>
      <c r="B44" s="27">
        <v>0.08997685185185185</v>
      </c>
      <c r="C44" s="27">
        <f>B44-TIME('Time Shifts'!$B$26,'Time Shifts'!$C$26,'Time Shifts'!$D$26)</f>
        <v>0.07774305556</v>
      </c>
      <c r="D44" s="26" t="s">
        <v>84</v>
      </c>
      <c r="E44" s="26" t="s">
        <v>79</v>
      </c>
      <c r="F44" s="25" t="s">
        <v>75</v>
      </c>
      <c r="G44" s="25" t="s">
        <v>75</v>
      </c>
      <c r="H44" s="26"/>
      <c r="I44" s="26"/>
      <c r="J44" s="26"/>
      <c r="K44" s="53" t="s">
        <v>85</v>
      </c>
    </row>
    <row r="45">
      <c r="A45" s="51">
        <v>43156.0</v>
      </c>
      <c r="B45" s="27">
        <v>0.08997685185185185</v>
      </c>
      <c r="C45" s="27">
        <f>B45-TIME('Time Shifts'!$B$26,'Time Shifts'!$C$26,'Time Shifts'!$D$26)</f>
        <v>0.07774305556</v>
      </c>
      <c r="D45" s="26" t="s">
        <v>84</v>
      </c>
      <c r="E45" s="26" t="s">
        <v>79</v>
      </c>
      <c r="F45" s="25">
        <v>9.0</v>
      </c>
      <c r="G45" s="26">
        <f>F45-6</f>
        <v>3</v>
      </c>
      <c r="H45" s="26"/>
      <c r="I45" s="26" t="s">
        <v>865</v>
      </c>
      <c r="J45" s="26"/>
      <c r="K45" s="26" t="s">
        <v>86</v>
      </c>
    </row>
    <row r="46">
      <c r="A46" s="51">
        <v>43156.0</v>
      </c>
      <c r="B46" s="27">
        <v>0.09072916666666667</v>
      </c>
      <c r="C46" s="27">
        <f>B46-TIME('Time Shifts'!$B$26,'Time Shifts'!$C$26,'Time Shifts'!$D$26)</f>
        <v>0.07849537037</v>
      </c>
      <c r="D46" s="26" t="s">
        <v>74</v>
      </c>
      <c r="E46" s="26" t="s">
        <v>93</v>
      </c>
      <c r="F46" s="25">
        <v>18.0</v>
      </c>
      <c r="G46" s="26">
        <f t="shared" ref="G46:G48" si="7">F46-7</f>
        <v>11</v>
      </c>
      <c r="H46" s="26"/>
      <c r="I46" s="26" t="s">
        <v>866</v>
      </c>
      <c r="J46" s="26"/>
      <c r="K46" s="26" t="s">
        <v>867</v>
      </c>
    </row>
    <row r="47">
      <c r="A47" s="51">
        <v>43156.0</v>
      </c>
      <c r="B47" s="27">
        <v>0.09152777777777778</v>
      </c>
      <c r="C47" s="27">
        <f>B47-TIME('Time Shifts'!$B$26,'Time Shifts'!$C$26,'Time Shifts'!$D$26)</f>
        <v>0.07929398148</v>
      </c>
      <c r="D47" s="26" t="s">
        <v>74</v>
      </c>
      <c r="E47" s="26" t="s">
        <v>100</v>
      </c>
      <c r="F47" s="25">
        <v>12.0</v>
      </c>
      <c r="G47" s="26">
        <f t="shared" si="7"/>
        <v>5</v>
      </c>
      <c r="H47" s="26"/>
      <c r="I47" s="26" t="s">
        <v>868</v>
      </c>
      <c r="J47" s="26"/>
      <c r="K47" s="26" t="s">
        <v>869</v>
      </c>
    </row>
    <row r="48">
      <c r="A48" s="51">
        <v>43156.0</v>
      </c>
      <c r="B48" s="27">
        <v>0.0915625</v>
      </c>
      <c r="C48" s="27">
        <f>B48-TIME('Time Shifts'!$B$26,'Time Shifts'!$C$26,'Time Shifts'!$D$26)</f>
        <v>0.0793287037</v>
      </c>
      <c r="D48" s="26" t="s">
        <v>70</v>
      </c>
      <c r="E48" s="26" t="s">
        <v>100</v>
      </c>
      <c r="F48" s="25">
        <v>22.0</v>
      </c>
      <c r="G48" s="26">
        <f t="shared" si="7"/>
        <v>15</v>
      </c>
      <c r="H48" s="26"/>
      <c r="I48" s="26" t="s">
        <v>870</v>
      </c>
      <c r="J48" s="26"/>
      <c r="K48" s="26" t="s">
        <v>869</v>
      </c>
    </row>
    <row r="49">
      <c r="A49" s="51">
        <v>43156.0</v>
      </c>
      <c r="B49" s="27">
        <v>0.09247685185185185</v>
      </c>
      <c r="C49" s="27">
        <f>B49-TIME('Time Shifts'!$B$26,'Time Shifts'!$C$26,'Time Shifts'!$D$26)</f>
        <v>0.08024305556</v>
      </c>
      <c r="D49" s="26" t="s">
        <v>70</v>
      </c>
      <c r="E49" s="26" t="s">
        <v>93</v>
      </c>
      <c r="F49" s="26">
        <f t="shared" ref="F49:F50" si="8">G49+7</f>
        <v>9</v>
      </c>
      <c r="G49" s="25">
        <v>2.0</v>
      </c>
      <c r="H49" s="26"/>
      <c r="I49" s="26"/>
      <c r="J49" s="26"/>
      <c r="K49" s="26" t="s">
        <v>148</v>
      </c>
    </row>
    <row r="50">
      <c r="A50" s="51">
        <v>43156.0</v>
      </c>
      <c r="B50" s="27">
        <v>0.09261574074074073</v>
      </c>
      <c r="C50" s="27">
        <f>B50-TIME('Time Shifts'!$B$26,'Time Shifts'!$C$26,'Time Shifts'!$D$26)</f>
        <v>0.08038194444</v>
      </c>
      <c r="D50" s="26" t="s">
        <v>70</v>
      </c>
      <c r="E50" s="26" t="s">
        <v>93</v>
      </c>
      <c r="F50" s="26">
        <f t="shared" si="8"/>
        <v>9</v>
      </c>
      <c r="G50" s="25">
        <v>2.0</v>
      </c>
      <c r="H50" s="26"/>
      <c r="I50" s="26"/>
      <c r="J50" s="26"/>
      <c r="K50" s="26" t="s">
        <v>148</v>
      </c>
    </row>
    <row r="51">
      <c r="A51" s="51">
        <v>43156.0</v>
      </c>
      <c r="B51" s="27">
        <v>0.09298611111111112</v>
      </c>
      <c r="C51" s="27">
        <f>B51-TIME('Time Shifts'!$B$26,'Time Shifts'!$C$26,'Time Shifts'!$D$26)</f>
        <v>0.08075231481</v>
      </c>
      <c r="D51" s="26" t="s">
        <v>70</v>
      </c>
      <c r="E51" s="26" t="s">
        <v>93</v>
      </c>
      <c r="F51" s="25">
        <v>17.0</v>
      </c>
      <c r="G51" s="26">
        <f>F51-7</f>
        <v>10</v>
      </c>
      <c r="H51" s="26"/>
      <c r="I51" s="26"/>
      <c r="J51" s="26"/>
      <c r="K51" s="26" t="s">
        <v>99</v>
      </c>
    </row>
    <row r="52">
      <c r="A52" s="51">
        <v>43156.0</v>
      </c>
      <c r="B52" s="27">
        <v>0.09378472222222223</v>
      </c>
      <c r="C52" s="27">
        <f>B52-TIME('Time Shifts'!$B$26,'Time Shifts'!$C$26,'Time Shifts'!$D$26)</f>
        <v>0.08155092593</v>
      </c>
      <c r="D52" s="26" t="s">
        <v>74</v>
      </c>
      <c r="E52" s="26" t="s">
        <v>67</v>
      </c>
      <c r="F52" s="25">
        <v>17.0</v>
      </c>
      <c r="G52" s="26">
        <f>F52-0</f>
        <v>17</v>
      </c>
      <c r="H52" s="26"/>
      <c r="I52" s="26"/>
      <c r="J52" s="26"/>
      <c r="K52" s="26"/>
    </row>
    <row r="53">
      <c r="A53" s="51">
        <v>43156.0</v>
      </c>
      <c r="B53" s="27">
        <v>0.09568287037037038</v>
      </c>
      <c r="C53" s="27">
        <f>B53-TIME('Time Shifts'!$B$26,'Time Shifts'!$C$26,'Time Shifts'!$D$26)</f>
        <v>0.08344907407</v>
      </c>
      <c r="D53" s="26" t="s">
        <v>72</v>
      </c>
      <c r="E53" s="26" t="s">
        <v>93</v>
      </c>
      <c r="F53" s="25" t="s">
        <v>68</v>
      </c>
      <c r="G53" s="25">
        <v>20.0</v>
      </c>
      <c r="H53" s="26" t="s">
        <v>137</v>
      </c>
      <c r="I53" s="26"/>
      <c r="J53" s="26"/>
      <c r="K53" s="26" t="s">
        <v>845</v>
      </c>
    </row>
    <row r="54">
      <c r="A54" s="51">
        <v>43156.0</v>
      </c>
      <c r="B54" s="27">
        <v>0.09587962962962963</v>
      </c>
      <c r="C54" s="27">
        <f>B54-TIME('Time Shifts'!$B$26,'Time Shifts'!$C$26,'Time Shifts'!$D$26)</f>
        <v>0.08364583333</v>
      </c>
      <c r="D54" s="26" t="s">
        <v>72</v>
      </c>
      <c r="E54" s="26" t="s">
        <v>91</v>
      </c>
      <c r="F54" s="25">
        <v>18.0</v>
      </c>
      <c r="G54" s="26"/>
      <c r="H54" s="26"/>
      <c r="I54" s="26" t="s">
        <v>871</v>
      </c>
      <c r="J54" s="26"/>
      <c r="K54" s="26"/>
    </row>
    <row r="55">
      <c r="A55" s="51">
        <v>43156.0</v>
      </c>
      <c r="B55" s="27">
        <v>0.09609953703703704</v>
      </c>
      <c r="C55" s="27">
        <f>B55-TIME('Time Shifts'!$B$26,'Time Shifts'!$C$26,'Time Shifts'!$D$26)</f>
        <v>0.08386574074</v>
      </c>
      <c r="D55" s="26" t="s">
        <v>72</v>
      </c>
      <c r="E55" s="26" t="s">
        <v>93</v>
      </c>
      <c r="F55" s="25">
        <v>12.0</v>
      </c>
      <c r="G55" s="26">
        <f>F55-7</f>
        <v>5</v>
      </c>
      <c r="H55" s="26"/>
      <c r="I55" s="26"/>
      <c r="J55" s="26"/>
      <c r="K55" s="26" t="s">
        <v>845</v>
      </c>
    </row>
    <row r="56">
      <c r="A56" s="51">
        <v>43156.0</v>
      </c>
      <c r="B56" s="27">
        <v>0.09646990740740741</v>
      </c>
      <c r="C56" s="27">
        <f>B56-TIME('Time Shifts'!$B$26,'Time Shifts'!$C$26,'Time Shifts'!$D$26)</f>
        <v>0.08423611111</v>
      </c>
      <c r="D56" s="26" t="s">
        <v>72</v>
      </c>
      <c r="E56" s="26" t="s">
        <v>93</v>
      </c>
      <c r="F56" s="25">
        <v>14.0</v>
      </c>
      <c r="G56" s="26">
        <f>F56-6</f>
        <v>8</v>
      </c>
      <c r="H56" s="26"/>
      <c r="I56" s="26"/>
      <c r="J56" s="26"/>
      <c r="K56" s="26" t="s">
        <v>136</v>
      </c>
    </row>
    <row r="57">
      <c r="A57" s="51">
        <v>43156.0</v>
      </c>
      <c r="B57" s="27">
        <v>0.09831018518518518</v>
      </c>
      <c r="C57" s="27">
        <f>B57-TIME('Time Shifts'!$B$26,'Time Shifts'!$C$26,'Time Shifts'!$D$26)</f>
        <v>0.08607638889</v>
      </c>
      <c r="D57" s="26" t="s">
        <v>82</v>
      </c>
      <c r="E57" s="26" t="s">
        <v>91</v>
      </c>
      <c r="F57" s="25">
        <v>5.0</v>
      </c>
      <c r="G57" s="26"/>
      <c r="H57" s="26"/>
      <c r="I57" s="26" t="s">
        <v>872</v>
      </c>
      <c r="J57" s="26"/>
      <c r="K57" s="26" t="s">
        <v>483</v>
      </c>
    </row>
    <row r="58">
      <c r="A58" s="51">
        <v>43156.0</v>
      </c>
      <c r="B58" s="27">
        <v>0.09895833333333333</v>
      </c>
      <c r="C58" s="27">
        <f>B58-TIME('Time Shifts'!$B$26,'Time Shifts'!$C$26,'Time Shifts'!$D$26)</f>
        <v>0.08672453704</v>
      </c>
      <c r="D58" s="26" t="s">
        <v>69</v>
      </c>
      <c r="E58" s="26" t="s">
        <v>89</v>
      </c>
      <c r="F58" s="25">
        <v>15.0</v>
      </c>
      <c r="G58" s="26">
        <f>F58-3</f>
        <v>12</v>
      </c>
      <c r="H58" s="26"/>
      <c r="I58" s="26"/>
      <c r="J58" s="26"/>
      <c r="K58" s="26" t="s">
        <v>223</v>
      </c>
    </row>
    <row r="59">
      <c r="A59" s="51">
        <v>43156.0</v>
      </c>
      <c r="B59" s="27">
        <v>0.09961805555555556</v>
      </c>
      <c r="C59" s="27">
        <f>B59-TIME('Time Shifts'!$B$26,'Time Shifts'!$C$26,'Time Shifts'!$D$26)</f>
        <v>0.08738425926</v>
      </c>
      <c r="D59" s="26" t="s">
        <v>69</v>
      </c>
      <c r="E59" s="26" t="s">
        <v>89</v>
      </c>
      <c r="F59" s="25">
        <v>26.0</v>
      </c>
      <c r="G59" s="26">
        <f>F59-7</f>
        <v>19</v>
      </c>
      <c r="H59" s="26"/>
      <c r="I59" s="26"/>
      <c r="J59" s="26"/>
      <c r="K59" s="26" t="s">
        <v>90</v>
      </c>
    </row>
    <row r="60">
      <c r="A60" s="51">
        <v>43156.0</v>
      </c>
      <c r="B60" s="27">
        <v>0.09986111111111111</v>
      </c>
      <c r="C60" s="27">
        <f>B60-TIME('Time Shifts'!$B$26,'Time Shifts'!$C$26,'Time Shifts'!$D$26)</f>
        <v>0.08762731481</v>
      </c>
      <c r="D60" s="26" t="s">
        <v>69</v>
      </c>
      <c r="E60" s="26" t="s">
        <v>91</v>
      </c>
      <c r="F60" s="25">
        <v>14.0</v>
      </c>
      <c r="G60" s="26"/>
      <c r="H60" s="26"/>
      <c r="I60" s="26" t="s">
        <v>873</v>
      </c>
      <c r="J60" s="26"/>
      <c r="K60" s="26"/>
    </row>
    <row r="61">
      <c r="A61" s="51">
        <v>43156.0</v>
      </c>
      <c r="B61" s="27">
        <v>0.10096064814814815</v>
      </c>
      <c r="C61" s="27">
        <f>B61-TIME('Time Shifts'!$B$26,'Time Shifts'!$C$26,'Time Shifts'!$D$26)</f>
        <v>0.08872685185</v>
      </c>
      <c r="D61" s="26" t="s">
        <v>84</v>
      </c>
      <c r="E61" s="26" t="s">
        <v>93</v>
      </c>
      <c r="F61" s="25" t="s">
        <v>75</v>
      </c>
      <c r="G61" s="25" t="s">
        <v>75</v>
      </c>
      <c r="H61" s="26"/>
      <c r="I61" s="26"/>
      <c r="J61" s="26"/>
      <c r="K61" s="53" t="s">
        <v>85</v>
      </c>
    </row>
    <row r="62">
      <c r="A62" s="51">
        <v>43156.0</v>
      </c>
      <c r="B62" s="27">
        <v>0.10096064814814815</v>
      </c>
      <c r="C62" s="27">
        <f>B62-TIME('Time Shifts'!$B$26,'Time Shifts'!$C$26,'Time Shifts'!$D$26)</f>
        <v>0.08872685185</v>
      </c>
      <c r="D62" s="26" t="s">
        <v>84</v>
      </c>
      <c r="E62" s="26" t="s">
        <v>93</v>
      </c>
      <c r="F62" s="25">
        <v>22.0</v>
      </c>
      <c r="G62" s="26">
        <f>F62-7</f>
        <v>15</v>
      </c>
      <c r="H62" s="26"/>
      <c r="I62" s="26"/>
      <c r="J62" s="26"/>
      <c r="K62" s="26" t="s">
        <v>874</v>
      </c>
    </row>
    <row r="63">
      <c r="A63" s="51">
        <v>43156.0</v>
      </c>
      <c r="B63" s="27">
        <v>0.10121527777777778</v>
      </c>
      <c r="C63" s="27">
        <f>B63-TIME('Time Shifts'!$B$26,'Time Shifts'!$C$26,'Time Shifts'!$D$26)</f>
        <v>0.08898148148</v>
      </c>
      <c r="D63" s="26" t="s">
        <v>84</v>
      </c>
      <c r="E63" s="26" t="s">
        <v>91</v>
      </c>
      <c r="F63" s="25">
        <v>16.0</v>
      </c>
      <c r="G63" s="26"/>
      <c r="H63" s="26"/>
      <c r="I63" s="26" t="s">
        <v>863</v>
      </c>
      <c r="J63" s="26"/>
      <c r="K63" s="26" t="s">
        <v>875</v>
      </c>
    </row>
    <row r="64">
      <c r="A64" s="51">
        <v>43156.0</v>
      </c>
      <c r="B64" s="27">
        <v>0.10162037037037037</v>
      </c>
      <c r="C64" s="27">
        <f>B64-TIME('Time Shifts'!$B$26,'Time Shifts'!$C$26,'Time Shifts'!$D$26)</f>
        <v>0.08938657407</v>
      </c>
      <c r="D64" s="26" t="s">
        <v>84</v>
      </c>
      <c r="E64" s="26" t="s">
        <v>93</v>
      </c>
      <c r="F64" s="25" t="s">
        <v>75</v>
      </c>
      <c r="G64" s="25" t="s">
        <v>75</v>
      </c>
      <c r="H64" s="26"/>
      <c r="I64" s="26"/>
      <c r="J64" s="26"/>
      <c r="K64" s="53" t="s">
        <v>85</v>
      </c>
    </row>
    <row r="65">
      <c r="A65" s="51">
        <v>43156.0</v>
      </c>
      <c r="B65" s="27">
        <v>0.10162037037037037</v>
      </c>
      <c r="C65" s="27">
        <f>B65-TIME('Time Shifts'!$B$26,'Time Shifts'!$C$26,'Time Shifts'!$D$26)</f>
        <v>0.08938657407</v>
      </c>
      <c r="D65" s="26" t="s">
        <v>84</v>
      </c>
      <c r="E65" s="26" t="s">
        <v>93</v>
      </c>
      <c r="F65" s="25">
        <v>25.0</v>
      </c>
      <c r="G65" s="26">
        <f>F65-7</f>
        <v>18</v>
      </c>
      <c r="H65" s="26"/>
      <c r="I65" s="26"/>
      <c r="J65" s="26"/>
      <c r="K65" s="26" t="s">
        <v>874</v>
      </c>
    </row>
    <row r="66">
      <c r="A66" s="51">
        <v>43156.0</v>
      </c>
      <c r="B66" s="27">
        <v>0.10175925925925926</v>
      </c>
      <c r="C66" s="27">
        <f>B66-TIME('Time Shifts'!$B$26,'Time Shifts'!$C$26,'Time Shifts'!$D$26)</f>
        <v>0.08952546296</v>
      </c>
      <c r="D66" s="26" t="s">
        <v>84</v>
      </c>
      <c r="E66" s="26" t="s">
        <v>91</v>
      </c>
      <c r="F66" s="25">
        <v>11.0</v>
      </c>
      <c r="G66" s="26"/>
      <c r="H66" s="26"/>
      <c r="I66" s="26" t="s">
        <v>876</v>
      </c>
      <c r="J66" s="26"/>
      <c r="K66" s="26"/>
    </row>
    <row r="67">
      <c r="A67" s="51">
        <v>43156.0</v>
      </c>
      <c r="B67" s="27">
        <v>0.10247685185185185</v>
      </c>
      <c r="C67" s="27">
        <f>B67-TIME('Time Shifts'!$B$26,'Time Shifts'!$C$26,'Time Shifts'!$D$26)</f>
        <v>0.09024305556</v>
      </c>
      <c r="D67" s="26" t="s">
        <v>66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53" t="s">
        <v>85</v>
      </c>
    </row>
    <row r="68">
      <c r="A68" s="51">
        <v>43156.0</v>
      </c>
      <c r="B68" s="27">
        <v>0.10247685185185185</v>
      </c>
      <c r="C68" s="27">
        <f>B68-TIME('Time Shifts'!$B$26,'Time Shifts'!$C$26,'Time Shifts'!$D$26)</f>
        <v>0.09024305556</v>
      </c>
      <c r="D68" s="26" t="s">
        <v>66</v>
      </c>
      <c r="E68" s="26" t="s">
        <v>93</v>
      </c>
      <c r="F68" s="25">
        <v>25.0</v>
      </c>
      <c r="G68" s="25">
        <v>18.0</v>
      </c>
      <c r="H68" s="26"/>
      <c r="I68" s="26"/>
      <c r="J68" s="26"/>
      <c r="K68" s="26" t="s">
        <v>784</v>
      </c>
    </row>
    <row r="69">
      <c r="A69" s="51">
        <v>43156.0</v>
      </c>
      <c r="B69" s="27">
        <v>0.10280092592592592</v>
      </c>
      <c r="C69" s="27">
        <f>B69-TIME('Time Shifts'!$B$26,'Time Shifts'!$C$26,'Time Shifts'!$D$26)</f>
        <v>0.09056712963</v>
      </c>
      <c r="D69" s="26" t="s">
        <v>66</v>
      </c>
      <c r="E69" s="26" t="s">
        <v>91</v>
      </c>
      <c r="F69" s="25">
        <v>13.0</v>
      </c>
      <c r="G69" s="26"/>
      <c r="H69" s="26"/>
      <c r="I69" s="26" t="s">
        <v>877</v>
      </c>
      <c r="J69" s="26"/>
      <c r="K69" s="26"/>
    </row>
    <row r="70">
      <c r="A70" s="51">
        <v>43156.0</v>
      </c>
      <c r="B70" s="27">
        <v>0.10306712962962963</v>
      </c>
      <c r="C70" s="27">
        <f>B70-TIME('Time Shifts'!$B$26,'Time Shifts'!$C$26,'Time Shifts'!$D$26)</f>
        <v>0.09083333333</v>
      </c>
      <c r="D70" s="26" t="s">
        <v>66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53" t="s">
        <v>85</v>
      </c>
    </row>
    <row r="71">
      <c r="A71" s="51">
        <v>43156.0</v>
      </c>
      <c r="B71" s="27">
        <v>0.10306712962962963</v>
      </c>
      <c r="C71" s="27">
        <f>B71-TIME('Time Shifts'!$B$26,'Time Shifts'!$C$26,'Time Shifts'!$D$26)</f>
        <v>0.09083333333</v>
      </c>
      <c r="D71" s="26" t="s">
        <v>66</v>
      </c>
      <c r="E71" s="26" t="s">
        <v>93</v>
      </c>
      <c r="F71" s="25">
        <v>23.0</v>
      </c>
      <c r="G71" s="25">
        <v>16.0</v>
      </c>
      <c r="H71" s="26"/>
      <c r="I71" s="26"/>
      <c r="J71" s="26"/>
      <c r="K71" s="26" t="s">
        <v>784</v>
      </c>
    </row>
    <row r="72">
      <c r="A72" s="51">
        <v>43156.0</v>
      </c>
      <c r="B72" s="27">
        <v>0.1032175925925926</v>
      </c>
      <c r="C72" s="27">
        <f>B72-TIME('Time Shifts'!$B$26,'Time Shifts'!$C$26,'Time Shifts'!$D$26)</f>
        <v>0.0909837963</v>
      </c>
      <c r="D72" s="26" t="s">
        <v>66</v>
      </c>
      <c r="E72" s="26" t="s">
        <v>91</v>
      </c>
      <c r="F72" s="25">
        <v>13.0</v>
      </c>
      <c r="G72" s="26"/>
      <c r="H72" s="26"/>
      <c r="I72" s="26" t="s">
        <v>877</v>
      </c>
      <c r="J72" s="26"/>
      <c r="K72" s="26"/>
    </row>
    <row r="73">
      <c r="A73" s="51">
        <v>43156.0</v>
      </c>
      <c r="B73" s="27">
        <v>0.10523148148148148</v>
      </c>
      <c r="C73" s="27">
        <f>B73-TIME('Time Shifts'!$B$26,'Time Shifts'!$C$26,'Time Shifts'!$D$26)</f>
        <v>0.09299768519</v>
      </c>
      <c r="D73" s="26" t="s">
        <v>82</v>
      </c>
      <c r="E73" s="56" t="s">
        <v>81</v>
      </c>
      <c r="F73" s="26">
        <f>G73+2</f>
        <v>5</v>
      </c>
      <c r="G73" s="25">
        <v>3.0</v>
      </c>
      <c r="H73" s="26"/>
      <c r="I73" s="26"/>
      <c r="J73" s="26"/>
      <c r="K73" s="26" t="s">
        <v>254</v>
      </c>
    </row>
    <row r="74">
      <c r="A74" s="51">
        <v>43156.0</v>
      </c>
      <c r="B74" s="27">
        <v>0.10664351851851851</v>
      </c>
      <c r="C74" s="27">
        <f>B74-TIME('Time Shifts'!$B$26,'Time Shifts'!$C$26,'Time Shifts'!$D$26)</f>
        <v>0.09440972222</v>
      </c>
      <c r="D74" s="26" t="s">
        <v>70</v>
      </c>
      <c r="E74" s="26" t="s">
        <v>93</v>
      </c>
      <c r="F74" s="26">
        <f>G74+7</f>
        <v>11</v>
      </c>
      <c r="G74" s="25">
        <v>4.0</v>
      </c>
      <c r="H74" s="26"/>
      <c r="I74" s="26"/>
      <c r="J74" s="26"/>
      <c r="K74" s="53" t="s">
        <v>85</v>
      </c>
    </row>
    <row r="75">
      <c r="A75" s="51">
        <v>43156.0</v>
      </c>
      <c r="B75" s="27">
        <v>0.10664351851851851</v>
      </c>
      <c r="C75" s="27">
        <f>B75-TIME('Time Shifts'!$B$26,'Time Shifts'!$C$26,'Time Shifts'!$D$26)</f>
        <v>0.09440972222</v>
      </c>
      <c r="D75" s="26" t="s">
        <v>70</v>
      </c>
      <c r="E75" s="26" t="s">
        <v>93</v>
      </c>
      <c r="F75" s="25">
        <v>18.0</v>
      </c>
      <c r="G75" s="26">
        <f>F75-7</f>
        <v>11</v>
      </c>
      <c r="H75" s="26"/>
      <c r="I75" s="26"/>
      <c r="J75" s="26"/>
      <c r="K75" s="26" t="s">
        <v>204</v>
      </c>
    </row>
    <row r="76">
      <c r="A76" s="51">
        <v>43156.0</v>
      </c>
      <c r="B76" s="27">
        <v>0.10678240740740741</v>
      </c>
      <c r="C76" s="27">
        <f>B76-TIME('Time Shifts'!$B$26,'Time Shifts'!$C$26,'Time Shifts'!$D$26)</f>
        <v>0.09454861111</v>
      </c>
      <c r="D76" s="26" t="s">
        <v>70</v>
      </c>
      <c r="E76" s="26" t="s">
        <v>91</v>
      </c>
      <c r="F76" s="25">
        <v>8.0</v>
      </c>
      <c r="G76" s="26"/>
      <c r="H76" s="26"/>
      <c r="I76" s="26" t="s">
        <v>878</v>
      </c>
      <c r="J76" s="26"/>
      <c r="K76" s="26"/>
    </row>
    <row r="77">
      <c r="A77" s="51">
        <v>43156.0</v>
      </c>
      <c r="B77" s="27">
        <v>0.1077662037037037</v>
      </c>
      <c r="C77" s="27">
        <f>B77-TIME('Time Shifts'!$B$26,'Time Shifts'!$C$26,'Time Shifts'!$D$26)</f>
        <v>0.09553240741</v>
      </c>
      <c r="D77" s="26" t="s">
        <v>70</v>
      </c>
      <c r="E77" s="26" t="s">
        <v>93</v>
      </c>
      <c r="F77" s="25" t="s">
        <v>75</v>
      </c>
      <c r="G77" s="25" t="s">
        <v>75</v>
      </c>
      <c r="H77" s="26"/>
      <c r="I77" s="26"/>
      <c r="J77" s="26"/>
      <c r="K77" s="53" t="s">
        <v>85</v>
      </c>
    </row>
    <row r="78">
      <c r="A78" s="51">
        <v>43156.0</v>
      </c>
      <c r="B78" s="27">
        <v>0.1077662037037037</v>
      </c>
      <c r="C78" s="27">
        <f>B78-TIME('Time Shifts'!$B$26,'Time Shifts'!$C$26,'Time Shifts'!$D$26)</f>
        <v>0.09553240741</v>
      </c>
      <c r="D78" s="26" t="s">
        <v>70</v>
      </c>
      <c r="E78" s="26" t="s">
        <v>93</v>
      </c>
      <c r="F78" s="25">
        <v>24.0</v>
      </c>
      <c r="G78" s="25">
        <v>17.0</v>
      </c>
      <c r="H78" s="26"/>
      <c r="I78" s="26"/>
      <c r="J78" s="26"/>
      <c r="K78" s="26" t="s">
        <v>204</v>
      </c>
    </row>
    <row r="79">
      <c r="A79" s="51">
        <v>43156.0</v>
      </c>
      <c r="B79" s="27">
        <v>0.10788194444444445</v>
      </c>
      <c r="C79" s="27">
        <f>B79-TIME('Time Shifts'!$B$26,'Time Shifts'!$C$26,'Time Shifts'!$D$26)</f>
        <v>0.09564814815</v>
      </c>
      <c r="D79" s="26" t="s">
        <v>70</v>
      </c>
      <c r="E79" s="26" t="s">
        <v>91</v>
      </c>
      <c r="F79" s="25">
        <v>10.0</v>
      </c>
      <c r="G79" s="26"/>
      <c r="H79" s="26"/>
      <c r="I79" s="26" t="s">
        <v>879</v>
      </c>
      <c r="J79" s="26"/>
      <c r="K79" s="26"/>
    </row>
    <row r="80">
      <c r="A80" s="51">
        <v>43156.0</v>
      </c>
      <c r="B80" s="27">
        <v>0.10856481481481481</v>
      </c>
      <c r="C80" s="27">
        <f>B80-TIME('Time Shifts'!$B$26,'Time Shifts'!$C$26,'Time Shifts'!$D$26)</f>
        <v>0.09633101852</v>
      </c>
      <c r="D80" s="26" t="s">
        <v>70</v>
      </c>
      <c r="E80" s="26" t="s">
        <v>93</v>
      </c>
      <c r="F80" s="25" t="s">
        <v>75</v>
      </c>
      <c r="G80" s="25" t="s">
        <v>75</v>
      </c>
      <c r="H80" s="26"/>
      <c r="I80" s="26"/>
      <c r="J80" s="26"/>
      <c r="K80" s="53" t="s">
        <v>85</v>
      </c>
    </row>
    <row r="81">
      <c r="A81" s="51">
        <v>43156.0</v>
      </c>
      <c r="B81" s="27">
        <v>0.10856481481481481</v>
      </c>
      <c r="C81" s="27">
        <f>B81-TIME('Time Shifts'!$B$26,'Time Shifts'!$C$26,'Time Shifts'!$D$26)</f>
        <v>0.09633101852</v>
      </c>
      <c r="D81" s="26" t="s">
        <v>70</v>
      </c>
      <c r="E81" s="26" t="s">
        <v>93</v>
      </c>
      <c r="F81" s="25">
        <v>22.0</v>
      </c>
      <c r="G81" s="25">
        <v>15.0</v>
      </c>
      <c r="H81" s="26"/>
      <c r="I81" s="26"/>
      <c r="J81" s="26"/>
      <c r="K81" s="26" t="s">
        <v>294</v>
      </c>
    </row>
    <row r="82">
      <c r="A82" s="51">
        <v>43156.0</v>
      </c>
      <c r="B82" s="27">
        <v>0.10864583333333333</v>
      </c>
      <c r="C82" s="27">
        <f>B82-TIME('Time Shifts'!$B$26,'Time Shifts'!$C$26,'Time Shifts'!$D$26)</f>
        <v>0.09641203704</v>
      </c>
      <c r="D82" s="26" t="s">
        <v>70</v>
      </c>
      <c r="E82" s="26" t="s">
        <v>91</v>
      </c>
      <c r="F82" s="25">
        <v>5.0</v>
      </c>
      <c r="G82" s="26"/>
      <c r="H82" s="26"/>
      <c r="I82" s="26" t="s">
        <v>880</v>
      </c>
      <c r="J82" s="26"/>
      <c r="K82" s="26"/>
    </row>
    <row r="83">
      <c r="A83" s="51">
        <v>43156.0</v>
      </c>
      <c r="B83" s="27">
        <v>0.10908564814814815</v>
      </c>
      <c r="C83" s="27">
        <f>B83-TIME('Time Shifts'!$B$26,'Time Shifts'!$C$26,'Time Shifts'!$D$26)</f>
        <v>0.09685185185</v>
      </c>
      <c r="D83" s="26" t="s">
        <v>74</v>
      </c>
      <c r="E83" s="26" t="s">
        <v>93</v>
      </c>
      <c r="F83" s="25">
        <v>22.0</v>
      </c>
      <c r="G83" s="25">
        <v>15.0</v>
      </c>
      <c r="H83" s="26"/>
      <c r="I83" s="26"/>
      <c r="J83" s="26"/>
      <c r="K83" s="26" t="s">
        <v>197</v>
      </c>
    </row>
    <row r="84">
      <c r="A84" s="51">
        <v>43156.0</v>
      </c>
      <c r="B84" s="27">
        <v>0.10921296296296296</v>
      </c>
      <c r="C84" s="27">
        <f>B84-TIME('Time Shifts'!$B$26,'Time Shifts'!$C$26,'Time Shifts'!$D$26)</f>
        <v>0.09697916667</v>
      </c>
      <c r="D84" s="26" t="s">
        <v>74</v>
      </c>
      <c r="E84" s="26" t="s">
        <v>91</v>
      </c>
      <c r="F84" s="25">
        <v>8.0</v>
      </c>
      <c r="G84" s="26"/>
      <c r="H84" s="26"/>
      <c r="I84" s="26" t="s">
        <v>881</v>
      </c>
      <c r="J84" s="26"/>
      <c r="K84" s="26" t="s">
        <v>493</v>
      </c>
    </row>
    <row r="85">
      <c r="A85" s="51">
        <v>43156.0</v>
      </c>
      <c r="B85" s="27">
        <v>0.10976851851851852</v>
      </c>
      <c r="C85" s="27">
        <f>B85-TIME('Time Shifts'!$B$26,'Time Shifts'!$C$26,'Time Shifts'!$D$26)</f>
        <v>0.09753472222</v>
      </c>
      <c r="D85" s="26" t="s">
        <v>74</v>
      </c>
      <c r="E85" s="26" t="s">
        <v>93</v>
      </c>
      <c r="F85" s="25">
        <v>14.0</v>
      </c>
      <c r="G85" s="26">
        <f>F85-7</f>
        <v>7</v>
      </c>
      <c r="H85" s="26"/>
      <c r="I85" s="26"/>
      <c r="J85" s="26"/>
      <c r="K85" s="26" t="s">
        <v>197</v>
      </c>
    </row>
    <row r="86">
      <c r="A86" s="51">
        <v>43156.0</v>
      </c>
      <c r="B86" s="27">
        <v>0.1102199074074074</v>
      </c>
      <c r="C86" s="27">
        <f>B86-TIME('Time Shifts'!$B$26,'Time Shifts'!$C$26,'Time Shifts'!$D$26)</f>
        <v>0.09798611111</v>
      </c>
      <c r="D86" s="26" t="s">
        <v>72</v>
      </c>
      <c r="E86" s="26" t="s">
        <v>93</v>
      </c>
      <c r="F86" s="25" t="s">
        <v>75</v>
      </c>
      <c r="G86" s="25" t="s">
        <v>75</v>
      </c>
      <c r="H86" s="26"/>
      <c r="I86" s="26"/>
      <c r="J86" s="26"/>
      <c r="K86" s="26" t="s">
        <v>845</v>
      </c>
    </row>
    <row r="87">
      <c r="A87" s="51">
        <v>43156.0</v>
      </c>
      <c r="B87" s="27">
        <v>0.11032407407407407</v>
      </c>
      <c r="C87" s="27">
        <f>B87-TIME('Time Shifts'!$B$26,'Time Shifts'!$C$26,'Time Shifts'!$D$26)</f>
        <v>0.09809027778</v>
      </c>
      <c r="D87" s="26" t="s">
        <v>72</v>
      </c>
      <c r="E87" s="26" t="s">
        <v>93</v>
      </c>
      <c r="F87" s="25">
        <v>19.0</v>
      </c>
      <c r="G87" s="26">
        <f>F87-7</f>
        <v>12</v>
      </c>
      <c r="H87" s="26"/>
      <c r="I87" s="26"/>
      <c r="J87" s="26"/>
      <c r="K87" s="26" t="s">
        <v>845</v>
      </c>
    </row>
    <row r="88">
      <c r="A88" s="51">
        <v>43156.0</v>
      </c>
      <c r="B88" s="27">
        <v>0.11052083333333333</v>
      </c>
      <c r="C88" s="27">
        <f>B88-TIME('Time Shifts'!$B$26,'Time Shifts'!$C$26,'Time Shifts'!$D$26)</f>
        <v>0.09828703704</v>
      </c>
      <c r="D88" s="26" t="s">
        <v>72</v>
      </c>
      <c r="E88" s="26" t="s">
        <v>91</v>
      </c>
      <c r="F88" s="25">
        <v>12.0</v>
      </c>
      <c r="G88" s="26"/>
      <c r="H88" s="26"/>
      <c r="I88" s="26" t="s">
        <v>882</v>
      </c>
      <c r="J88" s="26"/>
      <c r="K88" s="26"/>
    </row>
    <row r="89">
      <c r="A89" s="51">
        <v>43156.0</v>
      </c>
      <c r="B89" s="27">
        <v>0.11065972222222223</v>
      </c>
      <c r="C89" s="27">
        <f>B89-TIME('Time Shifts'!$B$26,'Time Shifts'!$C$26,'Time Shifts'!$D$26)</f>
        <v>0.09842592593</v>
      </c>
      <c r="D89" s="26" t="s">
        <v>72</v>
      </c>
      <c r="E89" s="26" t="s">
        <v>93</v>
      </c>
      <c r="F89" s="25" t="s">
        <v>68</v>
      </c>
      <c r="G89" s="25">
        <v>20.0</v>
      </c>
      <c r="H89" s="26" t="s">
        <v>137</v>
      </c>
      <c r="I89" s="26"/>
      <c r="J89" s="26"/>
      <c r="K89" s="26" t="s">
        <v>136</v>
      </c>
    </row>
    <row r="90">
      <c r="A90" s="51">
        <v>43156.0</v>
      </c>
      <c r="B90" s="27">
        <v>0.11090277777777778</v>
      </c>
      <c r="C90" s="27">
        <f>B90-TIME('Time Shifts'!$B$26,'Time Shifts'!$C$26,'Time Shifts'!$D$26)</f>
        <v>0.09866898148</v>
      </c>
      <c r="D90" s="26" t="s">
        <v>72</v>
      </c>
      <c r="E90" s="26" t="s">
        <v>91</v>
      </c>
      <c r="F90" s="25">
        <v>16.0</v>
      </c>
      <c r="G90" s="26"/>
      <c r="H90" s="26"/>
      <c r="I90" s="26" t="s">
        <v>883</v>
      </c>
      <c r="J90" s="26"/>
      <c r="K90" s="26" t="s">
        <v>884</v>
      </c>
    </row>
    <row r="91">
      <c r="A91" s="51">
        <v>43156.0</v>
      </c>
      <c r="B91" s="27">
        <v>0.1127662037037037</v>
      </c>
      <c r="C91" s="27">
        <f>B91-TIME('Time Shifts'!$B$26,'Time Shifts'!$C$26,'Time Shifts'!$D$26)</f>
        <v>0.1005324074</v>
      </c>
      <c r="D91" s="26" t="s">
        <v>69</v>
      </c>
      <c r="E91" s="26" t="s">
        <v>120</v>
      </c>
      <c r="F91" s="25">
        <v>7.0</v>
      </c>
      <c r="G91" s="26"/>
      <c r="H91" s="26"/>
      <c r="I91" s="26"/>
      <c r="J91" s="26"/>
      <c r="K91" s="26" t="s">
        <v>885</v>
      </c>
    </row>
    <row r="92">
      <c r="A92" s="51">
        <v>43156.0</v>
      </c>
      <c r="B92" s="27">
        <v>0.11373842592592592</v>
      </c>
      <c r="C92" s="27">
        <f>B92-TIME('Time Shifts'!$B$26,'Time Shifts'!$C$26,'Time Shifts'!$D$26)</f>
        <v>0.1015046296</v>
      </c>
      <c r="D92" s="26" t="s">
        <v>69</v>
      </c>
      <c r="E92" s="26" t="s">
        <v>91</v>
      </c>
      <c r="F92" s="25">
        <v>17.0</v>
      </c>
      <c r="G92" s="26"/>
      <c r="H92" s="26"/>
      <c r="I92" s="26" t="s">
        <v>886</v>
      </c>
      <c r="J92" s="26"/>
      <c r="K92" s="26" t="s">
        <v>104</v>
      </c>
    </row>
    <row r="93">
      <c r="A93" s="51">
        <v>43156.0</v>
      </c>
      <c r="B93" s="27">
        <v>0.11469907407407408</v>
      </c>
      <c r="C93" s="27">
        <f>B93-TIME('Time Shifts'!$B$26,'Time Shifts'!$C$26,'Time Shifts'!$D$26)</f>
        <v>0.1024652778</v>
      </c>
      <c r="D93" s="26" t="s">
        <v>84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53" t="s">
        <v>85</v>
      </c>
    </row>
    <row r="94">
      <c r="A94" s="51">
        <v>43156.0</v>
      </c>
      <c r="B94" s="27">
        <v>0.11469907407407408</v>
      </c>
      <c r="C94" s="27">
        <f>B94-TIME('Time Shifts'!$B$26,'Time Shifts'!$C$26,'Time Shifts'!$D$26)</f>
        <v>0.1024652778</v>
      </c>
      <c r="D94" s="26" t="s">
        <v>84</v>
      </c>
      <c r="E94" s="26" t="s">
        <v>93</v>
      </c>
      <c r="F94" s="25">
        <v>19.0</v>
      </c>
      <c r="G94" s="26">
        <f>F94-7</f>
        <v>12</v>
      </c>
      <c r="H94" s="26"/>
      <c r="I94" s="26"/>
      <c r="J94" s="26"/>
      <c r="K94" s="26" t="s">
        <v>874</v>
      </c>
    </row>
    <row r="95">
      <c r="A95" s="51">
        <v>43156.0</v>
      </c>
      <c r="B95" s="27">
        <v>0.11484953703703704</v>
      </c>
      <c r="C95" s="27">
        <f>B95-TIME('Time Shifts'!$B$26,'Time Shifts'!$C$26,'Time Shifts'!$D$26)</f>
        <v>0.1026157407</v>
      </c>
      <c r="D95" s="26" t="s">
        <v>84</v>
      </c>
      <c r="E95" s="26" t="s">
        <v>91</v>
      </c>
      <c r="F95" s="25">
        <v>17.0</v>
      </c>
      <c r="G95" s="26"/>
      <c r="H95" s="26"/>
      <c r="I95" s="26" t="s">
        <v>887</v>
      </c>
      <c r="J95" s="26"/>
      <c r="K95" s="26"/>
    </row>
    <row r="96">
      <c r="A96" s="51">
        <v>43156.0</v>
      </c>
      <c r="B96" s="27">
        <v>0.11506944444444445</v>
      </c>
      <c r="C96" s="27">
        <f>B96-TIME('Time Shifts'!$B$26,'Time Shifts'!$C$26,'Time Shifts'!$D$26)</f>
        <v>0.1028356481</v>
      </c>
      <c r="D96" s="26" t="s">
        <v>84</v>
      </c>
      <c r="E96" s="26" t="s">
        <v>93</v>
      </c>
      <c r="F96" s="25" t="s">
        <v>75</v>
      </c>
      <c r="G96" s="25" t="s">
        <v>75</v>
      </c>
      <c r="H96" s="26"/>
      <c r="I96" s="26"/>
      <c r="J96" s="26"/>
      <c r="K96" s="53" t="s">
        <v>85</v>
      </c>
    </row>
    <row r="97">
      <c r="A97" s="51">
        <v>43156.0</v>
      </c>
      <c r="B97" s="27">
        <v>0.11506944444444445</v>
      </c>
      <c r="C97" s="27">
        <f>B97-TIME('Time Shifts'!$B$26,'Time Shifts'!$C$26,'Time Shifts'!$D$26)</f>
        <v>0.1028356481</v>
      </c>
      <c r="D97" s="26" t="s">
        <v>84</v>
      </c>
      <c r="E97" s="26" t="s">
        <v>93</v>
      </c>
      <c r="F97" s="25">
        <v>22.0</v>
      </c>
      <c r="G97" s="26">
        <f>F97-7</f>
        <v>15</v>
      </c>
      <c r="H97" s="26"/>
      <c r="I97" s="26"/>
      <c r="J97" s="26"/>
      <c r="K97" s="26" t="s">
        <v>874</v>
      </c>
    </row>
    <row r="98">
      <c r="A98" s="51">
        <v>43156.0</v>
      </c>
      <c r="B98" s="27">
        <v>0.11516203703703703</v>
      </c>
      <c r="C98" s="27">
        <f>B98-TIME('Time Shifts'!$B$26,'Time Shifts'!$C$26,'Time Shifts'!$D$26)</f>
        <v>0.1029282407</v>
      </c>
      <c r="D98" s="26" t="s">
        <v>84</v>
      </c>
      <c r="E98" s="26" t="s">
        <v>91</v>
      </c>
      <c r="F98" s="25">
        <v>16.0</v>
      </c>
      <c r="G98" s="26"/>
      <c r="H98" s="26"/>
      <c r="I98" s="26" t="s">
        <v>863</v>
      </c>
      <c r="J98" s="26"/>
      <c r="K98" s="26"/>
    </row>
    <row r="99">
      <c r="A99" s="51">
        <v>43156.0</v>
      </c>
      <c r="B99" s="27">
        <v>0.11608796296296296</v>
      </c>
      <c r="C99" s="27">
        <f>B99-TIME('Time Shifts'!$B$26,'Time Shifts'!$C$26,'Time Shifts'!$D$26)</f>
        <v>0.1038541667</v>
      </c>
      <c r="D99" s="26" t="s">
        <v>66</v>
      </c>
      <c r="E99" s="26" t="s">
        <v>93</v>
      </c>
      <c r="F99" s="26">
        <f t="shared" ref="F99:F100" si="9">G99+8</f>
        <v>25</v>
      </c>
      <c r="G99" s="25">
        <v>17.0</v>
      </c>
      <c r="H99" s="26"/>
      <c r="I99" s="26"/>
      <c r="J99" s="26"/>
      <c r="K99" s="26" t="s">
        <v>551</v>
      </c>
    </row>
    <row r="100">
      <c r="A100" s="51">
        <v>43156.0</v>
      </c>
      <c r="B100" s="27">
        <v>0.11608796296296296</v>
      </c>
      <c r="C100" s="27">
        <f>B100-TIME('Time Shifts'!$B$26,'Time Shifts'!$C$26,'Time Shifts'!$D$26)</f>
        <v>0.1038541667</v>
      </c>
      <c r="D100" s="26" t="s">
        <v>66</v>
      </c>
      <c r="E100" s="26" t="s">
        <v>93</v>
      </c>
      <c r="F100" s="26">
        <f t="shared" si="9"/>
        <v>22</v>
      </c>
      <c r="G100" s="25">
        <v>14.0</v>
      </c>
      <c r="H100" s="26"/>
      <c r="I100" s="26"/>
      <c r="J100" s="26"/>
      <c r="K100" s="26" t="s">
        <v>551</v>
      </c>
    </row>
    <row r="101">
      <c r="A101" s="51">
        <v>43156.0</v>
      </c>
      <c r="B101" s="27">
        <v>0.11627314814814815</v>
      </c>
      <c r="C101" s="27">
        <f>B101-TIME('Time Shifts'!$B$26,'Time Shifts'!$C$26,'Time Shifts'!$D$26)</f>
        <v>0.1040393519</v>
      </c>
      <c r="D101" s="26" t="s">
        <v>66</v>
      </c>
      <c r="E101" s="26" t="s">
        <v>91</v>
      </c>
      <c r="F101" s="25">
        <v>13.0</v>
      </c>
      <c r="G101" s="26"/>
      <c r="H101" s="26"/>
      <c r="I101" s="26" t="s">
        <v>877</v>
      </c>
      <c r="J101" s="26"/>
      <c r="K101" s="26"/>
    </row>
    <row r="102">
      <c r="A102" s="51">
        <v>43156.0</v>
      </c>
      <c r="B102" s="27">
        <v>0.11630787037037037</v>
      </c>
      <c r="C102" s="27">
        <f>B102-TIME('Time Shifts'!$B$26,'Time Shifts'!$C$26,'Time Shifts'!$D$26)</f>
        <v>0.1040740741</v>
      </c>
      <c r="D102" s="26" t="s">
        <v>66</v>
      </c>
      <c r="E102" s="26" t="s">
        <v>91</v>
      </c>
      <c r="F102" s="25">
        <v>13.0</v>
      </c>
      <c r="G102" s="26"/>
      <c r="H102" s="26"/>
      <c r="I102" s="26" t="s">
        <v>877</v>
      </c>
      <c r="J102" s="26"/>
      <c r="K102" s="26"/>
    </row>
    <row r="103">
      <c r="A103" s="51">
        <v>43156.0</v>
      </c>
      <c r="B103" s="27">
        <v>0.1174537037037037</v>
      </c>
      <c r="C103" s="27">
        <f>B103-TIME('Time Shifts'!$B$26,'Time Shifts'!$C$26,'Time Shifts'!$D$26)</f>
        <v>0.1052199074</v>
      </c>
      <c r="D103" s="26" t="s">
        <v>70</v>
      </c>
      <c r="E103" s="26" t="s">
        <v>93</v>
      </c>
      <c r="F103" s="25">
        <v>24.0</v>
      </c>
      <c r="G103" s="26">
        <f>F103-7</f>
        <v>17</v>
      </c>
      <c r="H103" s="26"/>
      <c r="I103" s="26"/>
      <c r="J103" s="26"/>
      <c r="K103" s="26" t="s">
        <v>888</v>
      </c>
    </row>
    <row r="104">
      <c r="A104" s="51">
        <v>43156.0</v>
      </c>
      <c r="B104" s="27">
        <v>0.1175925925925926</v>
      </c>
      <c r="C104" s="27">
        <f>B104-TIME('Time Shifts'!$B$26,'Time Shifts'!$C$26,'Time Shifts'!$D$26)</f>
        <v>0.1053587963</v>
      </c>
      <c r="D104" s="26" t="s">
        <v>70</v>
      </c>
      <c r="E104" s="26" t="s">
        <v>91</v>
      </c>
      <c r="F104" s="25">
        <v>12.0</v>
      </c>
      <c r="G104" s="26"/>
      <c r="H104" s="26"/>
      <c r="I104" s="26" t="s">
        <v>889</v>
      </c>
      <c r="J104" s="26"/>
      <c r="K104" s="26"/>
    </row>
    <row r="105">
      <c r="A105" s="51">
        <v>43156.0</v>
      </c>
      <c r="B105" s="27">
        <v>0.11797453703703703</v>
      </c>
      <c r="C105" s="27">
        <f>B105-TIME('Time Shifts'!$B$26,'Time Shifts'!$C$26,'Time Shifts'!$D$26)</f>
        <v>0.1057407407</v>
      </c>
      <c r="D105" s="26" t="s">
        <v>72</v>
      </c>
      <c r="E105" s="26" t="s">
        <v>93</v>
      </c>
      <c r="F105" s="25">
        <v>24.0</v>
      </c>
      <c r="G105" s="26">
        <f>F105-7</f>
        <v>17</v>
      </c>
      <c r="H105" s="26"/>
      <c r="I105" s="26"/>
      <c r="J105" s="26"/>
      <c r="K105" s="26" t="s">
        <v>846</v>
      </c>
    </row>
    <row r="106">
      <c r="A106" s="51">
        <v>43156.0</v>
      </c>
      <c r="B106" s="27">
        <v>0.11806712962962963</v>
      </c>
      <c r="C106" s="27">
        <f>B106-TIME('Time Shifts'!$B$26,'Time Shifts'!$C$26,'Time Shifts'!$D$26)</f>
        <v>0.1058333333</v>
      </c>
      <c r="D106" s="26" t="s">
        <v>72</v>
      </c>
      <c r="E106" s="26" t="s">
        <v>91</v>
      </c>
      <c r="F106" s="25">
        <v>9.0</v>
      </c>
      <c r="G106" s="26"/>
      <c r="H106" s="26"/>
      <c r="I106" s="26" t="s">
        <v>864</v>
      </c>
      <c r="J106" s="26"/>
      <c r="K106" s="26"/>
    </row>
    <row r="107">
      <c r="A107" s="51">
        <v>43156.0</v>
      </c>
      <c r="B107" s="27">
        <v>0.11864583333333334</v>
      </c>
      <c r="C107" s="27">
        <f>B107-TIME('Time Shifts'!$B$26,'Time Shifts'!$C$26,'Time Shifts'!$D$26)</f>
        <v>0.106412037</v>
      </c>
      <c r="D107" s="26" t="s">
        <v>82</v>
      </c>
      <c r="E107" s="26" t="s">
        <v>100</v>
      </c>
      <c r="F107" s="25">
        <v>20.0</v>
      </c>
      <c r="G107" s="26">
        <f>F107-1</f>
        <v>19</v>
      </c>
      <c r="H107" s="26"/>
      <c r="I107" s="26" t="s">
        <v>890</v>
      </c>
      <c r="J107" s="26"/>
      <c r="K107" s="26" t="s">
        <v>869</v>
      </c>
    </row>
    <row r="108">
      <c r="A108" s="51">
        <v>43156.0</v>
      </c>
      <c r="B108" s="27">
        <v>0.11868055555555555</v>
      </c>
      <c r="C108" s="27">
        <f>B108-TIME('Time Shifts'!$B$26,'Time Shifts'!$C$26,'Time Shifts'!$D$26)</f>
        <v>0.1064467593</v>
      </c>
      <c r="D108" s="26" t="s">
        <v>70</v>
      </c>
      <c r="E108" s="26" t="s">
        <v>100</v>
      </c>
      <c r="F108" s="25">
        <v>14.0</v>
      </c>
      <c r="G108" s="26">
        <f>F108-7</f>
        <v>7</v>
      </c>
      <c r="H108" s="26"/>
      <c r="I108" s="26" t="s">
        <v>891</v>
      </c>
      <c r="J108" s="26"/>
      <c r="K108" s="26" t="s">
        <v>892</v>
      </c>
    </row>
    <row r="109">
      <c r="A109" s="51">
        <v>43156.0</v>
      </c>
      <c r="B109" s="27">
        <v>0.11876157407407407</v>
      </c>
      <c r="C109" s="27">
        <f>B109-TIME('Time Shifts'!$B$26,'Time Shifts'!$C$26,'Time Shifts'!$D$26)</f>
        <v>0.1065277778</v>
      </c>
      <c r="D109" s="26" t="s">
        <v>72</v>
      </c>
      <c r="E109" s="26" t="s">
        <v>100</v>
      </c>
      <c r="F109" s="25">
        <v>22.0</v>
      </c>
      <c r="G109" s="26">
        <f>F109-3</f>
        <v>19</v>
      </c>
      <c r="H109" s="26"/>
      <c r="I109" s="26" t="s">
        <v>893</v>
      </c>
      <c r="J109" s="26"/>
      <c r="K109" s="26" t="s">
        <v>869</v>
      </c>
    </row>
    <row r="110">
      <c r="A110" s="51">
        <v>43156.0</v>
      </c>
      <c r="B110" s="27">
        <v>0.11894675925925927</v>
      </c>
      <c r="C110" s="27">
        <f>B110-TIME('Time Shifts'!$B$26,'Time Shifts'!$C$26,'Time Shifts'!$D$26)</f>
        <v>0.106712963</v>
      </c>
      <c r="D110" s="26" t="s">
        <v>66</v>
      </c>
      <c r="E110" s="26" t="s">
        <v>100</v>
      </c>
      <c r="F110" s="25">
        <v>17.0</v>
      </c>
      <c r="G110" s="26">
        <f>F110-1</f>
        <v>16</v>
      </c>
      <c r="H110" s="26"/>
      <c r="I110" s="26" t="s">
        <v>894</v>
      </c>
      <c r="J110" s="26"/>
      <c r="K110" s="26" t="s">
        <v>869</v>
      </c>
    </row>
    <row r="111">
      <c r="A111" s="51">
        <v>43156.0</v>
      </c>
      <c r="B111" s="27">
        <v>0.11896990740740741</v>
      </c>
      <c r="C111" s="27">
        <f>B111-TIME('Time Shifts'!$B$26,'Time Shifts'!$C$26,'Time Shifts'!$D$26)</f>
        <v>0.1067361111</v>
      </c>
      <c r="D111" s="26" t="s">
        <v>69</v>
      </c>
      <c r="E111" s="26" t="s">
        <v>100</v>
      </c>
      <c r="F111" s="25">
        <v>10.0</v>
      </c>
      <c r="G111" s="26">
        <f>F111-4</f>
        <v>6</v>
      </c>
      <c r="H111" s="26"/>
      <c r="I111" s="26" t="s">
        <v>895</v>
      </c>
      <c r="J111" s="26"/>
      <c r="K111" s="26" t="s">
        <v>869</v>
      </c>
    </row>
    <row r="112">
      <c r="A112" s="51">
        <v>43156.0</v>
      </c>
      <c r="B112" s="27">
        <v>0.12027777777777778</v>
      </c>
      <c r="C112" s="27">
        <f>B112-TIME('Time Shifts'!$B$26,'Time Shifts'!$C$26,'Time Shifts'!$D$26)</f>
        <v>0.1080439815</v>
      </c>
      <c r="D112" s="26" t="s">
        <v>82</v>
      </c>
      <c r="E112" s="26" t="s">
        <v>81</v>
      </c>
      <c r="F112" s="25">
        <v>12.0</v>
      </c>
      <c r="G112" s="26">
        <f>F112-2</f>
        <v>10</v>
      </c>
      <c r="H112" s="26"/>
      <c r="I112" s="26"/>
      <c r="J112" s="26"/>
      <c r="K112" s="26" t="s">
        <v>254</v>
      </c>
    </row>
    <row r="113">
      <c r="A113" s="51">
        <v>43156.0</v>
      </c>
      <c r="B113" s="27">
        <v>0.1205787037037037</v>
      </c>
      <c r="C113" s="27">
        <f>B113-TIME('Time Shifts'!$B$26,'Time Shifts'!$C$26,'Time Shifts'!$D$26)</f>
        <v>0.1083449074</v>
      </c>
      <c r="D113" s="26" t="s">
        <v>70</v>
      </c>
      <c r="E113" s="26" t="s">
        <v>195</v>
      </c>
      <c r="F113" s="25">
        <v>14.0</v>
      </c>
      <c r="G113" s="26">
        <f>F113</f>
        <v>14</v>
      </c>
      <c r="H113" s="26"/>
      <c r="I113" s="26"/>
      <c r="J113" s="26"/>
      <c r="K113" s="26" t="s">
        <v>778</v>
      </c>
    </row>
    <row r="114">
      <c r="A114" s="51">
        <v>43156.0</v>
      </c>
      <c r="B114" s="27">
        <v>0.12082175925925925</v>
      </c>
      <c r="C114" s="27">
        <f>B114-TIME('Time Shifts'!$B$26,'Time Shifts'!$C$26,'Time Shifts'!$D$26)</f>
        <v>0.108587963</v>
      </c>
      <c r="D114" s="26" t="s">
        <v>74</v>
      </c>
      <c r="E114" s="26" t="s">
        <v>93</v>
      </c>
      <c r="F114" s="25">
        <v>25.0</v>
      </c>
      <c r="G114" s="26">
        <f>F114-7</f>
        <v>18</v>
      </c>
      <c r="H114" s="26"/>
      <c r="I114" s="26"/>
      <c r="J114" s="26"/>
      <c r="K114" s="26" t="s">
        <v>142</v>
      </c>
    </row>
    <row r="115">
      <c r="A115" s="51">
        <v>43156.0</v>
      </c>
      <c r="B115" s="27">
        <v>0.12091435185185186</v>
      </c>
      <c r="C115" s="27">
        <f>B115-TIME('Time Shifts'!$B$26,'Time Shifts'!$C$26,'Time Shifts'!$D$26)</f>
        <v>0.1086805556</v>
      </c>
      <c r="D115" s="26" t="s">
        <v>74</v>
      </c>
      <c r="E115" s="26" t="s">
        <v>91</v>
      </c>
      <c r="F115" s="25">
        <v>10.0</v>
      </c>
      <c r="G115" s="26"/>
      <c r="H115" s="26"/>
      <c r="I115" s="26" t="s">
        <v>879</v>
      </c>
      <c r="J115" s="26"/>
      <c r="K115" s="26"/>
    </row>
    <row r="116">
      <c r="A116" s="51">
        <v>43156.0</v>
      </c>
      <c r="B116" s="27">
        <v>0.12121527777777778</v>
      </c>
      <c r="C116" s="27">
        <f>B116-TIME('Time Shifts'!$B$26,'Time Shifts'!$C$26,'Time Shifts'!$D$26)</f>
        <v>0.1089814815</v>
      </c>
      <c r="D116" s="26" t="s">
        <v>74</v>
      </c>
      <c r="E116" s="26" t="s">
        <v>93</v>
      </c>
      <c r="F116" s="25">
        <v>23.0</v>
      </c>
      <c r="G116" s="26">
        <f>F116-7</f>
        <v>16</v>
      </c>
      <c r="H116" s="26"/>
      <c r="I116" s="26"/>
      <c r="J116" s="26"/>
      <c r="K116" s="26" t="s">
        <v>197</v>
      </c>
    </row>
    <row r="117">
      <c r="A117" s="51">
        <v>43156.0</v>
      </c>
      <c r="B117" s="27">
        <v>0.12127314814814814</v>
      </c>
      <c r="C117" s="27">
        <f>B117-TIME('Time Shifts'!$B$26,'Time Shifts'!$C$26,'Time Shifts'!$D$26)</f>
        <v>0.1090393519</v>
      </c>
      <c r="D117" s="26" t="s">
        <v>74</v>
      </c>
      <c r="E117" s="26" t="s">
        <v>91</v>
      </c>
      <c r="F117" s="25">
        <v>6.0</v>
      </c>
      <c r="G117" s="26"/>
      <c r="H117" s="26"/>
      <c r="I117" s="26" t="s">
        <v>896</v>
      </c>
      <c r="J117" s="26"/>
      <c r="K117" s="26"/>
    </row>
    <row r="118">
      <c r="A118" s="51">
        <v>43156.0</v>
      </c>
      <c r="B118" s="27">
        <v>0.12222222222222222</v>
      </c>
      <c r="C118" s="27">
        <f>B118-TIME('Time Shifts'!$B$26,'Time Shifts'!$C$26,'Time Shifts'!$D$26)</f>
        <v>0.1099884259</v>
      </c>
      <c r="D118" s="26" t="s">
        <v>72</v>
      </c>
      <c r="E118" s="26" t="s">
        <v>93</v>
      </c>
      <c r="F118" s="25">
        <v>22.0</v>
      </c>
      <c r="G118" s="26">
        <f>F118-7</f>
        <v>15</v>
      </c>
      <c r="H118" s="26"/>
      <c r="I118" s="26"/>
      <c r="J118" s="26"/>
      <c r="K118" s="26" t="s">
        <v>845</v>
      </c>
    </row>
    <row r="119">
      <c r="A119" s="51">
        <v>43156.0</v>
      </c>
      <c r="B119" s="27">
        <v>0.12228009259259259</v>
      </c>
      <c r="C119" s="27">
        <f>B119-TIME('Time Shifts'!$B$26,'Time Shifts'!$C$26,'Time Shifts'!$D$26)</f>
        <v>0.1100462963</v>
      </c>
      <c r="D119" s="26" t="s">
        <v>72</v>
      </c>
      <c r="E119" s="26" t="s">
        <v>91</v>
      </c>
      <c r="F119" s="25">
        <v>12.0</v>
      </c>
      <c r="G119" s="26"/>
      <c r="H119" s="26"/>
      <c r="I119" s="26" t="s">
        <v>882</v>
      </c>
      <c r="J119" s="26"/>
      <c r="K119" s="26"/>
    </row>
    <row r="120">
      <c r="A120" s="51">
        <v>43156.0</v>
      </c>
      <c r="B120" s="27">
        <v>0.12239583333333333</v>
      </c>
      <c r="C120" s="27">
        <f>B120-TIME('Time Shifts'!$B$26,'Time Shifts'!$C$26,'Time Shifts'!$D$26)</f>
        <v>0.110162037</v>
      </c>
      <c r="D120" s="26" t="s">
        <v>72</v>
      </c>
      <c r="E120" s="26" t="s">
        <v>93</v>
      </c>
      <c r="F120" s="25">
        <v>24.0</v>
      </c>
      <c r="G120" s="26">
        <f>F120-7</f>
        <v>17</v>
      </c>
      <c r="H120" s="26"/>
      <c r="I120" s="26"/>
      <c r="J120" s="26"/>
      <c r="K120" s="26" t="s">
        <v>845</v>
      </c>
    </row>
    <row r="121">
      <c r="A121" s="51">
        <v>43156.0</v>
      </c>
      <c r="B121" s="27">
        <v>0.12247685185185185</v>
      </c>
      <c r="C121" s="27">
        <f>B121-TIME('Time Shifts'!$B$26,'Time Shifts'!$C$26,'Time Shifts'!$D$26)</f>
        <v>0.1102430556</v>
      </c>
      <c r="D121" s="26" t="s">
        <v>72</v>
      </c>
      <c r="E121" s="26" t="s">
        <v>91</v>
      </c>
      <c r="F121" s="25">
        <v>10.0</v>
      </c>
      <c r="G121" s="26"/>
      <c r="H121" s="26"/>
      <c r="I121" s="26" t="s">
        <v>897</v>
      </c>
      <c r="J121" s="25">
        <v>1.0</v>
      </c>
      <c r="K121" s="26" t="s">
        <v>119</v>
      </c>
    </row>
    <row r="122">
      <c r="A122" s="51">
        <v>43156.0</v>
      </c>
      <c r="B122" s="27">
        <v>0.12443287037037037</v>
      </c>
      <c r="C122" s="27">
        <f>B122-TIME('Time Shifts'!$B$26,'Time Shifts'!$C$26,'Time Shifts'!$D$26)</f>
        <v>0.1121990741</v>
      </c>
      <c r="D122" s="26" t="s">
        <v>69</v>
      </c>
      <c r="E122" s="26" t="s">
        <v>120</v>
      </c>
      <c r="F122" s="25">
        <v>12.0</v>
      </c>
      <c r="G122" s="26"/>
      <c r="H122" s="26"/>
      <c r="I122" s="26"/>
      <c r="J122" s="26"/>
      <c r="K122" s="26" t="s">
        <v>898</v>
      </c>
    </row>
    <row r="123">
      <c r="A123" s="51">
        <v>43156.0</v>
      </c>
      <c r="B123" s="27">
        <v>0.12447916666666667</v>
      </c>
      <c r="C123" s="27">
        <f>B123-TIME('Time Shifts'!$B$26,'Time Shifts'!$C$26,'Time Shifts'!$D$26)</f>
        <v>0.1122453704</v>
      </c>
      <c r="D123" s="26" t="s">
        <v>69</v>
      </c>
      <c r="E123" s="26" t="s">
        <v>120</v>
      </c>
      <c r="F123" s="25">
        <v>10.0</v>
      </c>
      <c r="G123" s="26"/>
      <c r="H123" s="26"/>
      <c r="I123" s="26"/>
      <c r="J123" s="26"/>
      <c r="K123" s="26" t="s">
        <v>899</v>
      </c>
    </row>
    <row r="124">
      <c r="A124" s="51">
        <v>43156.0</v>
      </c>
      <c r="B124" s="27">
        <v>0.12457175925925926</v>
      </c>
      <c r="C124" s="27">
        <f>B124-TIME('Time Shifts'!$B$26,'Time Shifts'!$C$26,'Time Shifts'!$D$26)</f>
        <v>0.112337963</v>
      </c>
      <c r="D124" s="26" t="s">
        <v>74</v>
      </c>
      <c r="E124" s="26" t="s">
        <v>217</v>
      </c>
      <c r="F124" s="25">
        <v>13.0</v>
      </c>
      <c r="G124" s="26">
        <f>F124-7</f>
        <v>6</v>
      </c>
      <c r="H124" s="26"/>
      <c r="I124" s="26"/>
      <c r="J124" s="26"/>
      <c r="K124" s="26"/>
    </row>
    <row r="125">
      <c r="A125" s="51">
        <v>43156.0</v>
      </c>
      <c r="B125" s="27">
        <v>0.12490740740740741</v>
      </c>
      <c r="C125" s="27">
        <f>B125-TIME('Time Shifts'!$B$26,'Time Shifts'!$C$26,'Time Shifts'!$D$26)</f>
        <v>0.1126736111</v>
      </c>
      <c r="D125" s="26" t="s">
        <v>72</v>
      </c>
      <c r="E125" s="26" t="s">
        <v>209</v>
      </c>
      <c r="F125" s="25">
        <v>8.0</v>
      </c>
      <c r="G125" s="26">
        <f>F125-0</f>
        <v>8</v>
      </c>
      <c r="H125" s="26"/>
      <c r="I125" s="26"/>
      <c r="J125" s="26"/>
      <c r="K125" s="26"/>
    </row>
    <row r="126">
      <c r="A126" s="51">
        <v>43156.0</v>
      </c>
      <c r="B126" s="27">
        <v>0.1251736111111111</v>
      </c>
      <c r="C126" s="27">
        <f>B126-TIME('Time Shifts'!$B$26,'Time Shifts'!$C$26,'Time Shifts'!$D$26)</f>
        <v>0.1129398148</v>
      </c>
      <c r="D126" s="26" t="s">
        <v>84</v>
      </c>
      <c r="E126" s="26" t="s">
        <v>209</v>
      </c>
      <c r="F126" s="25" t="s">
        <v>75</v>
      </c>
      <c r="G126" s="25" t="s">
        <v>75</v>
      </c>
      <c r="H126" s="26"/>
      <c r="I126" s="26"/>
      <c r="J126" s="26"/>
      <c r="K126" s="26"/>
    </row>
    <row r="127">
      <c r="A127" s="51">
        <v>43156.0</v>
      </c>
      <c r="B127" s="27">
        <v>0.12541666666666668</v>
      </c>
      <c r="C127" s="27">
        <f>B127-TIME('Time Shifts'!$B$26,'Time Shifts'!$C$26,'Time Shifts'!$D$26)</f>
        <v>0.1131828704</v>
      </c>
      <c r="D127" s="26" t="s">
        <v>74</v>
      </c>
      <c r="E127" s="26" t="s">
        <v>217</v>
      </c>
      <c r="F127" s="25">
        <v>26.0</v>
      </c>
      <c r="G127" s="26">
        <f>F127-7</f>
        <v>19</v>
      </c>
      <c r="H127" s="26"/>
      <c r="I127" s="26"/>
      <c r="J127" s="26"/>
      <c r="K127" s="26"/>
    </row>
    <row r="128">
      <c r="A128" s="51">
        <v>43156.0</v>
      </c>
      <c r="B128" s="27">
        <v>0.12611111111111112</v>
      </c>
      <c r="C128" s="27">
        <f>B128-TIME('Time Shifts'!$B$26,'Time Shifts'!$C$26,'Time Shifts'!$D$26)</f>
        <v>0.1138773148</v>
      </c>
      <c r="D128" s="26" t="s">
        <v>70</v>
      </c>
      <c r="E128" s="26" t="s">
        <v>83</v>
      </c>
      <c r="F128" s="25">
        <v>12.0</v>
      </c>
      <c r="G128" s="26">
        <f>F128-5</f>
        <v>7</v>
      </c>
      <c r="H128" s="26"/>
      <c r="I128" s="26"/>
      <c r="J128" s="26"/>
      <c r="K128" s="26"/>
    </row>
    <row r="129">
      <c r="A129" s="51">
        <v>43156.0</v>
      </c>
      <c r="B129" s="27">
        <v>0.12662037037037038</v>
      </c>
      <c r="C129" s="27">
        <f>B129-TIME('Time Shifts'!$B$26,'Time Shifts'!$C$26,'Time Shifts'!$D$26)</f>
        <v>0.1143865741</v>
      </c>
      <c r="D129" s="26" t="s">
        <v>74</v>
      </c>
      <c r="E129" s="26" t="s">
        <v>83</v>
      </c>
      <c r="F129" s="25" t="s">
        <v>88</v>
      </c>
      <c r="G129" s="25">
        <v>1.0</v>
      </c>
      <c r="H129" s="26"/>
      <c r="I129" s="26"/>
      <c r="J129" s="26"/>
      <c r="K129" s="26"/>
    </row>
    <row r="130">
      <c r="A130" s="51">
        <v>43156.0</v>
      </c>
      <c r="B130" s="27">
        <v>0.1269675925925926</v>
      </c>
      <c r="C130" s="27">
        <f>B130-TIME('Time Shifts'!$B$26,'Time Shifts'!$C$26,'Time Shifts'!$D$26)</f>
        <v>0.1147337963</v>
      </c>
      <c r="D130" s="26" t="s">
        <v>82</v>
      </c>
      <c r="E130" s="26" t="s">
        <v>120</v>
      </c>
      <c r="F130" s="25" t="s">
        <v>75</v>
      </c>
      <c r="G130" s="26"/>
      <c r="H130" s="26"/>
      <c r="I130" s="26"/>
      <c r="J130" s="26"/>
      <c r="K130" s="26" t="s">
        <v>900</v>
      </c>
    </row>
    <row r="131">
      <c r="A131" s="51">
        <v>43156.0</v>
      </c>
      <c r="B131" s="27">
        <v>0.12711805555555555</v>
      </c>
      <c r="C131" s="27">
        <f>B131-TIME('Time Shifts'!$B$26,'Time Shifts'!$C$26,'Time Shifts'!$D$26)</f>
        <v>0.1148842593</v>
      </c>
      <c r="D131" s="26" t="s">
        <v>70</v>
      </c>
      <c r="E131" s="26" t="s">
        <v>120</v>
      </c>
      <c r="F131" s="25" t="s">
        <v>75</v>
      </c>
      <c r="G131" s="26"/>
      <c r="H131" s="26"/>
      <c r="I131" s="26"/>
      <c r="J131" s="26"/>
      <c r="K131" s="26" t="s">
        <v>900</v>
      </c>
    </row>
    <row r="132">
      <c r="A132" s="51">
        <v>43156.0</v>
      </c>
      <c r="B132" s="27">
        <v>0.12715277777777778</v>
      </c>
      <c r="C132" s="27">
        <f>B132-TIME('Time Shifts'!$B$26,'Time Shifts'!$C$26,'Time Shifts'!$D$26)</f>
        <v>0.1149189815</v>
      </c>
      <c r="D132" s="26" t="s">
        <v>84</v>
      </c>
      <c r="E132" s="26" t="s">
        <v>83</v>
      </c>
      <c r="F132" s="25">
        <v>11.0</v>
      </c>
      <c r="G132" s="26"/>
      <c r="H132" s="26"/>
      <c r="I132" s="26"/>
      <c r="J132" s="26"/>
      <c r="K132" s="26"/>
    </row>
    <row r="133">
      <c r="A133" s="51">
        <v>43156.0</v>
      </c>
      <c r="B133" s="27">
        <v>0.13185185185185186</v>
      </c>
      <c r="C133" s="27">
        <f>B133-TIME('Time Shifts'!$B$26,'Time Shifts'!$C$26,'Time Shifts'!$D$26)</f>
        <v>0.1196180556</v>
      </c>
      <c r="D133" s="26" t="s">
        <v>72</v>
      </c>
      <c r="E133" s="26" t="s">
        <v>71</v>
      </c>
      <c r="F133" s="25">
        <v>8.0</v>
      </c>
      <c r="G133" s="26">
        <f>F133-6</f>
        <v>2</v>
      </c>
      <c r="H133" s="26"/>
      <c r="I133" s="26"/>
      <c r="J133" s="26"/>
      <c r="K133" s="26"/>
    </row>
    <row r="134">
      <c r="A134" s="51">
        <v>43156.0</v>
      </c>
      <c r="B134" s="27">
        <v>0.13196759259259258</v>
      </c>
      <c r="C134" s="27">
        <f>B134-TIME('Time Shifts'!$B$26,'Time Shifts'!$C$26,'Time Shifts'!$D$26)</f>
        <v>0.1197337963</v>
      </c>
      <c r="D134" s="26" t="s">
        <v>70</v>
      </c>
      <c r="E134" s="26" t="s">
        <v>80</v>
      </c>
      <c r="F134" s="25" t="s">
        <v>75</v>
      </c>
      <c r="G134" s="25" t="s">
        <v>75</v>
      </c>
      <c r="H134" s="26"/>
      <c r="I134" s="26"/>
      <c r="J134" s="26"/>
      <c r="K134" s="26"/>
    </row>
    <row r="135">
      <c r="A135" s="51">
        <v>43156.0</v>
      </c>
      <c r="B135" s="27">
        <v>0.13234953703703703</v>
      </c>
      <c r="C135" s="27">
        <f>B135-TIME('Time Shifts'!$B$26,'Time Shifts'!$C$26,'Time Shifts'!$D$26)</f>
        <v>0.1201157407</v>
      </c>
      <c r="D135" s="26" t="s">
        <v>74</v>
      </c>
      <c r="E135" s="26" t="s">
        <v>83</v>
      </c>
      <c r="F135" s="25">
        <v>12.0</v>
      </c>
      <c r="G135" s="26">
        <f>F135-6</f>
        <v>6</v>
      </c>
      <c r="H135" s="26"/>
      <c r="I135" s="26"/>
      <c r="J135" s="26"/>
      <c r="K135" s="26" t="s">
        <v>901</v>
      </c>
    </row>
    <row r="136">
      <c r="A136" s="51">
        <v>43156.0</v>
      </c>
      <c r="B136" s="27">
        <v>0.13466435185185185</v>
      </c>
      <c r="C136" s="27">
        <f>B136-TIME('Time Shifts'!$B$26,'Time Shifts'!$C$26,'Time Shifts'!$D$26)</f>
        <v>0.1224305556</v>
      </c>
      <c r="D136" s="26" t="s">
        <v>72</v>
      </c>
      <c r="E136" s="26" t="s">
        <v>127</v>
      </c>
      <c r="F136" s="25" t="s">
        <v>75</v>
      </c>
      <c r="G136" s="25" t="s">
        <v>75</v>
      </c>
      <c r="H136" s="26"/>
      <c r="I136" s="26"/>
      <c r="J136" s="26"/>
      <c r="K136" s="53" t="s">
        <v>85</v>
      </c>
    </row>
    <row r="137">
      <c r="A137" s="51">
        <v>43156.0</v>
      </c>
      <c r="B137" s="27">
        <v>0.13466435185185185</v>
      </c>
      <c r="C137" s="27">
        <f>B137-TIME('Time Shifts'!$B$26,'Time Shifts'!$C$26,'Time Shifts'!$D$26)</f>
        <v>0.1224305556</v>
      </c>
      <c r="D137" s="26" t="s">
        <v>72</v>
      </c>
      <c r="E137" s="26" t="s">
        <v>127</v>
      </c>
      <c r="F137" s="25">
        <v>6.0</v>
      </c>
      <c r="G137" s="26">
        <f t="shared" ref="G137:G138" si="10">F137-0</f>
        <v>6</v>
      </c>
      <c r="H137" s="26"/>
      <c r="I137" s="26"/>
      <c r="J137" s="26"/>
      <c r="K137" s="26" t="s">
        <v>86</v>
      </c>
    </row>
    <row r="138">
      <c r="A138" s="51">
        <v>43156.0</v>
      </c>
      <c r="B138" s="27">
        <v>0.1568287037037037</v>
      </c>
      <c r="C138" s="27">
        <f>B138-TIME('Time Shifts'!$B$26,'Time Shifts'!$C$26,'Time Shifts'!$D$26)</f>
        <v>0.1445949074</v>
      </c>
      <c r="D138" s="26" t="s">
        <v>74</v>
      </c>
      <c r="E138" s="26" t="s">
        <v>67</v>
      </c>
      <c r="F138" s="25">
        <v>14.0</v>
      </c>
      <c r="G138" s="26">
        <f t="shared" si="10"/>
        <v>14</v>
      </c>
      <c r="H138" s="26"/>
      <c r="I138" s="26"/>
      <c r="J138" s="26"/>
      <c r="K138" s="26"/>
    </row>
    <row r="139">
      <c r="A139" s="51">
        <v>43156.0</v>
      </c>
      <c r="B139" s="27">
        <v>0.1572337962962963</v>
      </c>
      <c r="C139" s="27">
        <f>B139-TIME('Time Shifts'!$B$26,'Time Shifts'!$C$26,'Time Shifts'!$D$26)</f>
        <v>0.145</v>
      </c>
      <c r="D139" s="26" t="s">
        <v>74</v>
      </c>
      <c r="E139" s="26" t="s">
        <v>73</v>
      </c>
      <c r="F139" s="25">
        <v>22.0</v>
      </c>
      <c r="G139" s="26">
        <f>F139-10</f>
        <v>12</v>
      </c>
      <c r="H139" s="26"/>
      <c r="I139" s="26"/>
      <c r="J139" s="26"/>
      <c r="K139" s="26"/>
    </row>
    <row r="140">
      <c r="A140" s="51">
        <v>43156.0</v>
      </c>
      <c r="B140" s="27">
        <v>0.15863425925925925</v>
      </c>
      <c r="C140" s="27">
        <f>B140-TIME('Time Shifts'!$B$26,'Time Shifts'!$C$26,'Time Shifts'!$D$26)</f>
        <v>0.146400463</v>
      </c>
      <c r="D140" s="26" t="s">
        <v>74</v>
      </c>
      <c r="E140" s="26" t="s">
        <v>67</v>
      </c>
      <c r="F140" s="25">
        <v>9.0</v>
      </c>
      <c r="G140" s="26">
        <f>F140-0</f>
        <v>9</v>
      </c>
      <c r="H140" s="26"/>
      <c r="I140" s="26"/>
      <c r="J140" s="26"/>
      <c r="K140" s="26"/>
    </row>
    <row r="141">
      <c r="A141" s="51">
        <v>43156.0</v>
      </c>
      <c r="B141" s="27">
        <v>0.15863425925925925</v>
      </c>
      <c r="C141" s="27">
        <f>B141-TIME('Time Shifts'!$B$26,'Time Shifts'!$C$26,'Time Shifts'!$D$26)</f>
        <v>0.146400463</v>
      </c>
      <c r="D141" s="26" t="s">
        <v>82</v>
      </c>
      <c r="E141" s="26" t="s">
        <v>67</v>
      </c>
      <c r="F141" s="25">
        <v>8.0</v>
      </c>
      <c r="G141" s="26">
        <f>F141-3</f>
        <v>5</v>
      </c>
      <c r="H141" s="26"/>
      <c r="I141" s="26"/>
      <c r="J141" s="26"/>
      <c r="K141" s="26"/>
    </row>
    <row r="142">
      <c r="A142" s="51">
        <v>43156.0</v>
      </c>
      <c r="B142" s="27">
        <v>0.16109953703703703</v>
      </c>
      <c r="C142" s="27">
        <f>B142-TIME('Time Shifts'!$B$26,'Time Shifts'!$C$26,'Time Shifts'!$D$26)</f>
        <v>0.1488657407</v>
      </c>
      <c r="D142" s="26" t="s">
        <v>84</v>
      </c>
      <c r="E142" s="26" t="s">
        <v>166</v>
      </c>
      <c r="F142" s="25">
        <v>11.0</v>
      </c>
      <c r="G142" s="26">
        <f>F142--1</f>
        <v>12</v>
      </c>
      <c r="H142" s="26"/>
      <c r="I142" s="26"/>
      <c r="J142" s="26"/>
      <c r="K142" s="26" t="s">
        <v>348</v>
      </c>
    </row>
    <row r="143">
      <c r="A143" s="51">
        <v>43156.0</v>
      </c>
      <c r="B143" s="27">
        <v>0.16179398148148147</v>
      </c>
      <c r="C143" s="27">
        <f>B143-TIME('Time Shifts'!$B$26,'Time Shifts'!$C$26,'Time Shifts'!$D$26)</f>
        <v>0.1495601852</v>
      </c>
      <c r="D143" s="26" t="s">
        <v>84</v>
      </c>
      <c r="E143" s="26" t="s">
        <v>166</v>
      </c>
      <c r="F143" s="25" t="s">
        <v>68</v>
      </c>
      <c r="G143" s="25">
        <v>20.0</v>
      </c>
      <c r="H143" s="26"/>
      <c r="I143" s="26"/>
      <c r="J143" s="26"/>
      <c r="K143" s="26" t="s">
        <v>348</v>
      </c>
    </row>
    <row r="144">
      <c r="A144" s="51">
        <v>43156.0</v>
      </c>
      <c r="B144" s="27">
        <v>0.16219907407407408</v>
      </c>
      <c r="C144" s="27">
        <f>B144-TIME('Time Shifts'!$B$26,'Time Shifts'!$C$26,'Time Shifts'!$D$26)</f>
        <v>0.1499652778</v>
      </c>
      <c r="D144" s="26" t="s">
        <v>69</v>
      </c>
      <c r="E144" s="26" t="s">
        <v>209</v>
      </c>
      <c r="F144" s="26">
        <f>G144+3</f>
        <v>10</v>
      </c>
      <c r="G144" s="25">
        <v>7.0</v>
      </c>
      <c r="H144" s="26"/>
      <c r="I144" s="26"/>
      <c r="J144" s="26"/>
      <c r="K144" s="26"/>
    </row>
    <row r="145">
      <c r="A145" s="51">
        <v>43156.0</v>
      </c>
      <c r="B145" s="27">
        <v>0.1625</v>
      </c>
      <c r="C145" s="27">
        <f>B145-TIME('Time Shifts'!$B$26,'Time Shifts'!$C$26,'Time Shifts'!$D$26)</f>
        <v>0.1502662037</v>
      </c>
      <c r="D145" s="26" t="s">
        <v>84</v>
      </c>
      <c r="E145" s="26" t="s">
        <v>93</v>
      </c>
      <c r="F145" s="25">
        <v>25.0</v>
      </c>
      <c r="G145" s="26">
        <f>F145-7</f>
        <v>18</v>
      </c>
      <c r="H145" s="26"/>
      <c r="I145" s="26"/>
      <c r="J145" s="26"/>
      <c r="K145" s="26" t="s">
        <v>663</v>
      </c>
    </row>
    <row r="146">
      <c r="A146" s="51">
        <v>43156.0</v>
      </c>
      <c r="B146" s="27">
        <v>0.1625925925925926</v>
      </c>
      <c r="C146" s="27">
        <f>B146-TIME('Time Shifts'!$B$26,'Time Shifts'!$C$26,'Time Shifts'!$D$26)</f>
        <v>0.1503587963</v>
      </c>
      <c r="D146" s="26" t="s">
        <v>84</v>
      </c>
      <c r="E146" s="26" t="s">
        <v>91</v>
      </c>
      <c r="F146" s="25">
        <v>18.0</v>
      </c>
      <c r="G146" s="26"/>
      <c r="H146" s="26"/>
      <c r="I146" s="26" t="s">
        <v>902</v>
      </c>
      <c r="J146" s="26"/>
      <c r="K146" s="26"/>
    </row>
    <row r="147">
      <c r="A147" s="51">
        <v>43156.0</v>
      </c>
      <c r="B147" s="27">
        <v>0.16282407407407407</v>
      </c>
      <c r="C147" s="27">
        <f>B147-TIME('Time Shifts'!$B$26,'Time Shifts'!$C$26,'Time Shifts'!$D$26)</f>
        <v>0.1505902778</v>
      </c>
      <c r="D147" s="26" t="s">
        <v>84</v>
      </c>
      <c r="E147" s="26" t="s">
        <v>93</v>
      </c>
      <c r="F147" s="25">
        <v>9.0</v>
      </c>
      <c r="G147" s="26">
        <f>F147-7</f>
        <v>2</v>
      </c>
      <c r="H147" s="26"/>
      <c r="I147" s="26"/>
      <c r="J147" s="26"/>
      <c r="K147" s="26" t="s">
        <v>663</v>
      </c>
    </row>
    <row r="148">
      <c r="A148" s="51">
        <v>43156.0</v>
      </c>
      <c r="B148" s="27">
        <v>0.16305555555555556</v>
      </c>
      <c r="C148" s="27">
        <f>B148-TIME('Time Shifts'!$B$26,'Time Shifts'!$C$26,'Time Shifts'!$D$26)</f>
        <v>0.1508217593</v>
      </c>
      <c r="D148" s="26" t="s">
        <v>84</v>
      </c>
      <c r="E148" s="26" t="s">
        <v>79</v>
      </c>
      <c r="F148" s="25">
        <v>13.0</v>
      </c>
      <c r="G148" s="26">
        <f>F148-6</f>
        <v>7</v>
      </c>
      <c r="H148" s="26"/>
      <c r="I148" s="26"/>
      <c r="J148" s="26"/>
      <c r="K148" s="26"/>
    </row>
    <row r="149">
      <c r="A149" s="51">
        <v>43156.0</v>
      </c>
      <c r="B149" s="27">
        <v>0.1633912037037037</v>
      </c>
      <c r="C149" s="27">
        <f>B149-TIME('Time Shifts'!$B$26,'Time Shifts'!$C$26,'Time Shifts'!$D$26)</f>
        <v>0.1511574074</v>
      </c>
      <c r="D149" s="26" t="s">
        <v>84</v>
      </c>
      <c r="E149" s="26" t="s">
        <v>166</v>
      </c>
      <c r="F149" s="25">
        <v>3.0</v>
      </c>
      <c r="G149" s="26">
        <f>F149--1</f>
        <v>4</v>
      </c>
      <c r="H149" s="26"/>
      <c r="I149" s="26"/>
      <c r="J149" s="26"/>
      <c r="K149" s="26" t="s">
        <v>348</v>
      </c>
    </row>
    <row r="150">
      <c r="A150" s="51">
        <v>43156.0</v>
      </c>
      <c r="B150" s="27">
        <v>0.16398148148148148</v>
      </c>
      <c r="C150" s="27">
        <f>B150-TIME('Time Shifts'!$B$26,'Time Shifts'!$C$26,'Time Shifts'!$D$26)</f>
        <v>0.1517476852</v>
      </c>
      <c r="D150" s="26" t="s">
        <v>84</v>
      </c>
      <c r="E150" s="26" t="s">
        <v>79</v>
      </c>
      <c r="F150" s="25">
        <v>25.0</v>
      </c>
      <c r="G150" s="26">
        <f>F150-6</f>
        <v>19</v>
      </c>
      <c r="H150" s="26"/>
      <c r="I150" s="26"/>
      <c r="J150" s="26"/>
      <c r="K150" s="26"/>
    </row>
    <row r="151">
      <c r="A151" s="51">
        <v>43156.0</v>
      </c>
      <c r="B151" s="27">
        <v>0.16429398148148147</v>
      </c>
      <c r="C151" s="27">
        <f>B151-TIME('Time Shifts'!$B$26,'Time Shifts'!$C$26,'Time Shifts'!$D$26)</f>
        <v>0.1520601852</v>
      </c>
      <c r="D151" s="26" t="s">
        <v>84</v>
      </c>
      <c r="E151" s="26" t="s">
        <v>166</v>
      </c>
      <c r="F151" s="25">
        <v>17.0</v>
      </c>
      <c r="G151" s="26">
        <f>F151--1</f>
        <v>18</v>
      </c>
      <c r="H151" s="26"/>
      <c r="I151" s="26"/>
      <c r="J151" s="26"/>
      <c r="K151" s="26" t="s">
        <v>348</v>
      </c>
    </row>
    <row r="152">
      <c r="A152" s="51">
        <v>43156.0</v>
      </c>
      <c r="B152" s="27">
        <v>0.16444444444444445</v>
      </c>
      <c r="C152" s="27">
        <f>B152-TIME('Time Shifts'!$B$26,'Time Shifts'!$C$26,'Time Shifts'!$D$26)</f>
        <v>0.1522106481</v>
      </c>
      <c r="D152" s="26" t="s">
        <v>84</v>
      </c>
      <c r="E152" s="26" t="s">
        <v>79</v>
      </c>
      <c r="F152" s="25">
        <v>8.0</v>
      </c>
      <c r="G152" s="26">
        <f>F152-6</f>
        <v>2</v>
      </c>
      <c r="H152" s="26"/>
      <c r="I152" s="26"/>
      <c r="J152" s="26"/>
      <c r="K152" s="2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7.57"/>
    <col customWidth="1" min="10" max="10" width="6.29"/>
    <col customWidth="1" min="11" max="11" width="37.57"/>
  </cols>
  <sheetData>
    <row r="1">
      <c r="A1" s="29" t="s">
        <v>0</v>
      </c>
      <c r="B1" s="48" t="s">
        <v>614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43157.0</v>
      </c>
      <c r="B2" s="27">
        <v>0.014641203703703703</v>
      </c>
      <c r="C2" s="27">
        <f t="shared" ref="C2:C91" si="1">B2
</f>
        <v>0.0146412037</v>
      </c>
      <c r="D2" s="26" t="s">
        <v>82</v>
      </c>
      <c r="E2" s="26" t="s">
        <v>67</v>
      </c>
      <c r="F2" s="25">
        <v>9.0</v>
      </c>
      <c r="G2" s="25">
        <v>6.0</v>
      </c>
      <c r="H2" s="26"/>
      <c r="I2" s="26"/>
      <c r="J2" s="26"/>
      <c r="K2" s="26"/>
    </row>
    <row r="3">
      <c r="A3" s="51">
        <v>43157.0</v>
      </c>
      <c r="B3" s="27">
        <v>0.01005787037037037</v>
      </c>
      <c r="C3" s="27">
        <f t="shared" si="1"/>
        <v>0.01005787037</v>
      </c>
      <c r="D3" s="26" t="s">
        <v>74</v>
      </c>
      <c r="E3" s="26" t="s">
        <v>83</v>
      </c>
      <c r="F3" s="25">
        <v>8.0</v>
      </c>
      <c r="G3" s="25">
        <v>2.0</v>
      </c>
      <c r="H3" s="26"/>
      <c r="I3" s="26"/>
      <c r="J3" s="26"/>
      <c r="K3" s="26"/>
    </row>
    <row r="4">
      <c r="A4" s="51">
        <v>43157.0</v>
      </c>
      <c r="B4" s="27">
        <v>0.010416666666666666</v>
      </c>
      <c r="C4" s="27">
        <f t="shared" si="1"/>
        <v>0.01041666667</v>
      </c>
      <c r="D4" s="26" t="s">
        <v>72</v>
      </c>
      <c r="E4" s="26" t="s">
        <v>83</v>
      </c>
      <c r="F4" s="25">
        <v>2.0</v>
      </c>
      <c r="G4" s="26">
        <f>F4-0</f>
        <v>2</v>
      </c>
      <c r="H4" s="26"/>
      <c r="I4" s="26"/>
      <c r="J4" s="26"/>
      <c r="K4" s="26"/>
    </row>
    <row r="5">
      <c r="A5" s="51">
        <v>43157.0</v>
      </c>
      <c r="B5" s="27">
        <v>0.01099537037037037</v>
      </c>
      <c r="C5" s="27">
        <f t="shared" si="1"/>
        <v>0.01099537037</v>
      </c>
      <c r="D5" s="26" t="s">
        <v>70</v>
      </c>
      <c r="E5" s="26" t="s">
        <v>83</v>
      </c>
      <c r="F5" s="25" t="s">
        <v>88</v>
      </c>
      <c r="G5" s="25">
        <v>1.0</v>
      </c>
      <c r="H5" s="26"/>
      <c r="I5" s="26"/>
      <c r="J5" s="26"/>
      <c r="K5" s="26"/>
    </row>
    <row r="6">
      <c r="A6" s="51">
        <v>43157.0</v>
      </c>
      <c r="B6" s="27">
        <v>0.011956018518518519</v>
      </c>
      <c r="C6" s="27">
        <f t="shared" si="1"/>
        <v>0.01195601852</v>
      </c>
      <c r="D6" s="26" t="s">
        <v>82</v>
      </c>
      <c r="E6" s="26" t="s">
        <v>67</v>
      </c>
      <c r="F6" s="25" t="s">
        <v>68</v>
      </c>
      <c r="G6" s="25">
        <v>20.0</v>
      </c>
      <c r="H6" s="26"/>
      <c r="I6" s="26"/>
      <c r="J6" s="26"/>
      <c r="K6" s="26"/>
    </row>
    <row r="7">
      <c r="A7" s="51">
        <v>43157.0</v>
      </c>
      <c r="B7" s="27">
        <v>0.013460648148148149</v>
      </c>
      <c r="C7" s="27">
        <f t="shared" si="1"/>
        <v>0.01346064815</v>
      </c>
      <c r="D7" s="26" t="s">
        <v>74</v>
      </c>
      <c r="E7" s="26" t="s">
        <v>154</v>
      </c>
      <c r="F7" s="26">
        <f t="shared" ref="F7:F8" si="2">G7+3</f>
        <v>12</v>
      </c>
      <c r="G7" s="25">
        <v>9.0</v>
      </c>
      <c r="H7" s="26"/>
      <c r="I7" s="26"/>
      <c r="J7" s="26"/>
      <c r="K7" s="26"/>
    </row>
    <row r="8">
      <c r="A8" s="51">
        <v>43157.0</v>
      </c>
      <c r="B8" s="27">
        <v>0.015104166666666667</v>
      </c>
      <c r="C8" s="27">
        <f t="shared" si="1"/>
        <v>0.01510416667</v>
      </c>
      <c r="D8" s="26" t="s">
        <v>74</v>
      </c>
      <c r="E8" s="26" t="s">
        <v>154</v>
      </c>
      <c r="F8" s="26">
        <f t="shared" si="2"/>
        <v>14</v>
      </c>
      <c r="G8" s="25">
        <v>11.0</v>
      </c>
      <c r="H8" s="26"/>
      <c r="I8" s="26"/>
      <c r="J8" s="26"/>
      <c r="K8" s="26"/>
    </row>
    <row r="9">
      <c r="A9" s="51">
        <v>43157.0</v>
      </c>
      <c r="B9" s="27">
        <v>0.015775462962962963</v>
      </c>
      <c r="C9" s="27">
        <f t="shared" si="1"/>
        <v>0.01577546296</v>
      </c>
      <c r="D9" s="26" t="s">
        <v>72</v>
      </c>
      <c r="E9" s="26" t="s">
        <v>67</v>
      </c>
      <c r="F9" s="25">
        <v>14.0</v>
      </c>
      <c r="G9" s="26">
        <f>F9-3</f>
        <v>11</v>
      </c>
      <c r="H9" s="26"/>
      <c r="I9" s="26"/>
      <c r="J9" s="26"/>
      <c r="K9" s="26"/>
    </row>
    <row r="10">
      <c r="A10" s="51">
        <v>43157.0</v>
      </c>
      <c r="B10" s="27">
        <v>0.016898148148148148</v>
      </c>
      <c r="C10" s="27">
        <f t="shared" si="1"/>
        <v>0.01689814815</v>
      </c>
      <c r="D10" s="26" t="s">
        <v>70</v>
      </c>
      <c r="E10" s="26" t="s">
        <v>125</v>
      </c>
      <c r="F10" s="25">
        <v>12.0</v>
      </c>
      <c r="G10" s="26">
        <f>F10-7</f>
        <v>5</v>
      </c>
      <c r="H10" s="26"/>
      <c r="I10" s="26"/>
      <c r="J10" s="26"/>
      <c r="K10" s="26"/>
    </row>
    <row r="11">
      <c r="A11" s="51">
        <v>43157.0</v>
      </c>
      <c r="B11" s="27">
        <v>0.018032407407407407</v>
      </c>
      <c r="C11" s="27">
        <f t="shared" si="1"/>
        <v>0.01803240741</v>
      </c>
      <c r="D11" s="26" t="s">
        <v>903</v>
      </c>
      <c r="E11" s="26" t="s">
        <v>67</v>
      </c>
      <c r="F11" s="25">
        <v>18.0</v>
      </c>
      <c r="G11" s="25">
        <v>16.0</v>
      </c>
      <c r="H11" s="26"/>
      <c r="I11" s="26"/>
      <c r="J11" s="26"/>
      <c r="K11" s="26"/>
    </row>
    <row r="12">
      <c r="A12" s="51">
        <v>43157.0</v>
      </c>
      <c r="B12" s="27">
        <v>0.02795138888888889</v>
      </c>
      <c r="C12" s="27">
        <f t="shared" si="1"/>
        <v>0.02795138889</v>
      </c>
      <c r="D12" s="26" t="s">
        <v>70</v>
      </c>
      <c r="E12" s="26" t="s">
        <v>366</v>
      </c>
      <c r="F12" s="25" t="s">
        <v>88</v>
      </c>
      <c r="G12" s="25">
        <v>1.0</v>
      </c>
      <c r="H12" s="26"/>
      <c r="I12" s="26"/>
      <c r="J12" s="26"/>
      <c r="K12" s="26"/>
    </row>
    <row r="13">
      <c r="A13" s="51">
        <v>43157.0</v>
      </c>
      <c r="B13" s="27">
        <v>0.03603009259259259</v>
      </c>
      <c r="C13" s="27">
        <f t="shared" si="1"/>
        <v>0.03603009259</v>
      </c>
      <c r="D13" s="26" t="s">
        <v>70</v>
      </c>
      <c r="E13" s="26" t="s">
        <v>67</v>
      </c>
      <c r="F13" s="25">
        <v>18.0</v>
      </c>
      <c r="G13" s="26">
        <f t="shared" ref="G13:G14" si="3">F13-3</f>
        <v>15</v>
      </c>
      <c r="H13" s="26"/>
      <c r="I13" s="26"/>
      <c r="J13" s="26"/>
      <c r="K13" s="26"/>
    </row>
    <row r="14">
      <c r="A14" s="51">
        <v>43157.0</v>
      </c>
      <c r="B14" s="27">
        <v>0.03716435185185185</v>
      </c>
      <c r="C14" s="27">
        <f t="shared" si="1"/>
        <v>0.03716435185</v>
      </c>
      <c r="D14" s="26" t="s">
        <v>70</v>
      </c>
      <c r="E14" s="26" t="s">
        <v>154</v>
      </c>
      <c r="F14" s="25">
        <v>12.0</v>
      </c>
      <c r="G14" s="26">
        <f t="shared" si="3"/>
        <v>9</v>
      </c>
      <c r="H14" s="26"/>
      <c r="I14" s="26"/>
      <c r="J14" s="26"/>
      <c r="K14" s="26"/>
    </row>
    <row r="15">
      <c r="A15" s="51">
        <v>43157.0</v>
      </c>
      <c r="B15" s="27">
        <v>0.037731481481481484</v>
      </c>
      <c r="C15" s="27">
        <f t="shared" si="1"/>
        <v>0.03773148148</v>
      </c>
      <c r="D15" s="26" t="s">
        <v>903</v>
      </c>
      <c r="E15" s="26" t="s">
        <v>154</v>
      </c>
      <c r="F15" s="25" t="s">
        <v>88</v>
      </c>
      <c r="G15" s="53">
        <v>1.0</v>
      </c>
      <c r="H15" s="26"/>
      <c r="I15" s="26"/>
      <c r="J15" s="26"/>
      <c r="K15" s="26"/>
    </row>
    <row r="16">
      <c r="A16" s="51">
        <v>43157.0</v>
      </c>
      <c r="B16" s="27">
        <v>0.040949074074074075</v>
      </c>
      <c r="C16" s="27">
        <f t="shared" si="1"/>
        <v>0.04094907407</v>
      </c>
      <c r="D16" s="26" t="s">
        <v>74</v>
      </c>
      <c r="E16" s="26" t="s">
        <v>83</v>
      </c>
      <c r="F16" s="25">
        <v>18.0</v>
      </c>
      <c r="G16" s="26">
        <f>F16-6</f>
        <v>12</v>
      </c>
      <c r="H16" s="26"/>
      <c r="I16" s="26"/>
      <c r="J16" s="26"/>
      <c r="K16" s="26"/>
    </row>
    <row r="17">
      <c r="A17" s="51">
        <v>43157.0</v>
      </c>
      <c r="B17" s="27">
        <v>0.04101851851851852</v>
      </c>
      <c r="C17" s="27">
        <f t="shared" si="1"/>
        <v>0.04101851852</v>
      </c>
      <c r="D17" s="26" t="s">
        <v>903</v>
      </c>
      <c r="E17" s="26" t="s">
        <v>83</v>
      </c>
      <c r="F17" s="25">
        <v>3.0</v>
      </c>
      <c r="G17" s="26">
        <f>F17--1</f>
        <v>4</v>
      </c>
      <c r="H17" s="26"/>
      <c r="I17" s="26"/>
      <c r="J17" s="26"/>
      <c r="K17" s="26"/>
    </row>
    <row r="18">
      <c r="A18" s="51">
        <v>43157.0</v>
      </c>
      <c r="B18" s="27">
        <v>0.04103009259259259</v>
      </c>
      <c r="C18" s="27">
        <f t="shared" si="1"/>
        <v>0.04103009259</v>
      </c>
      <c r="D18" s="26" t="s">
        <v>72</v>
      </c>
      <c r="E18" s="26" t="s">
        <v>83</v>
      </c>
      <c r="F18" s="25">
        <v>2.0</v>
      </c>
      <c r="G18" s="26">
        <f>F18-0</f>
        <v>2</v>
      </c>
      <c r="H18" s="26"/>
      <c r="I18" s="26"/>
      <c r="J18" s="26"/>
      <c r="K18" s="26"/>
    </row>
    <row r="19">
      <c r="A19" s="51">
        <v>43157.0</v>
      </c>
      <c r="B19" s="27">
        <v>0.042986111111111114</v>
      </c>
      <c r="C19" s="27">
        <f t="shared" si="1"/>
        <v>0.04298611111</v>
      </c>
      <c r="D19" s="26" t="s">
        <v>74</v>
      </c>
      <c r="E19" s="26" t="s">
        <v>67</v>
      </c>
      <c r="F19" s="25">
        <v>13.0</v>
      </c>
      <c r="G19" s="26">
        <f t="shared" ref="G19:G20" si="4">F19-3</f>
        <v>10</v>
      </c>
      <c r="H19" s="26"/>
      <c r="I19" s="26"/>
      <c r="J19" s="26"/>
      <c r="K19" s="26"/>
    </row>
    <row r="20">
      <c r="A20" s="51">
        <v>43157.0</v>
      </c>
      <c r="B20" s="27">
        <v>0.042986111111111114</v>
      </c>
      <c r="C20" s="27">
        <f t="shared" si="1"/>
        <v>0.04298611111</v>
      </c>
      <c r="D20" s="26" t="s">
        <v>72</v>
      </c>
      <c r="E20" s="26" t="s">
        <v>67</v>
      </c>
      <c r="F20" s="25">
        <v>14.0</v>
      </c>
      <c r="G20" s="26">
        <f t="shared" si="4"/>
        <v>11</v>
      </c>
      <c r="H20" s="26"/>
      <c r="I20" s="26"/>
      <c r="J20" s="26"/>
      <c r="K20" s="26"/>
    </row>
    <row r="21">
      <c r="A21" s="51">
        <v>43157.0</v>
      </c>
      <c r="B21" s="27">
        <v>0.042986111111111114</v>
      </c>
      <c r="C21" s="27">
        <f t="shared" si="1"/>
        <v>0.04298611111</v>
      </c>
      <c r="D21" s="26" t="s">
        <v>903</v>
      </c>
      <c r="E21" s="26" t="s">
        <v>67</v>
      </c>
      <c r="F21" s="25">
        <v>19.0</v>
      </c>
      <c r="G21" s="25">
        <v>17.0</v>
      </c>
      <c r="H21" s="26"/>
      <c r="I21" s="26"/>
      <c r="J21" s="26"/>
      <c r="K21" s="26"/>
    </row>
    <row r="22">
      <c r="A22" s="51">
        <v>43157.0</v>
      </c>
      <c r="B22" s="27">
        <v>0.04303240740740741</v>
      </c>
      <c r="C22" s="27">
        <f t="shared" si="1"/>
        <v>0.04303240741</v>
      </c>
      <c r="D22" s="26" t="s">
        <v>70</v>
      </c>
      <c r="E22" s="26" t="s">
        <v>67</v>
      </c>
      <c r="F22" s="25">
        <v>16.0</v>
      </c>
      <c r="G22" s="26">
        <f>F22-3</f>
        <v>13</v>
      </c>
      <c r="H22" s="26"/>
      <c r="I22" s="26"/>
      <c r="J22" s="26"/>
      <c r="K22" s="26"/>
    </row>
    <row r="23">
      <c r="A23" s="51">
        <v>43157.0</v>
      </c>
      <c r="B23" s="27">
        <v>0.04775462962962963</v>
      </c>
      <c r="C23" s="27">
        <f t="shared" si="1"/>
        <v>0.04775462963</v>
      </c>
      <c r="D23" s="26" t="s">
        <v>903</v>
      </c>
      <c r="E23" s="26" t="s">
        <v>87</v>
      </c>
      <c r="F23" s="44" t="s">
        <v>88</v>
      </c>
      <c r="G23" s="25">
        <v>1.0</v>
      </c>
      <c r="H23" s="26"/>
      <c r="I23" s="26"/>
      <c r="J23" s="26"/>
      <c r="K23" s="26"/>
    </row>
    <row r="24">
      <c r="A24" s="51">
        <v>43157.0</v>
      </c>
      <c r="B24" s="27">
        <v>0.0478125</v>
      </c>
      <c r="C24" s="27">
        <f t="shared" si="1"/>
        <v>0.0478125</v>
      </c>
      <c r="D24" s="26" t="s">
        <v>70</v>
      </c>
      <c r="E24" s="26" t="s">
        <v>87</v>
      </c>
      <c r="F24" s="25">
        <v>20.0</v>
      </c>
      <c r="G24" s="26">
        <f>F24-4</f>
        <v>16</v>
      </c>
      <c r="H24" s="26"/>
      <c r="I24" s="26"/>
      <c r="J24" s="26"/>
      <c r="K24" s="26"/>
    </row>
    <row r="25">
      <c r="A25" s="51">
        <v>43157.0</v>
      </c>
      <c r="B25" s="27">
        <v>0.04787037037037037</v>
      </c>
      <c r="C25" s="27">
        <f t="shared" si="1"/>
        <v>0.04787037037</v>
      </c>
      <c r="D25" s="26" t="s">
        <v>72</v>
      </c>
      <c r="E25" s="26" t="s">
        <v>87</v>
      </c>
      <c r="F25" s="25">
        <v>16.0</v>
      </c>
      <c r="G25" s="26">
        <f>F25-3</f>
        <v>13</v>
      </c>
      <c r="H25" s="26"/>
      <c r="I25" s="26"/>
      <c r="J25" s="26"/>
      <c r="K25" s="26"/>
    </row>
    <row r="26">
      <c r="A26" s="51">
        <v>43157.0</v>
      </c>
      <c r="B26" s="27">
        <v>0.04791666666666667</v>
      </c>
      <c r="C26" s="27">
        <f t="shared" si="1"/>
        <v>0.04791666667</v>
      </c>
      <c r="D26" s="26" t="s">
        <v>74</v>
      </c>
      <c r="E26" s="26" t="s">
        <v>87</v>
      </c>
      <c r="F26" s="25">
        <v>10.0</v>
      </c>
      <c r="G26" s="26">
        <f>F26-4</f>
        <v>6</v>
      </c>
      <c r="H26" s="26"/>
      <c r="I26" s="26"/>
      <c r="J26" s="26"/>
      <c r="K26" s="26"/>
    </row>
    <row r="27">
      <c r="A27" s="51">
        <v>43157.0</v>
      </c>
      <c r="B27" s="27">
        <v>0.047997685185185185</v>
      </c>
      <c r="C27" s="27">
        <f t="shared" si="1"/>
        <v>0.04799768519</v>
      </c>
      <c r="D27" s="26" t="s">
        <v>82</v>
      </c>
      <c r="E27" s="26" t="s">
        <v>87</v>
      </c>
      <c r="F27" s="25">
        <v>3.0</v>
      </c>
      <c r="G27" s="26">
        <f>F27-1</f>
        <v>2</v>
      </c>
      <c r="H27" s="26"/>
      <c r="I27" s="26"/>
      <c r="J27" s="26"/>
      <c r="K27" s="26"/>
    </row>
    <row r="28">
      <c r="A28" s="51">
        <v>43157.0</v>
      </c>
      <c r="B28" s="27">
        <v>0.048587962962962965</v>
      </c>
      <c r="C28" s="27">
        <f t="shared" si="1"/>
        <v>0.04858796296</v>
      </c>
      <c r="D28" s="26" t="s">
        <v>70</v>
      </c>
      <c r="E28" s="26" t="s">
        <v>93</v>
      </c>
      <c r="F28" s="25">
        <v>15.0</v>
      </c>
      <c r="G28" s="26">
        <f>F28-7</f>
        <v>8</v>
      </c>
      <c r="H28" s="26"/>
      <c r="I28" s="26"/>
      <c r="J28" s="26"/>
      <c r="K28" s="26" t="s">
        <v>148</v>
      </c>
    </row>
    <row r="29">
      <c r="A29" s="51">
        <v>43157.0</v>
      </c>
      <c r="B29" s="27">
        <v>0.04940972222222222</v>
      </c>
      <c r="C29" s="27">
        <f t="shared" si="1"/>
        <v>0.04940972222</v>
      </c>
      <c r="D29" s="26" t="s">
        <v>70</v>
      </c>
      <c r="E29" s="26" t="s">
        <v>91</v>
      </c>
      <c r="F29" s="25">
        <v>5.0</v>
      </c>
      <c r="G29" s="26"/>
      <c r="H29" s="26"/>
      <c r="I29" s="26" t="s">
        <v>904</v>
      </c>
      <c r="J29" s="26"/>
      <c r="K29" s="26"/>
    </row>
    <row r="30">
      <c r="A30" s="51">
        <v>43157.0</v>
      </c>
      <c r="B30" s="27">
        <v>0.04954861111111111</v>
      </c>
      <c r="C30" s="27">
        <f t="shared" si="1"/>
        <v>0.04954861111</v>
      </c>
      <c r="D30" s="26" t="s">
        <v>70</v>
      </c>
      <c r="E30" s="26" t="s">
        <v>93</v>
      </c>
      <c r="F30" s="25">
        <v>21.0</v>
      </c>
      <c r="G30" s="25">
        <v>14.0</v>
      </c>
      <c r="H30" s="26"/>
      <c r="I30" s="26"/>
      <c r="J30" s="26"/>
      <c r="K30" s="26" t="s">
        <v>148</v>
      </c>
    </row>
    <row r="31">
      <c r="A31" s="51">
        <v>43157.0</v>
      </c>
      <c r="B31" s="27">
        <v>0.0497337962962963</v>
      </c>
      <c r="C31" s="27">
        <f t="shared" si="1"/>
        <v>0.0497337963</v>
      </c>
      <c r="D31" s="26" t="s">
        <v>70</v>
      </c>
      <c r="E31" s="26" t="s">
        <v>91</v>
      </c>
      <c r="F31" s="25">
        <v>12.0</v>
      </c>
      <c r="G31" s="26"/>
      <c r="H31" s="26"/>
      <c r="I31" s="26" t="s">
        <v>905</v>
      </c>
      <c r="J31" s="26"/>
      <c r="K31" s="26"/>
    </row>
    <row r="32">
      <c r="A32" s="51">
        <v>43157.0</v>
      </c>
      <c r="B32" s="27">
        <v>0.05050925925925926</v>
      </c>
      <c r="C32" s="27">
        <f t="shared" si="1"/>
        <v>0.05050925926</v>
      </c>
      <c r="D32" s="26" t="s">
        <v>70</v>
      </c>
      <c r="E32" s="26" t="s">
        <v>93</v>
      </c>
      <c r="F32" s="25">
        <v>13.0</v>
      </c>
      <c r="G32" s="26">
        <f>F32-7</f>
        <v>6</v>
      </c>
      <c r="H32" s="26"/>
      <c r="I32" s="26"/>
      <c r="J32" s="26"/>
      <c r="K32" s="26" t="s">
        <v>294</v>
      </c>
    </row>
    <row r="33">
      <c r="A33" s="51">
        <v>43157.0</v>
      </c>
      <c r="B33" s="27">
        <v>0.05050925925925926</v>
      </c>
      <c r="C33" s="27">
        <f t="shared" si="1"/>
        <v>0.05050925926</v>
      </c>
      <c r="D33" s="26" t="s">
        <v>70</v>
      </c>
      <c r="E33" s="26" t="s">
        <v>93</v>
      </c>
      <c r="F33" s="25" t="s">
        <v>75</v>
      </c>
      <c r="G33" s="25" t="s">
        <v>75</v>
      </c>
      <c r="H33" s="26"/>
      <c r="I33" s="26"/>
      <c r="J33" s="26"/>
      <c r="K33" s="53" t="s">
        <v>85</v>
      </c>
    </row>
    <row r="34">
      <c r="A34" s="51">
        <v>43157.0</v>
      </c>
      <c r="B34" s="27">
        <v>0.05158564814814815</v>
      </c>
      <c r="C34" s="27">
        <f t="shared" si="1"/>
        <v>0.05158564815</v>
      </c>
      <c r="D34" s="26" t="s">
        <v>72</v>
      </c>
      <c r="E34" s="26" t="s">
        <v>93</v>
      </c>
      <c r="F34" s="25" t="s">
        <v>88</v>
      </c>
      <c r="G34" s="25">
        <v>1.0</v>
      </c>
      <c r="H34" s="26"/>
      <c r="I34" s="26"/>
      <c r="J34" s="26"/>
      <c r="K34" s="53" t="s">
        <v>85</v>
      </c>
    </row>
    <row r="35">
      <c r="A35" s="51">
        <v>43157.0</v>
      </c>
      <c r="B35" s="27">
        <v>0.05158564814814815</v>
      </c>
      <c r="C35" s="27">
        <f t="shared" si="1"/>
        <v>0.05158564815</v>
      </c>
      <c r="D35" s="26" t="s">
        <v>72</v>
      </c>
      <c r="E35" s="26" t="s">
        <v>93</v>
      </c>
      <c r="F35" s="26">
        <f>G35+7</f>
        <v>25</v>
      </c>
      <c r="G35" s="25">
        <v>18.0</v>
      </c>
      <c r="H35" s="26"/>
      <c r="I35" s="26"/>
      <c r="J35" s="26"/>
      <c r="K35" s="26" t="s">
        <v>849</v>
      </c>
    </row>
    <row r="36">
      <c r="A36" s="51">
        <v>43157.0</v>
      </c>
      <c r="B36" s="27">
        <v>0.05167824074074074</v>
      </c>
      <c r="C36" s="27">
        <f t="shared" si="1"/>
        <v>0.05167824074</v>
      </c>
      <c r="D36" s="26" t="s">
        <v>72</v>
      </c>
      <c r="E36" s="26" t="s">
        <v>91</v>
      </c>
      <c r="F36" s="25">
        <v>13.0</v>
      </c>
      <c r="G36" s="26"/>
      <c r="H36" s="26"/>
      <c r="I36" s="26" t="s">
        <v>906</v>
      </c>
      <c r="J36" s="26"/>
      <c r="K36" s="26"/>
    </row>
    <row r="37">
      <c r="A37" s="51">
        <v>43157.0</v>
      </c>
      <c r="B37" s="27">
        <v>0.051863425925925924</v>
      </c>
      <c r="C37" s="27">
        <f t="shared" si="1"/>
        <v>0.05186342593</v>
      </c>
      <c r="D37" s="26" t="s">
        <v>72</v>
      </c>
      <c r="E37" s="26" t="s">
        <v>93</v>
      </c>
      <c r="F37" s="25" t="s">
        <v>75</v>
      </c>
      <c r="G37" s="25" t="s">
        <v>75</v>
      </c>
      <c r="H37" s="26"/>
      <c r="I37" s="26"/>
      <c r="J37" s="26"/>
      <c r="K37" s="53" t="s">
        <v>85</v>
      </c>
    </row>
    <row r="38">
      <c r="A38" s="51">
        <v>43157.0</v>
      </c>
      <c r="B38" s="27">
        <v>0.051863425925925924</v>
      </c>
      <c r="C38" s="27">
        <f t="shared" si="1"/>
        <v>0.05186342593</v>
      </c>
      <c r="D38" s="26" t="s">
        <v>72</v>
      </c>
      <c r="E38" s="26" t="s">
        <v>93</v>
      </c>
      <c r="F38" s="25">
        <v>19.0</v>
      </c>
      <c r="G38" s="26">
        <f>F38-7</f>
        <v>12</v>
      </c>
      <c r="H38" s="26"/>
      <c r="I38" s="26"/>
      <c r="J38" s="26"/>
      <c r="K38" s="26" t="s">
        <v>849</v>
      </c>
    </row>
    <row r="39">
      <c r="A39" s="51">
        <v>43157.0</v>
      </c>
      <c r="B39" s="27">
        <v>0.051944444444444446</v>
      </c>
      <c r="C39" s="27">
        <f t="shared" si="1"/>
        <v>0.05194444444</v>
      </c>
      <c r="D39" s="26" t="s">
        <v>72</v>
      </c>
      <c r="E39" s="26" t="s">
        <v>91</v>
      </c>
      <c r="F39" s="25">
        <v>11.0</v>
      </c>
      <c r="G39" s="26"/>
      <c r="H39" s="26"/>
      <c r="I39" s="26" t="s">
        <v>907</v>
      </c>
      <c r="J39" s="25">
        <v>1.0</v>
      </c>
      <c r="K39" s="26"/>
    </row>
    <row r="40">
      <c r="A40" s="51">
        <v>43157.0</v>
      </c>
      <c r="B40" s="27">
        <v>0.05431712962962963</v>
      </c>
      <c r="C40" s="27">
        <f t="shared" si="1"/>
        <v>0.05431712963</v>
      </c>
      <c r="D40" s="26" t="s">
        <v>82</v>
      </c>
      <c r="E40" s="26" t="s">
        <v>100</v>
      </c>
      <c r="F40" s="25" t="s">
        <v>68</v>
      </c>
      <c r="G40" s="25">
        <v>20.0</v>
      </c>
      <c r="H40" s="26"/>
      <c r="I40" s="26"/>
      <c r="J40" s="26"/>
      <c r="K40" s="26" t="s">
        <v>274</v>
      </c>
    </row>
    <row r="41">
      <c r="A41" s="51">
        <v>43157.0</v>
      </c>
      <c r="B41" s="27">
        <v>0.05438657407407407</v>
      </c>
      <c r="C41" s="27">
        <f t="shared" si="1"/>
        <v>0.05438657407</v>
      </c>
      <c r="D41" s="26" t="s">
        <v>72</v>
      </c>
      <c r="E41" s="26" t="s">
        <v>100</v>
      </c>
      <c r="F41" s="25">
        <v>22.0</v>
      </c>
      <c r="G41" s="26">
        <f t="shared" ref="G41:G42" si="5">F41-3</f>
        <v>19</v>
      </c>
      <c r="H41" s="26"/>
      <c r="I41" s="26" t="s">
        <v>908</v>
      </c>
      <c r="J41" s="26"/>
      <c r="K41" s="26" t="s">
        <v>909</v>
      </c>
    </row>
    <row r="42">
      <c r="A42" s="51">
        <v>43157.0</v>
      </c>
      <c r="B42" s="27">
        <v>0.05483796296296296</v>
      </c>
      <c r="C42" s="27">
        <f t="shared" si="1"/>
        <v>0.05483796296</v>
      </c>
      <c r="D42" s="26" t="s">
        <v>72</v>
      </c>
      <c r="E42" s="26" t="s">
        <v>100</v>
      </c>
      <c r="F42" s="25">
        <v>11.0</v>
      </c>
      <c r="G42" s="26">
        <f t="shared" si="5"/>
        <v>8</v>
      </c>
      <c r="H42" s="26"/>
      <c r="I42" s="26" t="s">
        <v>910</v>
      </c>
      <c r="J42" s="26"/>
      <c r="K42" s="26" t="s">
        <v>909</v>
      </c>
    </row>
    <row r="43">
      <c r="A43" s="51">
        <v>43157.0</v>
      </c>
      <c r="B43" s="27">
        <v>0.05520833333333333</v>
      </c>
      <c r="C43" s="27">
        <f t="shared" si="1"/>
        <v>0.05520833333</v>
      </c>
      <c r="D43" s="26" t="s">
        <v>82</v>
      </c>
      <c r="E43" s="26" t="s">
        <v>100</v>
      </c>
      <c r="F43" s="25">
        <v>3.0</v>
      </c>
      <c r="G43" s="26">
        <f>F43-1</f>
        <v>2</v>
      </c>
      <c r="H43" s="26"/>
      <c r="I43" s="26" t="s">
        <v>911</v>
      </c>
      <c r="J43" s="26"/>
      <c r="K43" s="26" t="s">
        <v>909</v>
      </c>
    </row>
    <row r="44">
      <c r="A44" s="51">
        <v>43157.0</v>
      </c>
      <c r="B44" s="27">
        <v>0.05520833333333333</v>
      </c>
      <c r="C44" s="27">
        <f t="shared" si="1"/>
        <v>0.05520833333</v>
      </c>
      <c r="D44" s="26" t="s">
        <v>70</v>
      </c>
      <c r="E44" s="26" t="s">
        <v>100</v>
      </c>
      <c r="F44" s="25" t="s">
        <v>88</v>
      </c>
      <c r="G44" s="25">
        <v>1.0</v>
      </c>
      <c r="H44" s="26"/>
      <c r="I44" s="26" t="s">
        <v>912</v>
      </c>
      <c r="J44" s="26"/>
      <c r="K44" s="26" t="s">
        <v>909</v>
      </c>
    </row>
    <row r="45">
      <c r="A45" s="51">
        <v>43157.0</v>
      </c>
      <c r="B45" s="27">
        <v>0.056157407407407406</v>
      </c>
      <c r="C45" s="27">
        <f t="shared" si="1"/>
        <v>0.05615740741</v>
      </c>
      <c r="D45" s="26" t="s">
        <v>903</v>
      </c>
      <c r="E45" s="26" t="s">
        <v>78</v>
      </c>
      <c r="F45" s="25" t="s">
        <v>68</v>
      </c>
      <c r="G45" s="25">
        <v>20.0</v>
      </c>
      <c r="H45" s="26"/>
      <c r="I45" s="26"/>
      <c r="J45" s="26"/>
      <c r="K45" s="26"/>
    </row>
    <row r="46">
      <c r="A46" s="51">
        <v>43157.0</v>
      </c>
      <c r="B46" s="27">
        <v>0.05644675925925926</v>
      </c>
      <c r="C46" s="27">
        <f t="shared" si="1"/>
        <v>0.05644675926</v>
      </c>
      <c r="D46" s="26" t="s">
        <v>903</v>
      </c>
      <c r="E46" s="26" t="s">
        <v>93</v>
      </c>
      <c r="F46" s="25">
        <v>17.0</v>
      </c>
      <c r="G46" s="26">
        <f>F46-7</f>
        <v>10</v>
      </c>
      <c r="H46" s="26"/>
      <c r="I46" s="26"/>
      <c r="J46" s="26"/>
      <c r="K46" s="26" t="s">
        <v>913</v>
      </c>
    </row>
    <row r="47">
      <c r="A47" s="51">
        <v>43157.0</v>
      </c>
      <c r="B47" s="27">
        <v>0.05648148148148148</v>
      </c>
      <c r="C47" s="27">
        <f t="shared" si="1"/>
        <v>0.05648148148</v>
      </c>
      <c r="D47" s="26" t="s">
        <v>903</v>
      </c>
      <c r="E47" s="26" t="s">
        <v>93</v>
      </c>
      <c r="F47" s="26">
        <f>G47+7</f>
        <v>25</v>
      </c>
      <c r="G47" s="25">
        <v>18.0</v>
      </c>
      <c r="H47" s="26"/>
      <c r="I47" s="26"/>
      <c r="J47" s="26"/>
      <c r="K47" s="26" t="s">
        <v>914</v>
      </c>
    </row>
    <row r="48">
      <c r="A48" s="51">
        <v>43157.0</v>
      </c>
      <c r="B48" s="27">
        <v>0.0565625</v>
      </c>
      <c r="C48" s="27">
        <f t="shared" si="1"/>
        <v>0.0565625</v>
      </c>
      <c r="D48" s="26" t="s">
        <v>903</v>
      </c>
      <c r="E48" s="26" t="s">
        <v>91</v>
      </c>
      <c r="F48" s="25">
        <v>6.0</v>
      </c>
      <c r="G48" s="26"/>
      <c r="H48" s="26"/>
      <c r="I48" s="26" t="s">
        <v>915</v>
      </c>
      <c r="J48" s="26"/>
      <c r="K48" s="26"/>
    </row>
    <row r="49">
      <c r="A49" s="51">
        <v>43157.0</v>
      </c>
      <c r="B49" s="27">
        <v>0.05658564814814815</v>
      </c>
      <c r="C49" s="27">
        <f t="shared" si="1"/>
        <v>0.05658564815</v>
      </c>
      <c r="D49" s="26" t="s">
        <v>903</v>
      </c>
      <c r="E49" s="26" t="s">
        <v>91</v>
      </c>
      <c r="F49" s="25">
        <v>12.0</v>
      </c>
      <c r="G49" s="26"/>
      <c r="H49" s="26"/>
      <c r="I49" s="26" t="s">
        <v>916</v>
      </c>
      <c r="J49" s="26"/>
      <c r="K49" s="26"/>
    </row>
    <row r="50">
      <c r="A50" s="51">
        <v>43157.0</v>
      </c>
      <c r="B50" s="27">
        <v>0.05668981481481482</v>
      </c>
      <c r="C50" s="27">
        <f t="shared" si="1"/>
        <v>0.05668981481</v>
      </c>
      <c r="D50" s="26" t="s">
        <v>903</v>
      </c>
      <c r="E50" s="26" t="s">
        <v>93</v>
      </c>
      <c r="F50" s="25">
        <v>15.0</v>
      </c>
      <c r="G50" s="25">
        <v>8.0</v>
      </c>
      <c r="H50" s="26"/>
      <c r="I50" s="26"/>
      <c r="J50" s="26"/>
      <c r="K50" s="26" t="s">
        <v>913</v>
      </c>
    </row>
    <row r="51">
      <c r="A51" s="51">
        <v>43157.0</v>
      </c>
      <c r="B51" s="27">
        <v>0.05675925925925926</v>
      </c>
      <c r="C51" s="27">
        <f t="shared" si="1"/>
        <v>0.05675925926</v>
      </c>
      <c r="D51" s="26" t="s">
        <v>903</v>
      </c>
      <c r="E51" s="26" t="s">
        <v>91</v>
      </c>
      <c r="F51" s="25">
        <v>9.0</v>
      </c>
      <c r="G51" s="26"/>
      <c r="H51" s="26"/>
      <c r="I51" s="26" t="s">
        <v>917</v>
      </c>
      <c r="J51" s="26"/>
      <c r="K51" s="26"/>
    </row>
    <row r="52">
      <c r="A52" s="51">
        <v>43157.0</v>
      </c>
      <c r="B52" s="27">
        <v>0.05710648148148148</v>
      </c>
      <c r="C52" s="27">
        <f t="shared" si="1"/>
        <v>0.05710648148</v>
      </c>
      <c r="D52" s="26" t="s">
        <v>74</v>
      </c>
      <c r="E52" s="26" t="s">
        <v>93</v>
      </c>
      <c r="F52" s="25" t="s">
        <v>75</v>
      </c>
      <c r="G52" s="25" t="s">
        <v>75</v>
      </c>
      <c r="H52" s="26"/>
      <c r="I52" s="26"/>
      <c r="J52" s="26"/>
      <c r="K52" s="53" t="s">
        <v>160</v>
      </c>
    </row>
    <row r="53">
      <c r="A53" s="51">
        <v>43157.0</v>
      </c>
      <c r="B53" s="27">
        <v>0.05710648148148148</v>
      </c>
      <c r="C53" s="27">
        <f t="shared" si="1"/>
        <v>0.05710648148</v>
      </c>
      <c r="D53" s="26" t="s">
        <v>74</v>
      </c>
      <c r="E53" s="26" t="s">
        <v>93</v>
      </c>
      <c r="F53" s="25">
        <v>12.0</v>
      </c>
      <c r="G53" s="26">
        <f>F53-8</f>
        <v>4</v>
      </c>
      <c r="H53" s="26"/>
      <c r="I53" s="26"/>
      <c r="J53" s="26"/>
      <c r="K53" s="26" t="s">
        <v>918</v>
      </c>
    </row>
    <row r="54">
      <c r="A54" s="51">
        <v>43157.0</v>
      </c>
      <c r="B54" s="27">
        <v>0.05787037037037037</v>
      </c>
      <c r="C54" s="27">
        <f t="shared" si="1"/>
        <v>0.05787037037</v>
      </c>
      <c r="D54" s="26" t="s">
        <v>70</v>
      </c>
      <c r="E54" s="26" t="s">
        <v>93</v>
      </c>
      <c r="F54" s="25">
        <v>15.0</v>
      </c>
      <c r="G54" s="26">
        <f>F54-7</f>
        <v>8</v>
      </c>
      <c r="H54" s="26"/>
      <c r="I54" s="26"/>
      <c r="J54" s="26"/>
      <c r="K54" s="26" t="s">
        <v>148</v>
      </c>
    </row>
    <row r="55">
      <c r="A55" s="51">
        <v>43157.0</v>
      </c>
      <c r="B55" s="27">
        <v>0.058055555555555555</v>
      </c>
      <c r="C55" s="27">
        <f t="shared" si="1"/>
        <v>0.05805555556</v>
      </c>
      <c r="D55" s="26" t="s">
        <v>70</v>
      </c>
      <c r="E55" s="26" t="s">
        <v>91</v>
      </c>
      <c r="F55" s="25">
        <v>9.0</v>
      </c>
      <c r="G55" s="26"/>
      <c r="H55" s="26"/>
      <c r="I55" s="26" t="s">
        <v>919</v>
      </c>
      <c r="J55" s="26"/>
      <c r="K55" s="26"/>
    </row>
    <row r="56">
      <c r="A56" s="51">
        <v>43157.0</v>
      </c>
      <c r="B56" s="27">
        <v>0.05814814814814815</v>
      </c>
      <c r="C56" s="27">
        <f t="shared" si="1"/>
        <v>0.05814814815</v>
      </c>
      <c r="D56" s="26" t="s">
        <v>70</v>
      </c>
      <c r="E56" s="26" t="s">
        <v>93</v>
      </c>
      <c r="F56" s="25">
        <v>16.0</v>
      </c>
      <c r="G56" s="26">
        <f>F56-7</f>
        <v>9</v>
      </c>
      <c r="H56" s="26"/>
      <c r="I56" s="26"/>
      <c r="J56" s="26"/>
      <c r="K56" s="26" t="s">
        <v>148</v>
      </c>
    </row>
    <row r="57">
      <c r="A57" s="51">
        <v>43157.0</v>
      </c>
      <c r="B57" s="27">
        <v>0.05821759259259259</v>
      </c>
      <c r="C57" s="27">
        <f t="shared" si="1"/>
        <v>0.05821759259</v>
      </c>
      <c r="D57" s="26" t="s">
        <v>70</v>
      </c>
      <c r="E57" s="26" t="s">
        <v>91</v>
      </c>
      <c r="F57" s="25">
        <v>11.0</v>
      </c>
      <c r="G57" s="26"/>
      <c r="H57" s="26"/>
      <c r="I57" s="26" t="s">
        <v>920</v>
      </c>
      <c r="J57" s="26"/>
      <c r="K57" s="26"/>
    </row>
    <row r="58">
      <c r="A58" s="51">
        <v>43157.0</v>
      </c>
      <c r="B58" s="27">
        <v>0.05828703703703704</v>
      </c>
      <c r="C58" s="27">
        <f t="shared" si="1"/>
        <v>0.05828703704</v>
      </c>
      <c r="D58" s="26" t="s">
        <v>70</v>
      </c>
      <c r="E58" s="26" t="s">
        <v>93</v>
      </c>
      <c r="F58" s="25">
        <v>21.0</v>
      </c>
      <c r="G58" s="25">
        <v>14.0</v>
      </c>
      <c r="H58" s="26"/>
      <c r="I58" s="26"/>
      <c r="J58" s="26"/>
      <c r="K58" s="26" t="s">
        <v>148</v>
      </c>
    </row>
    <row r="59">
      <c r="A59" s="51">
        <v>43157.0</v>
      </c>
      <c r="B59" s="27">
        <v>0.058333333333333334</v>
      </c>
      <c r="C59" s="27">
        <f t="shared" si="1"/>
        <v>0.05833333333</v>
      </c>
      <c r="D59" s="26" t="s">
        <v>70</v>
      </c>
      <c r="E59" s="26" t="s">
        <v>91</v>
      </c>
      <c r="F59" s="25">
        <v>7.0</v>
      </c>
      <c r="G59" s="26"/>
      <c r="H59" s="26"/>
      <c r="I59" s="26" t="s">
        <v>921</v>
      </c>
      <c r="J59" s="26"/>
      <c r="K59" s="26"/>
    </row>
    <row r="60">
      <c r="A60" s="51">
        <v>43157.0</v>
      </c>
      <c r="B60" s="27">
        <v>0.058541666666666665</v>
      </c>
      <c r="C60" s="27">
        <f t="shared" si="1"/>
        <v>0.05854166667</v>
      </c>
      <c r="D60" s="26" t="s">
        <v>70</v>
      </c>
      <c r="E60" s="26" t="s">
        <v>93</v>
      </c>
      <c r="F60" s="26">
        <f t="shared" ref="F60:F61" si="6">G60+7</f>
        <v>26</v>
      </c>
      <c r="G60" s="25">
        <v>19.0</v>
      </c>
      <c r="H60" s="26"/>
      <c r="I60" s="26"/>
      <c r="J60" s="26"/>
      <c r="K60" s="26" t="s">
        <v>922</v>
      </c>
    </row>
    <row r="61">
      <c r="A61" s="51">
        <v>43157.0</v>
      </c>
      <c r="B61" s="27">
        <v>0.058541666666666665</v>
      </c>
      <c r="C61" s="27">
        <f t="shared" si="1"/>
        <v>0.05854166667</v>
      </c>
      <c r="D61" s="26" t="s">
        <v>70</v>
      </c>
      <c r="E61" s="26" t="s">
        <v>93</v>
      </c>
      <c r="F61" s="26">
        <f t="shared" si="6"/>
        <v>9</v>
      </c>
      <c r="G61" s="25">
        <v>2.0</v>
      </c>
      <c r="H61" s="26"/>
      <c r="I61" s="26"/>
      <c r="J61" s="26"/>
      <c r="K61" s="26" t="s">
        <v>922</v>
      </c>
    </row>
    <row r="62">
      <c r="A62" s="51">
        <v>43157.0</v>
      </c>
      <c r="B62" s="27">
        <v>0.05862268518518519</v>
      </c>
      <c r="C62" s="27">
        <f t="shared" si="1"/>
        <v>0.05862268519</v>
      </c>
      <c r="D62" s="26" t="s">
        <v>70</v>
      </c>
      <c r="E62" s="26" t="s">
        <v>91</v>
      </c>
      <c r="F62" s="25">
        <v>10.0</v>
      </c>
      <c r="G62" s="26"/>
      <c r="H62" s="26"/>
      <c r="I62" s="26" t="s">
        <v>923</v>
      </c>
      <c r="J62" s="25">
        <v>1.0</v>
      </c>
      <c r="K62" s="26"/>
    </row>
    <row r="63">
      <c r="A63" s="51">
        <v>43157.0</v>
      </c>
      <c r="B63" s="27">
        <v>0.0597337962962963</v>
      </c>
      <c r="C63" s="27">
        <f t="shared" si="1"/>
        <v>0.0597337963</v>
      </c>
      <c r="D63" s="26" t="s">
        <v>72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43157.0</v>
      </c>
      <c r="B64" s="27">
        <v>0.0597337962962963</v>
      </c>
      <c r="C64" s="27">
        <f t="shared" si="1"/>
        <v>0.0597337963</v>
      </c>
      <c r="D64" s="26" t="s">
        <v>72</v>
      </c>
      <c r="E64" s="26" t="s">
        <v>93</v>
      </c>
      <c r="F64" s="25">
        <v>25.0</v>
      </c>
      <c r="G64" s="26">
        <f>F64-7</f>
        <v>18</v>
      </c>
      <c r="H64" s="26"/>
      <c r="I64" s="26"/>
      <c r="J64" s="26"/>
      <c r="K64" s="26" t="s">
        <v>849</v>
      </c>
    </row>
    <row r="65">
      <c r="A65" s="51">
        <v>43157.0</v>
      </c>
      <c r="B65" s="27">
        <v>0.05982638888888889</v>
      </c>
      <c r="C65" s="27">
        <f t="shared" si="1"/>
        <v>0.05982638889</v>
      </c>
      <c r="D65" s="26" t="s">
        <v>72</v>
      </c>
      <c r="E65" s="26" t="s">
        <v>91</v>
      </c>
      <c r="F65" s="25">
        <v>14.0</v>
      </c>
      <c r="G65" s="26"/>
      <c r="H65" s="26"/>
      <c r="I65" s="26" t="s">
        <v>924</v>
      </c>
      <c r="J65" s="26"/>
      <c r="K65" s="26"/>
    </row>
    <row r="66">
      <c r="A66" s="51">
        <v>43157.0</v>
      </c>
      <c r="B66" s="27">
        <v>0.05991898148148148</v>
      </c>
      <c r="C66" s="27">
        <f t="shared" si="1"/>
        <v>0.05991898148</v>
      </c>
      <c r="D66" s="26" t="s">
        <v>72</v>
      </c>
      <c r="E66" s="26" t="s">
        <v>93</v>
      </c>
      <c r="F66" s="26">
        <f>G66+7</f>
        <v>26</v>
      </c>
      <c r="G66" s="25">
        <v>19.0</v>
      </c>
      <c r="H66" s="26"/>
      <c r="I66" s="26"/>
      <c r="J66" s="26"/>
      <c r="K66" s="26" t="s">
        <v>849</v>
      </c>
    </row>
    <row r="67">
      <c r="A67" s="51">
        <v>43157.0</v>
      </c>
      <c r="B67" s="27">
        <v>0.05991898148148148</v>
      </c>
      <c r="C67" s="27">
        <f t="shared" si="1"/>
        <v>0.05991898148</v>
      </c>
      <c r="D67" s="26" t="s">
        <v>72</v>
      </c>
      <c r="E67" s="26" t="s">
        <v>93</v>
      </c>
      <c r="F67" s="25" t="s">
        <v>88</v>
      </c>
      <c r="G67" s="25">
        <v>1.0</v>
      </c>
      <c r="H67" s="26"/>
      <c r="I67" s="26"/>
      <c r="J67" s="26"/>
      <c r="K67" s="53" t="s">
        <v>85</v>
      </c>
    </row>
    <row r="68">
      <c r="A68" s="51">
        <v>43157.0</v>
      </c>
      <c r="B68" s="27">
        <v>0.06001157407407407</v>
      </c>
      <c r="C68" s="27">
        <f t="shared" si="1"/>
        <v>0.06001157407</v>
      </c>
      <c r="D68" s="26" t="s">
        <v>72</v>
      </c>
      <c r="E68" s="26" t="s">
        <v>91</v>
      </c>
      <c r="F68" s="25">
        <v>14.0</v>
      </c>
      <c r="G68" s="26"/>
      <c r="H68" s="26"/>
      <c r="I68" s="26" t="s">
        <v>924</v>
      </c>
      <c r="J68" s="25">
        <v>1.0</v>
      </c>
      <c r="K68" s="26"/>
    </row>
    <row r="69">
      <c r="A69" s="51">
        <v>43157.0</v>
      </c>
      <c r="B69" s="27">
        <v>0.061342592592592594</v>
      </c>
      <c r="C69" s="27">
        <f t="shared" si="1"/>
        <v>0.06134259259</v>
      </c>
      <c r="D69" s="26" t="s">
        <v>74</v>
      </c>
      <c r="E69" s="26" t="s">
        <v>125</v>
      </c>
      <c r="F69" s="25" t="s">
        <v>68</v>
      </c>
      <c r="G69" s="25">
        <v>20.0</v>
      </c>
      <c r="H69" s="26"/>
      <c r="I69" s="26"/>
      <c r="J69" s="26"/>
      <c r="K69" s="26"/>
    </row>
    <row r="70">
      <c r="A70" s="51">
        <v>43157.0</v>
      </c>
      <c r="B70" s="27">
        <v>0.06241898148148148</v>
      </c>
      <c r="C70" s="27">
        <f t="shared" si="1"/>
        <v>0.06241898148</v>
      </c>
      <c r="D70" s="26" t="s">
        <v>903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26" t="s">
        <v>913</v>
      </c>
    </row>
    <row r="71">
      <c r="A71" s="51">
        <v>43157.0</v>
      </c>
      <c r="B71" s="27">
        <v>0.06246527777777778</v>
      </c>
      <c r="C71" s="27">
        <f t="shared" si="1"/>
        <v>0.06246527778</v>
      </c>
      <c r="D71" s="26" t="s">
        <v>903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913</v>
      </c>
    </row>
    <row r="72">
      <c r="A72" s="51">
        <v>43157.0</v>
      </c>
      <c r="B72" s="27">
        <v>0.0625</v>
      </c>
      <c r="C72" s="27">
        <f t="shared" si="1"/>
        <v>0.0625</v>
      </c>
      <c r="D72" s="26" t="s">
        <v>903</v>
      </c>
      <c r="E72" s="26" t="s">
        <v>91</v>
      </c>
      <c r="F72" s="25">
        <v>9.0</v>
      </c>
      <c r="G72" s="26"/>
      <c r="H72" s="26"/>
      <c r="I72" s="26" t="s">
        <v>925</v>
      </c>
      <c r="J72" s="26"/>
      <c r="K72" s="26"/>
    </row>
    <row r="73">
      <c r="A73" s="51">
        <v>43157.0</v>
      </c>
      <c r="B73" s="27">
        <v>0.0625462962962963</v>
      </c>
      <c r="C73" s="27">
        <f t="shared" si="1"/>
        <v>0.0625462963</v>
      </c>
      <c r="D73" s="26" t="s">
        <v>903</v>
      </c>
      <c r="E73" s="26" t="s">
        <v>93</v>
      </c>
      <c r="F73" s="25" t="s">
        <v>75</v>
      </c>
      <c r="G73" s="25" t="s">
        <v>75</v>
      </c>
      <c r="H73" s="26"/>
      <c r="I73" s="26"/>
      <c r="J73" s="26"/>
      <c r="K73" s="26" t="s">
        <v>914</v>
      </c>
    </row>
    <row r="74">
      <c r="A74" s="51">
        <v>43157.0</v>
      </c>
      <c r="B74" s="27">
        <v>0.06258101851851852</v>
      </c>
      <c r="C74" s="27">
        <f t="shared" si="1"/>
        <v>0.06258101852</v>
      </c>
      <c r="D74" s="26" t="s">
        <v>903</v>
      </c>
      <c r="E74" s="26" t="s">
        <v>91</v>
      </c>
      <c r="F74" s="25">
        <v>7.0</v>
      </c>
      <c r="G74" s="26"/>
      <c r="H74" s="26"/>
      <c r="I74" s="26" t="s">
        <v>926</v>
      </c>
      <c r="J74" s="26"/>
      <c r="K74" s="26"/>
    </row>
    <row r="75">
      <c r="A75" s="51">
        <v>43157.0</v>
      </c>
      <c r="B75" s="27">
        <v>0.0634837962962963</v>
      </c>
      <c r="C75" s="27">
        <f t="shared" si="1"/>
        <v>0.0634837963</v>
      </c>
      <c r="D75" s="26" t="s">
        <v>82</v>
      </c>
      <c r="E75" s="26" t="s">
        <v>91</v>
      </c>
      <c r="F75" s="25">
        <v>4.0</v>
      </c>
      <c r="G75" s="26"/>
      <c r="H75" s="26"/>
      <c r="I75" s="26" t="s">
        <v>927</v>
      </c>
      <c r="J75" s="26"/>
      <c r="K75" s="26" t="s">
        <v>608</v>
      </c>
    </row>
    <row r="76">
      <c r="A76" s="51">
        <v>43157.0</v>
      </c>
      <c r="B76" s="27">
        <v>0.0635300925925926</v>
      </c>
      <c r="C76" s="27">
        <f t="shared" si="1"/>
        <v>0.06353009259</v>
      </c>
      <c r="D76" s="26" t="s">
        <v>82</v>
      </c>
      <c r="E76" s="26" t="s">
        <v>91</v>
      </c>
      <c r="F76" s="25">
        <v>2.0</v>
      </c>
      <c r="G76" s="26"/>
      <c r="H76" s="26"/>
      <c r="I76" s="26" t="s">
        <v>928</v>
      </c>
      <c r="J76" s="26"/>
      <c r="K76" s="26" t="s">
        <v>608</v>
      </c>
    </row>
    <row r="77">
      <c r="A77" s="51">
        <v>43157.0</v>
      </c>
      <c r="B77" s="27">
        <v>0.06355324074074074</v>
      </c>
      <c r="C77" s="27">
        <f t="shared" si="1"/>
        <v>0.06355324074</v>
      </c>
      <c r="D77" s="26" t="s">
        <v>82</v>
      </c>
      <c r="E77" s="26" t="s">
        <v>91</v>
      </c>
      <c r="F77" s="25">
        <v>4.0</v>
      </c>
      <c r="G77" s="26"/>
      <c r="H77" s="26"/>
      <c r="I77" s="26" t="s">
        <v>927</v>
      </c>
      <c r="J77" s="26"/>
      <c r="K77" s="26" t="s">
        <v>608</v>
      </c>
    </row>
    <row r="78">
      <c r="A78" s="51">
        <v>43157.0</v>
      </c>
      <c r="B78" s="27">
        <v>0.06398148148148149</v>
      </c>
      <c r="C78" s="27">
        <f t="shared" si="1"/>
        <v>0.06398148148</v>
      </c>
      <c r="D78" s="26" t="s">
        <v>70</v>
      </c>
      <c r="E78" s="26" t="s">
        <v>93</v>
      </c>
      <c r="F78" s="25">
        <v>13.0</v>
      </c>
      <c r="G78" s="26">
        <f t="shared" ref="G78:G79" si="7">F78-7</f>
        <v>6</v>
      </c>
      <c r="H78" s="26"/>
      <c r="I78" s="26"/>
      <c r="J78" s="26"/>
      <c r="K78" s="26" t="s">
        <v>148</v>
      </c>
    </row>
    <row r="79">
      <c r="A79" s="51">
        <v>43157.0</v>
      </c>
      <c r="B79" s="27">
        <v>0.0641550925925926</v>
      </c>
      <c r="C79" s="27">
        <f t="shared" si="1"/>
        <v>0.06415509259</v>
      </c>
      <c r="D79" s="26" t="s">
        <v>70</v>
      </c>
      <c r="E79" s="26" t="s">
        <v>93</v>
      </c>
      <c r="F79" s="25">
        <v>18.0</v>
      </c>
      <c r="G79" s="26">
        <f t="shared" si="7"/>
        <v>11</v>
      </c>
      <c r="H79" s="26"/>
      <c r="I79" s="26"/>
      <c r="J79" s="26"/>
      <c r="K79" s="26" t="s">
        <v>148</v>
      </c>
    </row>
    <row r="80">
      <c r="A80" s="51">
        <v>43157.0</v>
      </c>
      <c r="B80" s="27">
        <v>0.06424768518518519</v>
      </c>
      <c r="C80" s="27">
        <f t="shared" si="1"/>
        <v>0.06424768519</v>
      </c>
      <c r="D80" s="26" t="s">
        <v>70</v>
      </c>
      <c r="E80" s="26" t="s">
        <v>91</v>
      </c>
      <c r="F80" s="25">
        <v>15.0</v>
      </c>
      <c r="G80" s="26"/>
      <c r="H80" s="26"/>
      <c r="I80" s="26" t="s">
        <v>929</v>
      </c>
      <c r="J80" s="25">
        <v>1.0</v>
      </c>
      <c r="K80" s="26" t="s">
        <v>119</v>
      </c>
    </row>
    <row r="81">
      <c r="A81" s="51">
        <v>43157.0</v>
      </c>
      <c r="B81" s="27">
        <v>0.06542824074074075</v>
      </c>
      <c r="C81" s="27">
        <f t="shared" si="1"/>
        <v>0.06542824074</v>
      </c>
      <c r="D81" s="26" t="s">
        <v>72</v>
      </c>
      <c r="E81" s="26" t="s">
        <v>128</v>
      </c>
      <c r="F81" s="25">
        <v>9.0</v>
      </c>
      <c r="G81" s="26">
        <f>F81-3</f>
        <v>6</v>
      </c>
      <c r="H81" s="26"/>
      <c r="I81" s="26"/>
      <c r="J81" s="26"/>
      <c r="K81" s="26"/>
    </row>
    <row r="82">
      <c r="A82" s="51">
        <v>43157.0</v>
      </c>
      <c r="B82" s="27">
        <v>0.06559027777777778</v>
      </c>
      <c r="C82" s="27">
        <f t="shared" si="1"/>
        <v>0.06559027778</v>
      </c>
      <c r="D82" s="26" t="s">
        <v>903</v>
      </c>
      <c r="E82" s="26" t="s">
        <v>128</v>
      </c>
      <c r="F82" s="25">
        <v>13.0</v>
      </c>
      <c r="G82" s="26"/>
      <c r="H82" s="26"/>
      <c r="I82" s="26"/>
      <c r="J82" s="26"/>
      <c r="K82" s="26"/>
    </row>
    <row r="83">
      <c r="A83" s="51">
        <v>43157.0</v>
      </c>
      <c r="B83" s="27">
        <v>0.06622685185185186</v>
      </c>
      <c r="C83" s="27">
        <f t="shared" si="1"/>
        <v>0.06622685185</v>
      </c>
      <c r="D83" s="26" t="s">
        <v>74</v>
      </c>
      <c r="E83" s="26" t="s">
        <v>128</v>
      </c>
      <c r="F83" s="25">
        <v>3.0</v>
      </c>
      <c r="G83" s="26">
        <f>F83-0</f>
        <v>3</v>
      </c>
      <c r="H83" s="26"/>
      <c r="I83" s="26"/>
      <c r="J83" s="26"/>
      <c r="K83" s="26"/>
    </row>
    <row r="84">
      <c r="A84" s="51">
        <v>43157.0</v>
      </c>
      <c r="B84" s="27">
        <v>0.06876157407407407</v>
      </c>
      <c r="C84" s="27">
        <f t="shared" si="1"/>
        <v>0.06876157407</v>
      </c>
      <c r="D84" s="26" t="s">
        <v>70</v>
      </c>
      <c r="E84" s="26" t="s">
        <v>130</v>
      </c>
      <c r="F84" s="25">
        <v>12.0</v>
      </c>
      <c r="G84" s="26">
        <f>F84-2</f>
        <v>10</v>
      </c>
      <c r="H84" s="26"/>
      <c r="I84" s="26"/>
      <c r="J84" s="26"/>
      <c r="K84" s="26"/>
    </row>
    <row r="85">
      <c r="A85" s="51">
        <v>43157.0</v>
      </c>
      <c r="B85" s="27">
        <v>0.0709837962962963</v>
      </c>
      <c r="C85" s="27">
        <f t="shared" si="1"/>
        <v>0.0709837963</v>
      </c>
      <c r="D85" s="26" t="s">
        <v>70</v>
      </c>
      <c r="E85" s="26" t="s">
        <v>128</v>
      </c>
      <c r="F85" s="25" t="s">
        <v>68</v>
      </c>
      <c r="G85" s="25">
        <v>20.0</v>
      </c>
      <c r="H85" s="26"/>
      <c r="I85" s="26"/>
      <c r="J85" s="26"/>
      <c r="K85" s="26"/>
    </row>
    <row r="86">
      <c r="A86" s="51">
        <v>43157.0</v>
      </c>
      <c r="B86" s="27">
        <v>0.07212962962962963</v>
      </c>
      <c r="C86" s="27">
        <f t="shared" si="1"/>
        <v>0.07212962963</v>
      </c>
      <c r="D86" s="26" t="s">
        <v>74</v>
      </c>
      <c r="E86" s="26" t="s">
        <v>129</v>
      </c>
      <c r="F86" s="25">
        <v>16.0</v>
      </c>
      <c r="G86" s="26">
        <f>F86-4</f>
        <v>12</v>
      </c>
      <c r="H86" s="26"/>
      <c r="I86" s="26"/>
      <c r="J86" s="26"/>
      <c r="K86" s="26"/>
    </row>
    <row r="87">
      <c r="A87" s="51">
        <v>43157.0</v>
      </c>
      <c r="B87" s="27">
        <v>0.07296296296296297</v>
      </c>
      <c r="C87" s="27">
        <f t="shared" si="1"/>
        <v>0.07296296296</v>
      </c>
      <c r="D87" s="26" t="s">
        <v>903</v>
      </c>
      <c r="E87" s="26" t="s">
        <v>129</v>
      </c>
      <c r="F87" s="25">
        <v>15.0</v>
      </c>
      <c r="G87" s="26">
        <f>F87-2</f>
        <v>13</v>
      </c>
      <c r="H87" s="26"/>
      <c r="I87" s="26"/>
      <c r="J87" s="26"/>
      <c r="K87" s="26"/>
    </row>
    <row r="88">
      <c r="A88" s="51">
        <v>43157.0</v>
      </c>
      <c r="B88" s="27">
        <v>0.07415509259259259</v>
      </c>
      <c r="C88" s="27">
        <f t="shared" si="1"/>
        <v>0.07415509259</v>
      </c>
      <c r="D88" s="26" t="s">
        <v>70</v>
      </c>
      <c r="E88" s="26" t="s">
        <v>129</v>
      </c>
      <c r="F88" s="25">
        <v>24.0</v>
      </c>
      <c r="G88" s="26">
        <f>F88-7</f>
        <v>17</v>
      </c>
      <c r="H88" s="26"/>
      <c r="I88" s="26"/>
      <c r="J88" s="26"/>
      <c r="K88" s="26"/>
    </row>
    <row r="89">
      <c r="A89" s="51">
        <v>43157.0</v>
      </c>
      <c r="B89" s="27">
        <v>0.07469907407407407</v>
      </c>
      <c r="C89" s="27">
        <f t="shared" si="1"/>
        <v>0.07469907407</v>
      </c>
      <c r="D89" s="26" t="s">
        <v>70</v>
      </c>
      <c r="E89" s="26" t="s">
        <v>67</v>
      </c>
      <c r="F89" s="25">
        <v>17.0</v>
      </c>
      <c r="G89" s="26">
        <f>F89-3</f>
        <v>14</v>
      </c>
      <c r="H89" s="26"/>
      <c r="I89" s="26"/>
      <c r="J89" s="26"/>
      <c r="K89" s="26"/>
    </row>
    <row r="90">
      <c r="A90" s="51">
        <v>43157.0</v>
      </c>
      <c r="B90" s="27">
        <v>0.0764699074074074</v>
      </c>
      <c r="C90" s="27">
        <f t="shared" si="1"/>
        <v>0.07646990741</v>
      </c>
      <c r="D90" s="26" t="s">
        <v>72</v>
      </c>
      <c r="E90" s="26" t="s">
        <v>67</v>
      </c>
      <c r="F90" s="25" t="s">
        <v>68</v>
      </c>
      <c r="G90" s="25">
        <v>20.0</v>
      </c>
      <c r="H90" s="26"/>
      <c r="I90" s="26"/>
      <c r="J90" s="26"/>
      <c r="K90" s="26"/>
    </row>
    <row r="91">
      <c r="A91" s="51">
        <v>43157.0</v>
      </c>
      <c r="B91" s="27">
        <v>0.0764699074074074</v>
      </c>
      <c r="C91" s="27">
        <f t="shared" si="1"/>
        <v>0.07646990741</v>
      </c>
      <c r="D91" s="26" t="s">
        <v>82</v>
      </c>
      <c r="E91" s="26" t="s">
        <v>67</v>
      </c>
      <c r="F91" s="25">
        <v>16.0</v>
      </c>
      <c r="G91" s="26">
        <f>F91-3</f>
        <v>13</v>
      </c>
      <c r="H91" s="26"/>
      <c r="I91" s="26"/>
      <c r="J91" s="26"/>
      <c r="K91" s="26"/>
    </row>
    <row r="92">
      <c r="A92" s="51">
        <v>43157.0</v>
      </c>
      <c r="B92" s="27">
        <v>0.09141203703703704</v>
      </c>
      <c r="C92" s="27">
        <f>B92-TIME('Time Shifts'!$B$27,'Time Shifts'!$C$27,'Time Shifts'!$D$27)</f>
        <v>0.08075231481</v>
      </c>
      <c r="D92" s="26" t="s">
        <v>157</v>
      </c>
      <c r="E92" s="26" t="s">
        <v>67</v>
      </c>
      <c r="F92" s="25" t="s">
        <v>75</v>
      </c>
      <c r="G92" s="25" t="s">
        <v>75</v>
      </c>
      <c r="H92" s="26"/>
      <c r="I92" s="26"/>
      <c r="J92" s="26"/>
      <c r="K92" s="53" t="s">
        <v>160</v>
      </c>
    </row>
    <row r="93">
      <c r="A93" s="51">
        <v>43157.0</v>
      </c>
      <c r="B93" s="27">
        <v>0.09141203703703704</v>
      </c>
      <c r="C93" s="27">
        <f>B93-TIME('Time Shifts'!$B$27,'Time Shifts'!$C$27,'Time Shifts'!$D$27)</f>
        <v>0.08075231481</v>
      </c>
      <c r="D93" s="26" t="s">
        <v>157</v>
      </c>
      <c r="E93" s="26" t="s">
        <v>67</v>
      </c>
      <c r="F93" s="25">
        <v>14.0</v>
      </c>
      <c r="G93" s="26">
        <f>F93-3</f>
        <v>11</v>
      </c>
      <c r="H93" s="26"/>
      <c r="I93" s="26"/>
      <c r="J93" s="26"/>
      <c r="K93" s="26" t="s">
        <v>161</v>
      </c>
    </row>
    <row r="94">
      <c r="A94" s="51">
        <v>43157.0</v>
      </c>
      <c r="B94" s="27">
        <v>0.09482638888888889</v>
      </c>
      <c r="C94" s="27">
        <f>B94-TIME('Time Shifts'!$B$27,'Time Shifts'!$C$27,'Time Shifts'!$D$27)</f>
        <v>0.08416666667</v>
      </c>
      <c r="D94" s="26" t="s">
        <v>70</v>
      </c>
      <c r="E94" s="26" t="s">
        <v>125</v>
      </c>
      <c r="F94" s="25">
        <v>11.0</v>
      </c>
      <c r="G94" s="26">
        <f>F94-7</f>
        <v>4</v>
      </c>
      <c r="H94" s="26"/>
      <c r="I94" s="26"/>
      <c r="J94" s="26"/>
      <c r="K94" s="26"/>
    </row>
    <row r="95">
      <c r="A95" s="51">
        <v>43157.0</v>
      </c>
      <c r="B95" s="27">
        <v>0.09482638888888889</v>
      </c>
      <c r="C95" s="27">
        <f>B95-TIME('Time Shifts'!$B$27,'Time Shifts'!$C$27,'Time Shifts'!$D$27)</f>
        <v>0.08416666667</v>
      </c>
      <c r="D95" s="26" t="s">
        <v>74</v>
      </c>
      <c r="E95" s="26" t="s">
        <v>125</v>
      </c>
      <c r="F95" s="25">
        <v>16.0</v>
      </c>
      <c r="G95" s="26">
        <f>F95-10</f>
        <v>6</v>
      </c>
      <c r="H95" s="26"/>
      <c r="I95" s="26"/>
      <c r="J95" s="26"/>
      <c r="K95" s="26"/>
    </row>
    <row r="96">
      <c r="A96" s="51">
        <v>43157.0</v>
      </c>
      <c r="B96" s="27">
        <v>0.0952662037037037</v>
      </c>
      <c r="C96" s="27">
        <f>B96-TIME('Time Shifts'!$B$27,'Time Shifts'!$C$27,'Time Shifts'!$D$27)</f>
        <v>0.08460648148</v>
      </c>
      <c r="D96" s="26" t="s">
        <v>72</v>
      </c>
      <c r="E96" s="26" t="s">
        <v>155</v>
      </c>
      <c r="F96" s="25" t="s">
        <v>75</v>
      </c>
      <c r="G96" s="25" t="s">
        <v>75</v>
      </c>
      <c r="H96" s="26"/>
      <c r="I96" s="26"/>
      <c r="J96" s="26"/>
      <c r="K96" s="26"/>
    </row>
    <row r="97">
      <c r="A97" s="51">
        <v>43157.0</v>
      </c>
      <c r="B97" s="27">
        <v>0.0954050925925926</v>
      </c>
      <c r="C97" s="27">
        <f>B97-TIME('Time Shifts'!$B$27,'Time Shifts'!$C$27,'Time Shifts'!$D$27)</f>
        <v>0.08474537037</v>
      </c>
      <c r="D97" s="26" t="s">
        <v>82</v>
      </c>
      <c r="E97" s="26" t="s">
        <v>125</v>
      </c>
      <c r="F97" s="25">
        <v>10.0</v>
      </c>
      <c r="G97" s="26">
        <f>F97-1</f>
        <v>9</v>
      </c>
      <c r="H97" s="26"/>
      <c r="I97" s="26"/>
      <c r="J97" s="26"/>
      <c r="K97" s="26"/>
    </row>
    <row r="98">
      <c r="A98" s="51">
        <v>43157.0</v>
      </c>
      <c r="B98" s="27">
        <v>0.09557870370370371</v>
      </c>
      <c r="C98" s="27">
        <f>B98-TIME('Time Shifts'!$B$27,'Time Shifts'!$C$27,'Time Shifts'!$D$27)</f>
        <v>0.08491898148</v>
      </c>
      <c r="D98" s="26" t="s">
        <v>903</v>
      </c>
      <c r="E98" s="26" t="s">
        <v>125</v>
      </c>
      <c r="F98" s="25" t="s">
        <v>68</v>
      </c>
      <c r="G98" s="25">
        <v>20.0</v>
      </c>
      <c r="H98" s="26"/>
      <c r="I98" s="26"/>
      <c r="J98" s="26"/>
      <c r="K98" s="53" t="s">
        <v>160</v>
      </c>
    </row>
    <row r="99">
      <c r="A99" s="51">
        <v>43157.0</v>
      </c>
      <c r="B99" s="27">
        <v>0.09557870370370371</v>
      </c>
      <c r="C99" s="27">
        <f>B99-TIME('Time Shifts'!$B$27,'Time Shifts'!$C$27,'Time Shifts'!$D$27)</f>
        <v>0.08491898148</v>
      </c>
      <c r="D99" s="26" t="s">
        <v>903</v>
      </c>
      <c r="E99" s="26" t="s">
        <v>125</v>
      </c>
      <c r="F99" s="25" t="s">
        <v>68</v>
      </c>
      <c r="G99" s="25">
        <v>20.0</v>
      </c>
      <c r="H99" s="26"/>
      <c r="I99" s="26"/>
      <c r="J99" s="26"/>
      <c r="K99" s="26" t="s">
        <v>161</v>
      </c>
    </row>
    <row r="100">
      <c r="A100" s="51">
        <v>43157.0</v>
      </c>
      <c r="B100" s="27">
        <v>0.09620370370370371</v>
      </c>
      <c r="C100" s="27">
        <f>B100-TIME('Time Shifts'!$B$27,'Time Shifts'!$C$27,'Time Shifts'!$D$27)</f>
        <v>0.08554398148</v>
      </c>
      <c r="D100" s="26" t="s">
        <v>72</v>
      </c>
      <c r="E100" s="26" t="s">
        <v>125</v>
      </c>
      <c r="F100" s="25">
        <v>12.0</v>
      </c>
      <c r="G100" s="26">
        <f t="shared" ref="G100:G101" si="8">F100-3</f>
        <v>9</v>
      </c>
      <c r="H100" s="26"/>
      <c r="I100" s="26"/>
      <c r="J100" s="26"/>
      <c r="K100" s="26"/>
    </row>
    <row r="101">
      <c r="A101" s="51">
        <v>43157.0</v>
      </c>
      <c r="B101" s="27">
        <v>0.09690972222222222</v>
      </c>
      <c r="C101" s="27">
        <f>B101-TIME('Time Shifts'!$B$27,'Time Shifts'!$C$27,'Time Shifts'!$D$27)</f>
        <v>0.08625</v>
      </c>
      <c r="D101" s="26" t="s">
        <v>70</v>
      </c>
      <c r="E101" s="26" t="s">
        <v>166</v>
      </c>
      <c r="F101" s="25">
        <v>15.0</v>
      </c>
      <c r="G101" s="26">
        <f t="shared" si="8"/>
        <v>12</v>
      </c>
      <c r="H101" s="26"/>
      <c r="I101" s="26"/>
      <c r="J101" s="26"/>
      <c r="K101" s="26"/>
    </row>
    <row r="102">
      <c r="A102" s="51">
        <v>43157.0</v>
      </c>
      <c r="B102" s="27">
        <v>0.09748842592592592</v>
      </c>
      <c r="C102" s="27">
        <f>B102-TIME('Time Shifts'!$B$27,'Time Shifts'!$C$27,'Time Shifts'!$D$27)</f>
        <v>0.0868287037</v>
      </c>
      <c r="D102" s="26" t="s">
        <v>70</v>
      </c>
      <c r="E102" s="26" t="s">
        <v>127</v>
      </c>
      <c r="F102" s="25">
        <v>18.0</v>
      </c>
      <c r="G102" s="26">
        <f>F102-1</f>
        <v>17</v>
      </c>
      <c r="H102" s="26"/>
      <c r="I102" s="26"/>
      <c r="J102" s="26"/>
      <c r="K102" s="26"/>
    </row>
    <row r="103">
      <c r="A103" s="51">
        <v>43157.0</v>
      </c>
      <c r="B103" s="27">
        <v>0.10204861111111112</v>
      </c>
      <c r="C103" s="27">
        <f>B103-TIME('Time Shifts'!$B$27,'Time Shifts'!$C$27,'Time Shifts'!$D$27)</f>
        <v>0.09138888889</v>
      </c>
      <c r="D103" s="26" t="s">
        <v>903</v>
      </c>
      <c r="E103" s="26" t="s">
        <v>71</v>
      </c>
      <c r="F103" s="25">
        <v>15.0</v>
      </c>
      <c r="G103" s="26"/>
      <c r="H103" s="26"/>
      <c r="I103" s="26"/>
      <c r="J103" s="26"/>
      <c r="K103" s="26"/>
    </row>
    <row r="104">
      <c r="A104" s="51">
        <v>43157.0</v>
      </c>
      <c r="B104" s="26" t="s">
        <v>930</v>
      </c>
      <c r="C104" s="27" t="str">
        <f>B104-TIME('Time Shifts'!$B$27,'Time Shifts'!$C$27,'Time Shifts'!$D$27)</f>
        <v>#VALUE!</v>
      </c>
      <c r="D104" s="26" t="s">
        <v>903</v>
      </c>
      <c r="E104" s="26" t="s">
        <v>67</v>
      </c>
      <c r="F104" s="25">
        <v>16.0</v>
      </c>
      <c r="G104" s="26">
        <f>F104-2</f>
        <v>14</v>
      </c>
      <c r="H104" s="26"/>
      <c r="I104" s="26"/>
      <c r="J104" s="26"/>
      <c r="K104" s="26"/>
    </row>
    <row r="105">
      <c r="A105" s="51">
        <v>43157.0</v>
      </c>
      <c r="B105" s="27">
        <v>0.1083912037037037</v>
      </c>
      <c r="C105" s="27">
        <f>B105-TIME('Time Shifts'!$B$27,'Time Shifts'!$C$27,'Time Shifts'!$D$27)</f>
        <v>0.09773148148</v>
      </c>
      <c r="D105" s="26" t="s">
        <v>72</v>
      </c>
      <c r="E105" s="26" t="s">
        <v>73</v>
      </c>
      <c r="F105" s="25">
        <v>8.0</v>
      </c>
      <c r="G105" s="26">
        <f>F105-6</f>
        <v>2</v>
      </c>
      <c r="H105" s="26"/>
      <c r="I105" s="26"/>
      <c r="J105" s="26"/>
      <c r="K105" s="26"/>
    </row>
    <row r="106">
      <c r="A106" s="51">
        <v>43157.0</v>
      </c>
      <c r="B106" s="27">
        <v>0.11331018518518518</v>
      </c>
      <c r="C106" s="27">
        <f>B106-TIME('Time Shifts'!$B$27,'Time Shifts'!$C$27,'Time Shifts'!$D$27)</f>
        <v>0.102650463</v>
      </c>
      <c r="D106" s="26" t="s">
        <v>82</v>
      </c>
      <c r="E106" s="26" t="s">
        <v>67</v>
      </c>
      <c r="F106" s="25">
        <v>7.0</v>
      </c>
      <c r="G106" s="25">
        <v>9.0</v>
      </c>
      <c r="H106" s="26"/>
      <c r="I106" s="26"/>
      <c r="J106" s="26"/>
      <c r="K106" s="26" t="s">
        <v>931</v>
      </c>
    </row>
    <row r="107">
      <c r="A107" s="51">
        <v>43157.0</v>
      </c>
      <c r="B107" s="27">
        <v>0.11331018518518518</v>
      </c>
      <c r="C107" s="27">
        <f>B107-TIME('Time Shifts'!$B$27,'Time Shifts'!$C$27,'Time Shifts'!$D$27)</f>
        <v>0.102650463</v>
      </c>
      <c r="D107" s="26" t="s">
        <v>82</v>
      </c>
      <c r="E107" s="26" t="s">
        <v>67</v>
      </c>
      <c r="F107" s="25" t="s">
        <v>88</v>
      </c>
      <c r="G107" s="25">
        <v>1.0</v>
      </c>
      <c r="H107" s="26"/>
      <c r="I107" s="26"/>
      <c r="J107" s="26"/>
      <c r="K107" s="53" t="s">
        <v>160</v>
      </c>
    </row>
    <row r="108">
      <c r="A108" s="51">
        <v>43157.0</v>
      </c>
      <c r="B108" s="27">
        <v>0.1149537037037037</v>
      </c>
      <c r="C108" s="27">
        <f>B108-TIME('Time Shifts'!$B$27,'Time Shifts'!$C$27,'Time Shifts'!$D$27)</f>
        <v>0.1042939815</v>
      </c>
      <c r="D108" s="26" t="s">
        <v>903</v>
      </c>
      <c r="E108" s="26" t="s">
        <v>81</v>
      </c>
      <c r="F108" s="25" t="s">
        <v>68</v>
      </c>
      <c r="G108" s="25">
        <v>20.0</v>
      </c>
      <c r="H108" s="26"/>
      <c r="I108" s="26"/>
      <c r="J108" s="26"/>
      <c r="K108" s="26"/>
    </row>
    <row r="109">
      <c r="A109" s="51">
        <v>43157.0</v>
      </c>
      <c r="B109" s="27">
        <v>0.1150462962962963</v>
      </c>
      <c r="C109" s="27">
        <f>B109-TIME('Time Shifts'!$B$27,'Time Shifts'!$C$27,'Time Shifts'!$D$27)</f>
        <v>0.1043865741</v>
      </c>
      <c r="D109" s="26" t="s">
        <v>72</v>
      </c>
      <c r="E109" s="26" t="s">
        <v>81</v>
      </c>
      <c r="F109" s="25">
        <v>21.0</v>
      </c>
      <c r="G109" s="25">
        <v>19.0</v>
      </c>
      <c r="H109" s="26"/>
      <c r="I109" s="26"/>
      <c r="J109" s="26"/>
      <c r="K109" s="26"/>
    </row>
    <row r="110">
      <c r="A110" s="51">
        <v>43157.0</v>
      </c>
      <c r="B110" s="27">
        <v>0.11508101851851851</v>
      </c>
      <c r="C110" s="27">
        <f>B110-TIME('Time Shifts'!$B$27,'Time Shifts'!$C$27,'Time Shifts'!$D$27)</f>
        <v>0.1044212963</v>
      </c>
      <c r="D110" s="26" t="s">
        <v>74</v>
      </c>
      <c r="E110" s="26" t="s">
        <v>81</v>
      </c>
      <c r="F110" s="25">
        <v>13.0</v>
      </c>
      <c r="G110" s="26">
        <f>F110-2</f>
        <v>11</v>
      </c>
      <c r="H110" s="26"/>
      <c r="I110" s="26"/>
      <c r="J110" s="26"/>
      <c r="K110" s="26"/>
    </row>
    <row r="111">
      <c r="A111" s="51">
        <v>43157.0</v>
      </c>
      <c r="B111" s="27">
        <v>0.1150925925925926</v>
      </c>
      <c r="C111" s="27">
        <f>B111-TIME('Time Shifts'!$B$27,'Time Shifts'!$C$27,'Time Shifts'!$D$27)</f>
        <v>0.1044328704</v>
      </c>
      <c r="D111" s="26" t="s">
        <v>70</v>
      </c>
      <c r="E111" s="26" t="s">
        <v>81</v>
      </c>
      <c r="F111" s="25">
        <v>18.0</v>
      </c>
      <c r="G111" s="26">
        <f>F111-3</f>
        <v>15</v>
      </c>
      <c r="H111" s="26"/>
      <c r="I111" s="26"/>
      <c r="J111" s="26"/>
      <c r="K111" s="26"/>
    </row>
    <row r="112">
      <c r="A112" s="51">
        <v>43157.0</v>
      </c>
      <c r="B112" s="27">
        <v>0.11510416666666666</v>
      </c>
      <c r="C112" s="27">
        <f>B112-TIME('Time Shifts'!$B$27,'Time Shifts'!$C$27,'Time Shifts'!$D$27)</f>
        <v>0.1044444444</v>
      </c>
      <c r="D112" s="26" t="s">
        <v>82</v>
      </c>
      <c r="E112" s="26" t="s">
        <v>81</v>
      </c>
      <c r="F112" s="25">
        <v>8.0</v>
      </c>
      <c r="G112" s="26">
        <f>F112-2</f>
        <v>6</v>
      </c>
      <c r="H112" s="26"/>
      <c r="I112" s="26"/>
      <c r="J112" s="26"/>
      <c r="K112" s="26" t="s">
        <v>932</v>
      </c>
    </row>
    <row r="113">
      <c r="A113" s="51">
        <v>43157.0</v>
      </c>
      <c r="B113" s="27">
        <v>0.11569444444444445</v>
      </c>
      <c r="C113" s="27">
        <f>B113-TIME('Time Shifts'!$B$27,'Time Shifts'!$C$27,'Time Shifts'!$D$27)</f>
        <v>0.1050347222</v>
      </c>
      <c r="D113" s="26" t="s">
        <v>70</v>
      </c>
      <c r="E113" s="26" t="s">
        <v>67</v>
      </c>
      <c r="F113" s="25">
        <v>9.0</v>
      </c>
      <c r="G113" s="25">
        <v>6.0</v>
      </c>
      <c r="H113" s="26"/>
      <c r="I113" s="26"/>
      <c r="J113" s="26"/>
      <c r="K113" s="26"/>
    </row>
    <row r="114">
      <c r="A114" s="51">
        <v>43157.0</v>
      </c>
      <c r="B114" s="27">
        <v>0.11644675925925926</v>
      </c>
      <c r="C114" s="27">
        <f>B114-TIME('Time Shifts'!$B$27,'Time Shifts'!$C$27,'Time Shifts'!$D$27)</f>
        <v>0.105787037</v>
      </c>
      <c r="D114" s="26" t="s">
        <v>157</v>
      </c>
      <c r="E114" s="26" t="s">
        <v>67</v>
      </c>
      <c r="F114" s="25">
        <v>5.0</v>
      </c>
      <c r="G114" s="26">
        <f>F114-3</f>
        <v>2</v>
      </c>
      <c r="H114" s="26"/>
      <c r="I114" s="26"/>
      <c r="J114" s="26"/>
      <c r="K114" s="26"/>
    </row>
    <row r="115">
      <c r="A115" s="51">
        <v>43157.0</v>
      </c>
      <c r="B115" s="27">
        <v>0.11693287037037037</v>
      </c>
      <c r="C115" s="27">
        <f>B115-TIME('Time Shifts'!$B$27,'Time Shifts'!$C$27,'Time Shifts'!$D$27)</f>
        <v>0.1062731481</v>
      </c>
      <c r="D115" s="26" t="s">
        <v>74</v>
      </c>
      <c r="E115" s="26" t="s">
        <v>67</v>
      </c>
      <c r="F115" s="25">
        <v>13.0</v>
      </c>
      <c r="G115" s="26">
        <f>F115-0</f>
        <v>13</v>
      </c>
      <c r="H115" s="26"/>
      <c r="I115" s="26"/>
      <c r="J115" s="26"/>
      <c r="K115" s="26"/>
    </row>
    <row r="116">
      <c r="A116" s="51">
        <v>43157.0</v>
      </c>
      <c r="B116" s="27">
        <v>0.11694444444444445</v>
      </c>
      <c r="C116" s="27">
        <f>B116-TIME('Time Shifts'!$B$27,'Time Shifts'!$C$27,'Time Shifts'!$D$27)</f>
        <v>0.1062847222</v>
      </c>
      <c r="D116" s="26" t="s">
        <v>903</v>
      </c>
      <c r="E116" s="26" t="s">
        <v>67</v>
      </c>
      <c r="F116" s="25">
        <v>10.0</v>
      </c>
      <c r="G116" s="26">
        <f>F116-2</f>
        <v>8</v>
      </c>
      <c r="H116" s="26"/>
      <c r="I116" s="26"/>
      <c r="J116" s="26"/>
      <c r="K116" s="26"/>
    </row>
    <row r="117">
      <c r="A117" s="51">
        <v>43157.0</v>
      </c>
      <c r="B117" s="27">
        <v>0.1213888888888889</v>
      </c>
      <c r="C117" s="27">
        <f>B117-TIME('Time Shifts'!$B$27,'Time Shifts'!$C$27,'Time Shifts'!$D$27)</f>
        <v>0.1107291667</v>
      </c>
      <c r="D117" s="26" t="s">
        <v>70</v>
      </c>
      <c r="E117" s="26" t="s">
        <v>67</v>
      </c>
      <c r="F117" s="25">
        <v>13.0</v>
      </c>
      <c r="G117" s="26">
        <f t="shared" ref="G117:G118" si="9">F117-3</f>
        <v>10</v>
      </c>
      <c r="H117" s="26"/>
      <c r="I117" s="26"/>
      <c r="J117" s="26"/>
      <c r="K117" s="26"/>
    </row>
    <row r="118">
      <c r="A118" s="51">
        <v>43157.0</v>
      </c>
      <c r="B118" s="27">
        <v>0.12140046296296296</v>
      </c>
      <c r="C118" s="27">
        <f>B118-TIME('Time Shifts'!$B$27,'Time Shifts'!$C$27,'Time Shifts'!$D$27)</f>
        <v>0.1107407407</v>
      </c>
      <c r="D118" s="26" t="s">
        <v>72</v>
      </c>
      <c r="E118" s="26" t="s">
        <v>67</v>
      </c>
      <c r="F118" s="25">
        <v>9.0</v>
      </c>
      <c r="G118" s="26">
        <f t="shared" si="9"/>
        <v>6</v>
      </c>
      <c r="H118" s="26"/>
      <c r="I118" s="26"/>
      <c r="J118" s="26"/>
      <c r="K118" s="26"/>
    </row>
    <row r="119">
      <c r="A119" s="51">
        <v>43157.0</v>
      </c>
      <c r="B119" s="27">
        <v>0.12236111111111111</v>
      </c>
      <c r="C119" s="27">
        <f>B119-TIME('Time Shifts'!$B$27,'Time Shifts'!$C$27,'Time Shifts'!$D$27)</f>
        <v>0.1117013889</v>
      </c>
      <c r="D119" s="26" t="s">
        <v>70</v>
      </c>
      <c r="E119" s="26" t="s">
        <v>76</v>
      </c>
      <c r="F119" s="25" t="s">
        <v>68</v>
      </c>
      <c r="G119" s="25">
        <v>20.0</v>
      </c>
      <c r="H119" s="26"/>
      <c r="I119" s="26"/>
      <c r="J119" s="26"/>
      <c r="K119" s="26" t="s">
        <v>933</v>
      </c>
    </row>
    <row r="120">
      <c r="A120" s="51">
        <v>43157.0</v>
      </c>
      <c r="B120" s="27">
        <v>0.12238425925925926</v>
      </c>
      <c r="C120" s="27">
        <f>B120-TIME('Time Shifts'!$B$27,'Time Shifts'!$C$27,'Time Shifts'!$D$27)</f>
        <v>0.111724537</v>
      </c>
      <c r="D120" s="26" t="s">
        <v>72</v>
      </c>
      <c r="E120" s="26" t="s">
        <v>76</v>
      </c>
      <c r="F120" s="25">
        <v>17.0</v>
      </c>
      <c r="G120" s="26">
        <f>F120
</f>
        <v>17</v>
      </c>
      <c r="H120" s="26"/>
      <c r="I120" s="26"/>
      <c r="J120" s="26"/>
      <c r="K120" s="26" t="s">
        <v>933</v>
      </c>
    </row>
    <row r="121">
      <c r="A121" s="51">
        <v>43157.0</v>
      </c>
      <c r="B121" s="27">
        <v>0.12427083333333333</v>
      </c>
      <c r="C121" s="27">
        <f>B121-TIME('Time Shifts'!$B$27,'Time Shifts'!$C$27,'Time Shifts'!$D$27)</f>
        <v>0.1136111111</v>
      </c>
      <c r="D121" s="26" t="s">
        <v>82</v>
      </c>
      <c r="E121" s="26" t="s">
        <v>67</v>
      </c>
      <c r="F121" s="25" t="s">
        <v>75</v>
      </c>
      <c r="G121" s="25" t="s">
        <v>75</v>
      </c>
      <c r="H121" s="26"/>
      <c r="I121" s="26"/>
      <c r="J121" s="26"/>
      <c r="K121" s="26"/>
    </row>
    <row r="122">
      <c r="A122" s="51">
        <v>43157.0</v>
      </c>
      <c r="B122" s="27">
        <v>0.1245949074074074</v>
      </c>
      <c r="C122" s="27">
        <f>B122-TIME('Time Shifts'!$B$27,'Time Shifts'!$C$27,'Time Shifts'!$D$27)</f>
        <v>0.1139351852</v>
      </c>
      <c r="D122" s="26" t="s">
        <v>157</v>
      </c>
      <c r="E122" s="26" t="s">
        <v>67</v>
      </c>
      <c r="F122" s="25">
        <v>11.0</v>
      </c>
      <c r="G122" s="26">
        <f t="shared" ref="G122:G123" si="10">F122-3</f>
        <v>8</v>
      </c>
      <c r="H122" s="26"/>
      <c r="I122" s="26"/>
      <c r="J122" s="26"/>
      <c r="K122" s="53" t="s">
        <v>85</v>
      </c>
    </row>
    <row r="123">
      <c r="A123" s="51">
        <v>43157.0</v>
      </c>
      <c r="B123" s="27">
        <v>0.1245949074074074</v>
      </c>
      <c r="C123" s="27">
        <f>B123-TIME('Time Shifts'!$B$27,'Time Shifts'!$C$27,'Time Shifts'!$D$27)</f>
        <v>0.1139351852</v>
      </c>
      <c r="D123" s="26" t="s">
        <v>157</v>
      </c>
      <c r="E123" s="26" t="s">
        <v>67</v>
      </c>
      <c r="F123" s="25">
        <v>13.0</v>
      </c>
      <c r="G123" s="26">
        <f t="shared" si="10"/>
        <v>10</v>
      </c>
      <c r="H123" s="26"/>
      <c r="I123" s="26"/>
      <c r="J123" s="26"/>
      <c r="K123" s="26" t="s">
        <v>86</v>
      </c>
    </row>
    <row r="124">
      <c r="A124" s="51">
        <v>43157.0</v>
      </c>
      <c r="B124" s="27">
        <v>0.12814814814814815</v>
      </c>
      <c r="C124" s="27">
        <f>B124-TIME('Time Shifts'!$B$27,'Time Shifts'!$C$27,'Time Shifts'!$D$27)</f>
        <v>0.1174884259</v>
      </c>
      <c r="D124" s="26" t="s">
        <v>72</v>
      </c>
      <c r="E124" s="26" t="s">
        <v>67</v>
      </c>
      <c r="F124" s="44" t="s">
        <v>68</v>
      </c>
      <c r="G124" s="25">
        <v>20.0</v>
      </c>
      <c r="H124" s="26"/>
      <c r="I124" s="26"/>
      <c r="J124" s="26"/>
      <c r="K124" s="26" t="s">
        <v>934</v>
      </c>
    </row>
    <row r="125">
      <c r="A125" s="51">
        <v>43157.0</v>
      </c>
      <c r="B125" s="27">
        <v>0.12883101851851853</v>
      </c>
      <c r="C125" s="27">
        <f>B125-TIME('Time Shifts'!$B$27,'Time Shifts'!$C$27,'Time Shifts'!$D$27)</f>
        <v>0.1181712963</v>
      </c>
      <c r="D125" s="26" t="s">
        <v>903</v>
      </c>
      <c r="E125" s="26" t="s">
        <v>67</v>
      </c>
      <c r="F125" s="25">
        <v>17.0</v>
      </c>
      <c r="G125" s="26">
        <f t="shared" ref="G125:G127" si="11">F125-2</f>
        <v>15</v>
      </c>
      <c r="H125" s="26"/>
      <c r="I125" s="26"/>
      <c r="J125" s="26"/>
      <c r="K125" s="26"/>
    </row>
    <row r="126">
      <c r="A126" s="51">
        <v>43157.0</v>
      </c>
      <c r="B126" s="27">
        <v>0.1304861111111111</v>
      </c>
      <c r="C126" s="27">
        <f>B126-TIME('Time Shifts'!$B$27,'Time Shifts'!$C$27,'Time Shifts'!$D$27)</f>
        <v>0.1198263889</v>
      </c>
      <c r="D126" s="26" t="s">
        <v>903</v>
      </c>
      <c r="E126" s="26" t="s">
        <v>67</v>
      </c>
      <c r="F126" s="25">
        <v>15.0</v>
      </c>
      <c r="G126" s="26">
        <f t="shared" si="11"/>
        <v>13</v>
      </c>
      <c r="H126" s="26"/>
      <c r="I126" s="26"/>
      <c r="J126" s="26"/>
      <c r="K126" s="26"/>
    </row>
    <row r="127">
      <c r="A127" s="51">
        <v>43157.0</v>
      </c>
      <c r="B127" s="27">
        <v>0.13211805555555556</v>
      </c>
      <c r="C127" s="27">
        <f>B127-TIME('Time Shifts'!$B$27,'Time Shifts'!$C$27,'Time Shifts'!$D$27)</f>
        <v>0.1214583333</v>
      </c>
      <c r="D127" s="26" t="s">
        <v>903</v>
      </c>
      <c r="E127" s="26" t="s">
        <v>166</v>
      </c>
      <c r="F127" s="25">
        <v>9.0</v>
      </c>
      <c r="G127" s="26">
        <f t="shared" si="11"/>
        <v>7</v>
      </c>
      <c r="H127" s="26"/>
      <c r="I127" s="26"/>
      <c r="J127" s="26"/>
      <c r="K127" s="26"/>
    </row>
    <row r="128">
      <c r="A128" s="51">
        <v>43157.0</v>
      </c>
      <c r="B128" s="27">
        <v>0.13578703703703704</v>
      </c>
      <c r="C128" s="27">
        <f>B128-TIME('Time Shifts'!$B$27,'Time Shifts'!$C$27,'Time Shifts'!$D$27)</f>
        <v>0.1251273148</v>
      </c>
      <c r="D128" s="26" t="s">
        <v>157</v>
      </c>
      <c r="E128" s="26" t="s">
        <v>67</v>
      </c>
      <c r="F128" s="25" t="s">
        <v>75</v>
      </c>
      <c r="G128" s="25" t="s">
        <v>75</v>
      </c>
      <c r="H128" s="26"/>
      <c r="I128" s="26"/>
      <c r="J128" s="26"/>
      <c r="K128" s="53" t="s">
        <v>85</v>
      </c>
    </row>
    <row r="129">
      <c r="A129" s="51">
        <v>43157.0</v>
      </c>
      <c r="B129" s="27">
        <v>0.13578703703703704</v>
      </c>
      <c r="C129" s="27">
        <f>B129-TIME('Time Shifts'!$B$27,'Time Shifts'!$C$27,'Time Shifts'!$D$27)</f>
        <v>0.1251273148</v>
      </c>
      <c r="D129" s="26" t="s">
        <v>157</v>
      </c>
      <c r="E129" s="26" t="s">
        <v>67</v>
      </c>
      <c r="F129" s="25">
        <v>20.0</v>
      </c>
      <c r="G129" s="26">
        <f>F129-3</f>
        <v>17</v>
      </c>
      <c r="H129" s="26"/>
      <c r="I129" s="26"/>
      <c r="J129" s="26"/>
      <c r="K129" s="26" t="s">
        <v>86</v>
      </c>
    </row>
    <row r="130">
      <c r="A130" s="51">
        <v>43157.0</v>
      </c>
      <c r="B130" s="27">
        <v>0.14011574074074074</v>
      </c>
      <c r="C130" s="27">
        <f>B130-TIME('Time Shifts'!$B$27,'Time Shifts'!$C$27,'Time Shifts'!$D$27)</f>
        <v>0.1294560185</v>
      </c>
      <c r="D130" s="26" t="s">
        <v>70</v>
      </c>
      <c r="E130" s="26" t="s">
        <v>125</v>
      </c>
      <c r="F130" s="25">
        <v>20.0</v>
      </c>
      <c r="G130" s="26">
        <f>F130-7</f>
        <v>13</v>
      </c>
      <c r="H130" s="26"/>
      <c r="I130" s="26"/>
      <c r="J130" s="26"/>
      <c r="K130" s="26"/>
    </row>
    <row r="131">
      <c r="A131" s="51">
        <v>43157.0</v>
      </c>
      <c r="B131" s="27">
        <v>0.1401273148148148</v>
      </c>
      <c r="C131" s="27">
        <f>B131-TIME('Time Shifts'!$B$27,'Time Shifts'!$C$27,'Time Shifts'!$D$27)</f>
        <v>0.1294675926</v>
      </c>
      <c r="D131" s="26" t="s">
        <v>74</v>
      </c>
      <c r="E131" s="26" t="s">
        <v>125</v>
      </c>
      <c r="F131" s="25">
        <v>19.0</v>
      </c>
      <c r="G131" s="26">
        <f>F131-10</f>
        <v>9</v>
      </c>
      <c r="H131" s="26"/>
      <c r="I131" s="26"/>
      <c r="J131" s="26"/>
      <c r="K131" s="26"/>
    </row>
    <row r="132">
      <c r="A132" s="51">
        <v>43157.0</v>
      </c>
      <c r="B132" s="27">
        <v>0.14059027777777777</v>
      </c>
      <c r="C132" s="27">
        <f>B132-TIME('Time Shifts'!$B$27,'Time Shifts'!$C$27,'Time Shifts'!$D$27)</f>
        <v>0.1299305556</v>
      </c>
      <c r="D132" s="26" t="s">
        <v>74</v>
      </c>
      <c r="E132" s="26" t="s">
        <v>81</v>
      </c>
      <c r="F132" s="25">
        <v>12.0</v>
      </c>
      <c r="G132" s="26">
        <f>F132-2</f>
        <v>10</v>
      </c>
      <c r="H132" s="26"/>
      <c r="I132" s="26"/>
      <c r="J132" s="26"/>
      <c r="K132" s="26"/>
    </row>
    <row r="133">
      <c r="A133" s="51">
        <v>43157.0</v>
      </c>
      <c r="B133" s="27">
        <v>0.14060185185185184</v>
      </c>
      <c r="C133" s="27">
        <f>B133-TIME('Time Shifts'!$B$27,'Time Shifts'!$C$27,'Time Shifts'!$D$27)</f>
        <v>0.1299421296</v>
      </c>
      <c r="D133" s="26" t="s">
        <v>903</v>
      </c>
      <c r="E133" s="26" t="s">
        <v>81</v>
      </c>
      <c r="F133" s="25">
        <v>15.0</v>
      </c>
      <c r="G133" s="26">
        <f>F133-7</f>
        <v>8</v>
      </c>
      <c r="H133" s="26"/>
      <c r="I133" s="26"/>
      <c r="J133" s="26"/>
      <c r="K133" s="26"/>
    </row>
    <row r="134">
      <c r="A134" s="51">
        <v>43157.0</v>
      </c>
      <c r="B134" s="27">
        <v>0.14065972222222223</v>
      </c>
      <c r="C134" s="27">
        <f>B134-TIME('Time Shifts'!$B$27,'Time Shifts'!$C$27,'Time Shifts'!$D$27)</f>
        <v>0.13</v>
      </c>
      <c r="D134" s="26" t="s">
        <v>70</v>
      </c>
      <c r="E134" s="26" t="s">
        <v>81</v>
      </c>
      <c r="F134" s="25">
        <v>5.0</v>
      </c>
      <c r="G134" s="26">
        <f>F134-3</f>
        <v>2</v>
      </c>
      <c r="H134" s="26"/>
      <c r="I134" s="26"/>
      <c r="J134" s="26"/>
      <c r="K134" s="26" t="s">
        <v>935</v>
      </c>
    </row>
    <row r="135">
      <c r="A135" s="51">
        <v>43157.0</v>
      </c>
      <c r="B135" s="27">
        <v>0.14086805555555557</v>
      </c>
      <c r="C135" s="27">
        <f>B135-TIME('Time Shifts'!$B$27,'Time Shifts'!$C$27,'Time Shifts'!$D$27)</f>
        <v>0.1302083333</v>
      </c>
      <c r="D135" s="26" t="s">
        <v>72</v>
      </c>
      <c r="E135" s="26" t="s">
        <v>81</v>
      </c>
      <c r="F135" s="25">
        <v>18.0</v>
      </c>
      <c r="G135" s="26">
        <f t="shared" ref="G135:G136" si="12">F135-2</f>
        <v>16</v>
      </c>
      <c r="H135" s="26"/>
      <c r="I135" s="26"/>
      <c r="J135" s="26"/>
      <c r="K135" s="26"/>
    </row>
    <row r="136">
      <c r="A136" s="51">
        <v>43157.0</v>
      </c>
      <c r="B136" s="27">
        <v>0.14092592592592593</v>
      </c>
      <c r="C136" s="27">
        <f>B136-TIME('Time Shifts'!$B$27,'Time Shifts'!$C$27,'Time Shifts'!$D$27)</f>
        <v>0.1302662037</v>
      </c>
      <c r="D136" s="26" t="s">
        <v>82</v>
      </c>
      <c r="E136" s="26" t="s">
        <v>81</v>
      </c>
      <c r="F136" s="25">
        <v>6.0</v>
      </c>
      <c r="G136" s="26">
        <f t="shared" si="12"/>
        <v>4</v>
      </c>
      <c r="H136" s="26"/>
      <c r="I136" s="26"/>
      <c r="J136" s="26"/>
      <c r="K136" s="26" t="s">
        <v>932</v>
      </c>
    </row>
    <row r="137">
      <c r="A137" s="51">
        <v>43157.0</v>
      </c>
      <c r="B137" s="27">
        <v>0.14184027777777777</v>
      </c>
      <c r="C137" s="27">
        <f>B137-TIME('Time Shifts'!$B$27,'Time Shifts'!$C$27,'Time Shifts'!$D$27)</f>
        <v>0.1311805556</v>
      </c>
      <c r="D137" s="26" t="s">
        <v>903</v>
      </c>
      <c r="E137" s="26" t="s">
        <v>67</v>
      </c>
      <c r="F137" s="25" t="s">
        <v>75</v>
      </c>
      <c r="G137" s="25" t="s">
        <v>75</v>
      </c>
      <c r="H137" s="26"/>
      <c r="I137" s="26"/>
      <c r="J137" s="26"/>
      <c r="K137" s="53" t="s">
        <v>160</v>
      </c>
    </row>
    <row r="138">
      <c r="A138" s="51">
        <v>43157.0</v>
      </c>
      <c r="B138" s="27">
        <v>0.14184027777777777</v>
      </c>
      <c r="C138" s="27">
        <f>B138-TIME('Time Shifts'!$B$27,'Time Shifts'!$C$27,'Time Shifts'!$D$27)</f>
        <v>0.1311805556</v>
      </c>
      <c r="D138" s="26" t="s">
        <v>903</v>
      </c>
      <c r="E138" s="26" t="s">
        <v>67</v>
      </c>
      <c r="F138" s="25">
        <v>7.0</v>
      </c>
      <c r="G138" s="26">
        <f>F138-2</f>
        <v>5</v>
      </c>
      <c r="H138" s="26"/>
      <c r="I138" s="26"/>
      <c r="J138" s="26"/>
      <c r="K138" s="26" t="s">
        <v>161</v>
      </c>
    </row>
    <row r="139">
      <c r="A139" s="51">
        <v>43157.0</v>
      </c>
      <c r="B139" s="27">
        <v>0.1479976851851852</v>
      </c>
      <c r="C139" s="27">
        <f>B139-TIME('Time Shifts'!$B$27,'Time Shifts'!$C$27,'Time Shifts'!$D$27)</f>
        <v>0.137337963</v>
      </c>
      <c r="D139" s="26" t="s">
        <v>74</v>
      </c>
      <c r="E139" s="26" t="s">
        <v>78</v>
      </c>
      <c r="F139" s="25">
        <v>11.0</v>
      </c>
      <c r="G139" s="26">
        <f>F139-7</f>
        <v>4</v>
      </c>
      <c r="H139" s="26"/>
      <c r="I139" s="26"/>
      <c r="J139" s="26"/>
      <c r="K139" s="26"/>
    </row>
    <row r="140">
      <c r="A140" s="51">
        <v>43157.0</v>
      </c>
      <c r="B140" s="27">
        <v>0.14800925925925926</v>
      </c>
      <c r="C140" s="27">
        <f>B140-TIME('Time Shifts'!$B$27,'Time Shifts'!$C$27,'Time Shifts'!$D$27)</f>
        <v>0.137349537</v>
      </c>
      <c r="D140" s="26" t="s">
        <v>72</v>
      </c>
      <c r="E140" s="26" t="s">
        <v>79</v>
      </c>
      <c r="F140" s="25">
        <v>7.0</v>
      </c>
      <c r="G140" s="26">
        <f>F140-0</f>
        <v>7</v>
      </c>
      <c r="H140" s="26"/>
      <c r="I140" s="26"/>
      <c r="J140" s="26"/>
      <c r="K140" s="26"/>
    </row>
    <row r="141">
      <c r="A141" s="51">
        <v>43157.0</v>
      </c>
      <c r="B141" s="27">
        <v>0.15381944444444445</v>
      </c>
      <c r="C141" s="27">
        <f>B141-TIME('Time Shifts'!$B$27,'Time Shifts'!$C$27,'Time Shifts'!$D$27)</f>
        <v>0.1431597222</v>
      </c>
      <c r="D141" s="26" t="s">
        <v>903</v>
      </c>
      <c r="E141" s="26" t="s">
        <v>79</v>
      </c>
      <c r="F141" s="25">
        <v>19.0</v>
      </c>
      <c r="G141" s="26"/>
      <c r="H141" s="26"/>
      <c r="I141" s="26"/>
      <c r="J141" s="26"/>
      <c r="K141" s="26"/>
    </row>
    <row r="142">
      <c r="A142" s="51">
        <v>43157.0</v>
      </c>
      <c r="B142" s="27">
        <v>0.1557523148148148</v>
      </c>
      <c r="C142" s="27">
        <f>B142-TIME('Time Shifts'!$B$27,'Time Shifts'!$C$27,'Time Shifts'!$D$27)</f>
        <v>0.1450925926</v>
      </c>
      <c r="D142" s="26" t="s">
        <v>903</v>
      </c>
      <c r="E142" s="26" t="s">
        <v>79</v>
      </c>
      <c r="F142" s="25">
        <v>15.0</v>
      </c>
      <c r="G142" s="26"/>
      <c r="H142" s="26"/>
      <c r="I142" s="26"/>
      <c r="J142" s="26"/>
      <c r="K142" s="26"/>
    </row>
    <row r="143">
      <c r="A143" s="51">
        <v>43157.0</v>
      </c>
      <c r="B143" s="27">
        <v>0.16689814814814816</v>
      </c>
      <c r="C143" s="27">
        <f>B143-TIME('Time Shifts'!$B$27,'Time Shifts'!$C$27,'Time Shifts'!$D$27)</f>
        <v>0.1562384259</v>
      </c>
      <c r="D143" s="26" t="s">
        <v>903</v>
      </c>
      <c r="E143" s="26" t="s">
        <v>209</v>
      </c>
      <c r="F143" s="25">
        <v>18.0</v>
      </c>
      <c r="G143" s="26">
        <f>F143-4</f>
        <v>14</v>
      </c>
      <c r="H143" s="26"/>
      <c r="I143" s="26"/>
      <c r="J143" s="26"/>
      <c r="K143" s="26"/>
    </row>
    <row r="144">
      <c r="A144" s="51">
        <v>43157.0</v>
      </c>
      <c r="B144" s="27">
        <v>0.16770833333333332</v>
      </c>
      <c r="C144" s="27">
        <f>B144-TIME('Time Shifts'!$B$27,'Time Shifts'!$C$27,'Time Shifts'!$D$27)</f>
        <v>0.1570486111</v>
      </c>
      <c r="D144" s="26" t="s">
        <v>903</v>
      </c>
      <c r="E144" s="26" t="s">
        <v>125</v>
      </c>
      <c r="F144" s="25">
        <v>12.0</v>
      </c>
      <c r="G144" s="26"/>
      <c r="H144" s="26"/>
      <c r="I144" s="26"/>
      <c r="J144" s="26"/>
      <c r="K144" s="26"/>
    </row>
    <row r="145">
      <c r="A145" s="51">
        <v>43157.0</v>
      </c>
      <c r="B145" s="27">
        <v>0.16770833333333332</v>
      </c>
      <c r="C145" s="27">
        <f>B145-TIME('Time Shifts'!$B$27,'Time Shifts'!$C$27,'Time Shifts'!$D$27)</f>
        <v>0.1570486111</v>
      </c>
      <c r="D145" s="26" t="s">
        <v>82</v>
      </c>
      <c r="E145" s="26" t="s">
        <v>125</v>
      </c>
      <c r="F145" s="25">
        <v>19.0</v>
      </c>
      <c r="G145" s="26">
        <f>F145-1</f>
        <v>18</v>
      </c>
      <c r="H145" s="26"/>
      <c r="I145" s="26"/>
      <c r="J145" s="26"/>
      <c r="K145" s="26"/>
    </row>
    <row r="146">
      <c r="A146" s="51">
        <v>43157.0</v>
      </c>
      <c r="B146" s="27">
        <v>0.16770833333333332</v>
      </c>
      <c r="C146" s="27">
        <f>B146-TIME('Time Shifts'!$B$27,'Time Shifts'!$C$27,'Time Shifts'!$D$27)</f>
        <v>0.1570486111</v>
      </c>
      <c r="D146" s="26" t="s">
        <v>70</v>
      </c>
      <c r="E146" s="26" t="s">
        <v>125</v>
      </c>
      <c r="F146" s="25">
        <v>20.0</v>
      </c>
      <c r="G146" s="26">
        <f>F146-7</f>
        <v>13</v>
      </c>
      <c r="H146" s="26"/>
      <c r="I146" s="26"/>
      <c r="J146" s="26"/>
      <c r="K146" s="26"/>
    </row>
    <row r="147">
      <c r="A147" s="51">
        <v>43157.0</v>
      </c>
      <c r="B147" s="27">
        <v>0.16770833333333332</v>
      </c>
      <c r="C147" s="27">
        <f>B147-TIME('Time Shifts'!$B$27,'Time Shifts'!$C$27,'Time Shifts'!$D$27)</f>
        <v>0.1570486111</v>
      </c>
      <c r="D147" s="26" t="s">
        <v>74</v>
      </c>
      <c r="E147" s="26" t="s">
        <v>125</v>
      </c>
      <c r="F147" s="25">
        <v>18.0</v>
      </c>
      <c r="G147" s="26">
        <f>F147-10</f>
        <v>8</v>
      </c>
      <c r="H147" s="26"/>
      <c r="I147" s="26"/>
      <c r="J147" s="26"/>
      <c r="K147" s="26"/>
    </row>
    <row r="148">
      <c r="A148" s="51">
        <v>43157.0</v>
      </c>
      <c r="B148" s="27">
        <v>0.16770833333333332</v>
      </c>
      <c r="C148" s="27">
        <f>B148-TIME('Time Shifts'!$B$27,'Time Shifts'!$C$27,'Time Shifts'!$D$27)</f>
        <v>0.1570486111</v>
      </c>
      <c r="D148" s="26" t="s">
        <v>72</v>
      </c>
      <c r="E148" s="26" t="s">
        <v>125</v>
      </c>
      <c r="F148" s="25">
        <v>20.0</v>
      </c>
      <c r="G148" s="26">
        <f>F148-3</f>
        <v>17</v>
      </c>
      <c r="H148" s="26"/>
      <c r="I148" s="26"/>
      <c r="J148" s="26"/>
      <c r="K148" s="26"/>
    </row>
    <row r="149">
      <c r="A149" s="51">
        <v>43157.0</v>
      </c>
      <c r="B149" s="27">
        <v>0.16892361111111112</v>
      </c>
      <c r="C149" s="27">
        <f>B149-TIME('Time Shifts'!$B$27,'Time Shifts'!$C$27,'Time Shifts'!$D$27)</f>
        <v>0.1582638889</v>
      </c>
      <c r="D149" s="26" t="s">
        <v>74</v>
      </c>
      <c r="E149" s="26" t="s">
        <v>87</v>
      </c>
      <c r="F149" s="25">
        <v>21.0</v>
      </c>
      <c r="G149" s="26">
        <f t="shared" ref="G149:G150" si="13">F149-4</f>
        <v>17</v>
      </c>
      <c r="H149" s="26"/>
      <c r="I149" s="26"/>
      <c r="J149" s="26"/>
      <c r="K149" s="26"/>
    </row>
    <row r="150">
      <c r="A150" s="51">
        <v>43157.0</v>
      </c>
      <c r="B150" s="27">
        <v>0.1689351851851852</v>
      </c>
      <c r="C150" s="27">
        <f>B150-TIME('Time Shifts'!$B$27,'Time Shifts'!$C$27,'Time Shifts'!$D$27)</f>
        <v>0.158275463</v>
      </c>
      <c r="D150" s="26" t="s">
        <v>70</v>
      </c>
      <c r="E150" s="26" t="s">
        <v>87</v>
      </c>
      <c r="F150" s="25">
        <v>20.0</v>
      </c>
      <c r="G150" s="26">
        <f t="shared" si="13"/>
        <v>16</v>
      </c>
      <c r="H150" s="26"/>
      <c r="I150" s="26"/>
      <c r="J150" s="26"/>
      <c r="K150" s="26"/>
    </row>
    <row r="151">
      <c r="A151" s="51">
        <v>43157.0</v>
      </c>
      <c r="B151" s="27">
        <v>0.16909722222222223</v>
      </c>
      <c r="C151" s="27">
        <f>B151-TIME('Time Shifts'!$B$27,'Time Shifts'!$C$27,'Time Shifts'!$D$27)</f>
        <v>0.1584375</v>
      </c>
      <c r="D151" s="26" t="s">
        <v>72</v>
      </c>
      <c r="E151" s="26" t="s">
        <v>87</v>
      </c>
      <c r="F151" s="25">
        <v>18.0</v>
      </c>
      <c r="G151" s="26">
        <f>F151-3</f>
        <v>15</v>
      </c>
      <c r="H151" s="26"/>
      <c r="I151" s="26"/>
      <c r="J151" s="26"/>
      <c r="K151" s="26"/>
    </row>
    <row r="152">
      <c r="A152" s="51">
        <v>43157.0</v>
      </c>
      <c r="B152" s="27">
        <v>0.16912037037037037</v>
      </c>
      <c r="C152" s="27">
        <f>B152-TIME('Time Shifts'!$B$27,'Time Shifts'!$C$27,'Time Shifts'!$D$27)</f>
        <v>0.1584606481</v>
      </c>
      <c r="D152" s="26" t="s">
        <v>82</v>
      </c>
      <c r="E152" s="26" t="s">
        <v>87</v>
      </c>
      <c r="F152" s="25">
        <v>14.0</v>
      </c>
      <c r="G152" s="26">
        <f>F152-1</f>
        <v>13</v>
      </c>
      <c r="H152" s="26"/>
      <c r="I152" s="26"/>
      <c r="J152" s="26"/>
      <c r="K152" s="26"/>
    </row>
    <row r="153">
      <c r="A153" s="51">
        <v>43157.0</v>
      </c>
      <c r="B153" s="27">
        <v>0.16950231481481481</v>
      </c>
      <c r="C153" s="27">
        <f>B153-TIME('Time Shifts'!$B$27,'Time Shifts'!$C$27,'Time Shifts'!$D$27)</f>
        <v>0.1588425926</v>
      </c>
      <c r="D153" s="26" t="s">
        <v>903</v>
      </c>
      <c r="E153" s="26" t="s">
        <v>87</v>
      </c>
      <c r="F153" s="25">
        <v>8.0</v>
      </c>
      <c r="G153" s="26">
        <f>F153-2</f>
        <v>6</v>
      </c>
      <c r="H153" s="26"/>
      <c r="I153" s="26"/>
      <c r="J153" s="26"/>
      <c r="K153" s="26"/>
    </row>
    <row r="154">
      <c r="A154" s="51">
        <v>43157.0</v>
      </c>
      <c r="B154" s="27">
        <v>0.17299768518518518</v>
      </c>
      <c r="C154" s="27">
        <f>B154-TIME('Time Shifts'!$B$27,'Time Shifts'!$C$27,'Time Shifts'!$D$27)</f>
        <v>0.162337963</v>
      </c>
      <c r="D154" s="26" t="s">
        <v>70</v>
      </c>
      <c r="E154" s="26" t="s">
        <v>93</v>
      </c>
      <c r="F154" s="25">
        <v>23.0</v>
      </c>
      <c r="G154" s="25">
        <v>16.0</v>
      </c>
      <c r="H154" s="26"/>
      <c r="I154" s="26"/>
      <c r="J154" s="26"/>
      <c r="K154" s="26" t="s">
        <v>148</v>
      </c>
    </row>
    <row r="155">
      <c r="A155" s="51">
        <v>43157.0</v>
      </c>
      <c r="B155" s="27">
        <v>0.17335648148148147</v>
      </c>
      <c r="C155" s="27">
        <f>B155-TIME('Time Shifts'!$B$27,'Time Shifts'!$C$27,'Time Shifts'!$D$27)</f>
        <v>0.1626967593</v>
      </c>
      <c r="D155" s="26" t="s">
        <v>70</v>
      </c>
      <c r="E155" s="26" t="s">
        <v>91</v>
      </c>
      <c r="F155" s="25">
        <v>8.0</v>
      </c>
      <c r="G155" s="26"/>
      <c r="H155" s="26"/>
      <c r="I155" s="26" t="s">
        <v>936</v>
      </c>
      <c r="J155" s="26"/>
      <c r="K155" s="26"/>
    </row>
    <row r="156">
      <c r="A156" s="51">
        <v>43157.0</v>
      </c>
      <c r="B156" s="27">
        <v>0.17358796296296297</v>
      </c>
      <c r="C156" s="27">
        <f>B156-TIME('Time Shifts'!$B$27,'Time Shifts'!$C$27,'Time Shifts'!$D$27)</f>
        <v>0.1629282407</v>
      </c>
      <c r="D156" s="26" t="s">
        <v>70</v>
      </c>
      <c r="E156" s="26" t="s">
        <v>93</v>
      </c>
      <c r="F156" s="25">
        <v>20.0</v>
      </c>
      <c r="G156" s="26">
        <f>F156-7</f>
        <v>13</v>
      </c>
      <c r="H156" s="26"/>
      <c r="I156" s="26"/>
      <c r="J156" s="26"/>
      <c r="K156" s="26" t="s">
        <v>148</v>
      </c>
    </row>
    <row r="157">
      <c r="A157" s="51">
        <v>43157.0</v>
      </c>
      <c r="B157" s="27">
        <v>0.17369212962962963</v>
      </c>
      <c r="C157" s="27">
        <f>B157-TIME('Time Shifts'!$B$27,'Time Shifts'!$C$27,'Time Shifts'!$D$27)</f>
        <v>0.1630324074</v>
      </c>
      <c r="D157" s="26" t="s">
        <v>70</v>
      </c>
      <c r="E157" s="26" t="s">
        <v>91</v>
      </c>
      <c r="F157" s="25">
        <v>8.0</v>
      </c>
      <c r="G157" s="26"/>
      <c r="H157" s="26"/>
      <c r="I157" s="26" t="s">
        <v>936</v>
      </c>
      <c r="J157" s="26"/>
      <c r="K157" s="26"/>
    </row>
    <row r="158">
      <c r="A158" s="51">
        <v>43157.0</v>
      </c>
      <c r="B158" s="27">
        <v>0.17609953703703704</v>
      </c>
      <c r="C158" s="27">
        <f>B158-TIME('Time Shifts'!$B$27,'Time Shifts'!$C$27,'Time Shifts'!$D$27)</f>
        <v>0.1654398148</v>
      </c>
      <c r="D158" s="26" t="s">
        <v>72</v>
      </c>
      <c r="E158" s="26" t="s">
        <v>93</v>
      </c>
      <c r="F158" s="25" t="s">
        <v>75</v>
      </c>
      <c r="G158" s="25" t="s">
        <v>75</v>
      </c>
      <c r="H158" s="26"/>
      <c r="I158" s="26"/>
      <c r="J158" s="26"/>
      <c r="K158" s="53" t="s">
        <v>85</v>
      </c>
    </row>
    <row r="159">
      <c r="A159" s="51">
        <v>43157.0</v>
      </c>
      <c r="B159" s="27">
        <v>0.17609953703703704</v>
      </c>
      <c r="C159" s="27">
        <f>B159-TIME('Time Shifts'!$B$27,'Time Shifts'!$C$27,'Time Shifts'!$D$27)</f>
        <v>0.1654398148</v>
      </c>
      <c r="D159" s="26" t="s">
        <v>72</v>
      </c>
      <c r="E159" s="26" t="s">
        <v>93</v>
      </c>
      <c r="F159" s="26">
        <f>G159+7</f>
        <v>25</v>
      </c>
      <c r="G159" s="25">
        <v>18.0</v>
      </c>
      <c r="H159" s="26"/>
      <c r="I159" s="26"/>
      <c r="J159" s="26"/>
      <c r="K159" s="26" t="s">
        <v>849</v>
      </c>
    </row>
    <row r="160">
      <c r="A160" s="51">
        <v>43157.0</v>
      </c>
      <c r="B160" s="27">
        <v>0.17625</v>
      </c>
      <c r="C160" s="27">
        <f>B160-TIME('Time Shifts'!$B$27,'Time Shifts'!$C$27,'Time Shifts'!$D$27)</f>
        <v>0.1655902778</v>
      </c>
      <c r="D160" s="26" t="s">
        <v>72</v>
      </c>
      <c r="E160" s="26" t="s">
        <v>91</v>
      </c>
      <c r="F160" s="25">
        <v>7.0</v>
      </c>
      <c r="G160" s="26"/>
      <c r="H160" s="26"/>
      <c r="I160" s="26" t="s">
        <v>937</v>
      </c>
      <c r="J160" s="26"/>
      <c r="K160" s="26"/>
    </row>
    <row r="161">
      <c r="A161" s="51">
        <v>43157.0</v>
      </c>
      <c r="B161" s="27">
        <v>0.17636574074074074</v>
      </c>
      <c r="C161" s="27">
        <f>B161-TIME('Time Shifts'!$B$27,'Time Shifts'!$C$27,'Time Shifts'!$D$27)</f>
        <v>0.1657060185</v>
      </c>
      <c r="D161" s="26" t="s">
        <v>72</v>
      </c>
      <c r="E161" s="26" t="s">
        <v>93</v>
      </c>
      <c r="F161" s="25" t="s">
        <v>75</v>
      </c>
      <c r="G161" s="25" t="s">
        <v>75</v>
      </c>
      <c r="H161" s="26"/>
      <c r="I161" s="26"/>
      <c r="J161" s="26"/>
      <c r="K161" s="53" t="s">
        <v>85</v>
      </c>
    </row>
    <row r="162">
      <c r="A162" s="51">
        <v>43157.0</v>
      </c>
      <c r="B162" s="27">
        <v>0.17636574074074074</v>
      </c>
      <c r="C162" s="27">
        <f>B162-TIME('Time Shifts'!$B$27,'Time Shifts'!$C$27,'Time Shifts'!$D$27)</f>
        <v>0.1657060185</v>
      </c>
      <c r="D162" s="26" t="s">
        <v>72</v>
      </c>
      <c r="E162" s="26" t="s">
        <v>93</v>
      </c>
      <c r="F162" s="26">
        <f>G162+7</f>
        <v>23</v>
      </c>
      <c r="G162" s="25">
        <v>16.0</v>
      </c>
      <c r="H162" s="26"/>
      <c r="I162" s="26"/>
      <c r="J162" s="26"/>
      <c r="K162" s="26" t="s">
        <v>849</v>
      </c>
    </row>
    <row r="163">
      <c r="A163" s="51">
        <v>43157.0</v>
      </c>
      <c r="B163" s="27">
        <v>0.17644675925925926</v>
      </c>
      <c r="C163" s="27">
        <f>B163-TIME('Time Shifts'!$B$27,'Time Shifts'!$C$27,'Time Shifts'!$D$27)</f>
        <v>0.165787037</v>
      </c>
      <c r="D163" s="26" t="s">
        <v>72</v>
      </c>
      <c r="E163" s="26" t="s">
        <v>91</v>
      </c>
      <c r="F163" s="25">
        <v>12.0</v>
      </c>
      <c r="G163" s="26"/>
      <c r="H163" s="26"/>
      <c r="I163" s="26" t="s">
        <v>938</v>
      </c>
      <c r="J163" s="26"/>
      <c r="K163" s="26"/>
    </row>
    <row r="164">
      <c r="A164" s="51">
        <v>43157.0</v>
      </c>
      <c r="B164" s="27">
        <v>0.17840277777777777</v>
      </c>
      <c r="C164" s="27">
        <f>B164-TIME('Time Shifts'!$B$27,'Time Shifts'!$C$27,'Time Shifts'!$D$27)</f>
        <v>0.1677430556</v>
      </c>
      <c r="D164" s="26" t="s">
        <v>72</v>
      </c>
      <c r="E164" s="26" t="s">
        <v>91</v>
      </c>
      <c r="F164" s="25">
        <v>5.0</v>
      </c>
      <c r="G164" s="26"/>
      <c r="H164" s="26"/>
      <c r="I164" s="26" t="s">
        <v>939</v>
      </c>
      <c r="J164" s="26"/>
      <c r="K164" s="26" t="s">
        <v>940</v>
      </c>
    </row>
    <row r="165">
      <c r="A165" s="51">
        <v>43157.0</v>
      </c>
      <c r="B165" s="27">
        <v>0.1798611111111111</v>
      </c>
      <c r="C165" s="27">
        <f>B165-TIME('Time Shifts'!$B$27,'Time Shifts'!$C$27,'Time Shifts'!$D$27)</f>
        <v>0.1692013889</v>
      </c>
      <c r="D165" s="26" t="s">
        <v>82</v>
      </c>
      <c r="E165" s="26" t="s">
        <v>89</v>
      </c>
      <c r="F165" s="25">
        <v>16.0</v>
      </c>
      <c r="G165" s="26">
        <f t="shared" ref="G165:G166" si="14">F165-8</f>
        <v>8</v>
      </c>
      <c r="H165" s="26"/>
      <c r="I165" s="26"/>
      <c r="J165" s="26"/>
      <c r="K165" s="26" t="s">
        <v>744</v>
      </c>
    </row>
    <row r="166">
      <c r="A166" s="51">
        <v>43157.0</v>
      </c>
      <c r="B166" s="27">
        <v>0.17997685185185186</v>
      </c>
      <c r="C166" s="27">
        <f>B166-TIME('Time Shifts'!$B$27,'Time Shifts'!$C$27,'Time Shifts'!$D$27)</f>
        <v>0.1693171296</v>
      </c>
      <c r="D166" s="26" t="s">
        <v>82</v>
      </c>
      <c r="E166" s="26" t="s">
        <v>89</v>
      </c>
      <c r="F166" s="25">
        <v>17.0</v>
      </c>
      <c r="G166" s="26">
        <f t="shared" si="14"/>
        <v>9</v>
      </c>
      <c r="H166" s="26"/>
      <c r="I166" s="26"/>
      <c r="J166" s="26"/>
      <c r="K166" s="26" t="s">
        <v>744</v>
      </c>
    </row>
    <row r="167">
      <c r="A167" s="51">
        <v>43157.0</v>
      </c>
      <c r="B167" s="27">
        <v>0.1801851851851852</v>
      </c>
      <c r="C167" s="27">
        <f>B167-TIME('Time Shifts'!$B$27,'Time Shifts'!$C$27,'Time Shifts'!$D$27)</f>
        <v>0.169525463</v>
      </c>
      <c r="D167" s="26" t="s">
        <v>82</v>
      </c>
      <c r="E167" s="26" t="s">
        <v>89</v>
      </c>
      <c r="F167" s="26">
        <f>G167+8</f>
        <v>10</v>
      </c>
      <c r="G167" s="25">
        <v>2.0</v>
      </c>
      <c r="H167" s="26"/>
      <c r="I167" s="26"/>
      <c r="J167" s="26"/>
      <c r="K167" s="26" t="s">
        <v>744</v>
      </c>
    </row>
    <row r="168">
      <c r="A168" s="51">
        <v>43157.0</v>
      </c>
      <c r="B168" s="27">
        <v>0.18025462962962963</v>
      </c>
      <c r="C168" s="27">
        <f>B168-TIME('Time Shifts'!$B$27,'Time Shifts'!$C$27,'Time Shifts'!$D$27)</f>
        <v>0.1695949074</v>
      </c>
      <c r="D168" s="26" t="s">
        <v>82</v>
      </c>
      <c r="E168" s="26" t="s">
        <v>91</v>
      </c>
      <c r="F168" s="25">
        <v>10.0</v>
      </c>
      <c r="G168" s="26"/>
      <c r="H168" s="26"/>
      <c r="I168" s="26" t="s">
        <v>941</v>
      </c>
      <c r="J168" s="26"/>
      <c r="K168" s="26"/>
    </row>
    <row r="169">
      <c r="A169" s="51">
        <v>43157.0</v>
      </c>
      <c r="B169" s="27">
        <v>0.18332175925925925</v>
      </c>
      <c r="C169" s="27">
        <f>B169-TIME('Time Shifts'!$B$27,'Time Shifts'!$C$27,'Time Shifts'!$D$27)</f>
        <v>0.172662037</v>
      </c>
      <c r="D169" s="26" t="s">
        <v>903</v>
      </c>
      <c r="E169" s="26" t="s">
        <v>78</v>
      </c>
      <c r="F169" s="25">
        <v>5.0</v>
      </c>
      <c r="G169" s="26">
        <f>F169-2</f>
        <v>3</v>
      </c>
      <c r="H169" s="26"/>
      <c r="I169" s="26"/>
      <c r="J169" s="26"/>
      <c r="K169" s="26"/>
    </row>
    <row r="170">
      <c r="A170" s="51">
        <v>43157.0</v>
      </c>
      <c r="B170" s="27">
        <v>0.18381944444444445</v>
      </c>
      <c r="C170" s="27">
        <f>B170-TIME('Time Shifts'!$B$27,'Time Shifts'!$C$27,'Time Shifts'!$D$27)</f>
        <v>0.1731597222</v>
      </c>
      <c r="D170" s="26" t="s">
        <v>903</v>
      </c>
      <c r="E170" s="26" t="s">
        <v>93</v>
      </c>
      <c r="F170" s="25" t="s">
        <v>75</v>
      </c>
      <c r="G170" s="25" t="s">
        <v>75</v>
      </c>
      <c r="H170" s="26"/>
      <c r="I170" s="26"/>
      <c r="J170" s="26"/>
      <c r="K170" s="53" t="s">
        <v>160</v>
      </c>
    </row>
    <row r="171">
      <c r="A171" s="51">
        <v>43157.0</v>
      </c>
      <c r="B171" s="27">
        <v>0.18381944444444445</v>
      </c>
      <c r="C171" s="27">
        <f>B171-TIME('Time Shifts'!$B$27,'Time Shifts'!$C$27,'Time Shifts'!$D$27)</f>
        <v>0.1731597222</v>
      </c>
      <c r="D171" s="26" t="s">
        <v>903</v>
      </c>
      <c r="E171" s="26" t="s">
        <v>93</v>
      </c>
      <c r="F171" s="26">
        <f>G171+7</f>
        <v>12</v>
      </c>
      <c r="G171" s="25">
        <v>5.0</v>
      </c>
      <c r="H171" s="26"/>
      <c r="I171" s="26"/>
      <c r="J171" s="26"/>
      <c r="K171" s="26" t="s">
        <v>942</v>
      </c>
    </row>
    <row r="172">
      <c r="A172" s="51">
        <v>43157.0</v>
      </c>
      <c r="B172" s="27">
        <v>0.18407407407407408</v>
      </c>
      <c r="C172" s="27">
        <f>B172-TIME('Time Shifts'!$B$27,'Time Shifts'!$C$27,'Time Shifts'!$D$27)</f>
        <v>0.1734143519</v>
      </c>
      <c r="D172" s="26" t="s">
        <v>903</v>
      </c>
      <c r="E172" s="26" t="s">
        <v>93</v>
      </c>
      <c r="F172" s="25" t="s">
        <v>75</v>
      </c>
      <c r="G172" s="25" t="s">
        <v>75</v>
      </c>
      <c r="H172" s="26"/>
      <c r="I172" s="26"/>
      <c r="J172" s="26"/>
      <c r="K172" s="53" t="s">
        <v>160</v>
      </c>
    </row>
    <row r="173">
      <c r="A173" s="51">
        <v>43157.0</v>
      </c>
      <c r="B173" s="27">
        <v>0.18407407407407408</v>
      </c>
      <c r="C173" s="27">
        <f>B173-TIME('Time Shifts'!$B$27,'Time Shifts'!$C$27,'Time Shifts'!$D$27)</f>
        <v>0.1734143519</v>
      </c>
      <c r="D173" s="26" t="s">
        <v>903</v>
      </c>
      <c r="E173" s="26" t="s">
        <v>93</v>
      </c>
      <c r="F173" s="25" t="s">
        <v>75</v>
      </c>
      <c r="G173" s="25" t="s">
        <v>75</v>
      </c>
      <c r="H173" s="26"/>
      <c r="I173" s="26"/>
      <c r="J173" s="26"/>
      <c r="K173" s="26" t="s">
        <v>942</v>
      </c>
    </row>
    <row r="174">
      <c r="A174" s="51">
        <v>43157.0</v>
      </c>
      <c r="B174" s="27">
        <v>0.18508101851851852</v>
      </c>
      <c r="C174" s="27">
        <f>B174-TIME('Time Shifts'!$B$27,'Time Shifts'!$C$27,'Time Shifts'!$D$27)</f>
        <v>0.1744212963</v>
      </c>
      <c r="D174" s="26" t="s">
        <v>70</v>
      </c>
      <c r="E174" s="26" t="s">
        <v>93</v>
      </c>
      <c r="F174" s="25">
        <v>12.0</v>
      </c>
      <c r="G174" s="26">
        <f>F174-7</f>
        <v>5</v>
      </c>
      <c r="H174" s="26"/>
      <c r="I174" s="26"/>
      <c r="J174" s="26"/>
      <c r="K174" s="26" t="s">
        <v>251</v>
      </c>
    </row>
    <row r="175">
      <c r="A175" s="51">
        <v>43157.0</v>
      </c>
      <c r="B175" s="27">
        <v>0.1852662037037037</v>
      </c>
      <c r="C175" s="27">
        <f>B175-TIME('Time Shifts'!$B$27,'Time Shifts'!$C$27,'Time Shifts'!$D$27)</f>
        <v>0.1746064815</v>
      </c>
      <c r="D175" s="26" t="s">
        <v>70</v>
      </c>
      <c r="E175" s="26" t="s">
        <v>91</v>
      </c>
      <c r="F175" s="25">
        <v>5.0</v>
      </c>
      <c r="G175" s="26"/>
      <c r="H175" s="26"/>
      <c r="I175" s="26" t="s">
        <v>943</v>
      </c>
      <c r="J175" s="26"/>
      <c r="K175" s="26"/>
    </row>
    <row r="176">
      <c r="A176" s="51">
        <v>43157.0</v>
      </c>
      <c r="B176" s="27">
        <v>0.18606481481481482</v>
      </c>
      <c r="C176" s="27">
        <f>B176-TIME('Time Shifts'!$B$27,'Time Shifts'!$C$27,'Time Shifts'!$D$27)</f>
        <v>0.1754050926</v>
      </c>
      <c r="D176" s="26" t="s">
        <v>70</v>
      </c>
      <c r="E176" s="26" t="s">
        <v>100</v>
      </c>
      <c r="F176" s="25" t="s">
        <v>68</v>
      </c>
      <c r="G176" s="25">
        <v>20.0</v>
      </c>
      <c r="H176" s="26"/>
      <c r="I176" s="26" t="s">
        <v>944</v>
      </c>
      <c r="J176" s="26"/>
      <c r="K176" s="26" t="s">
        <v>945</v>
      </c>
    </row>
    <row r="177">
      <c r="A177" s="51">
        <v>43157.0</v>
      </c>
      <c r="B177" s="27">
        <v>0.18606481481481482</v>
      </c>
      <c r="C177" s="27">
        <f>B177-TIME('Time Shifts'!$B$27,'Time Shifts'!$C$27,'Time Shifts'!$D$27)</f>
        <v>0.1754050926</v>
      </c>
      <c r="D177" s="26" t="s">
        <v>72</v>
      </c>
      <c r="E177" s="26" t="s">
        <v>100</v>
      </c>
      <c r="F177" s="25">
        <v>19.0</v>
      </c>
      <c r="G177" s="26">
        <f>F177-3</f>
        <v>16</v>
      </c>
      <c r="H177" s="26"/>
      <c r="I177" s="26" t="s">
        <v>946</v>
      </c>
      <c r="J177" s="26"/>
      <c r="K177" s="26" t="s">
        <v>945</v>
      </c>
    </row>
    <row r="178">
      <c r="A178" s="51">
        <v>43157.0</v>
      </c>
      <c r="B178" s="27">
        <v>0.18606481481481482</v>
      </c>
      <c r="C178" s="27">
        <f>B178-TIME('Time Shifts'!$B$27,'Time Shifts'!$C$27,'Time Shifts'!$D$27)</f>
        <v>0.1754050926</v>
      </c>
      <c r="D178" s="26" t="s">
        <v>74</v>
      </c>
      <c r="E178" s="26" t="s">
        <v>100</v>
      </c>
      <c r="F178" s="25">
        <v>11.0</v>
      </c>
      <c r="G178" s="26">
        <f>F178-7</f>
        <v>4</v>
      </c>
      <c r="H178" s="26"/>
      <c r="I178" s="26"/>
      <c r="J178" s="26"/>
      <c r="K178" s="26" t="s">
        <v>945</v>
      </c>
    </row>
    <row r="179">
      <c r="A179" s="51">
        <v>43157.0</v>
      </c>
      <c r="B179" s="42">
        <v>0.18606481481481482</v>
      </c>
      <c r="C179" s="27">
        <f>B179-TIME('Time Shifts'!$B$27,'Time Shifts'!$C$27,'Time Shifts'!$D$27)</f>
        <v>0.1754050926</v>
      </c>
      <c r="D179" s="26" t="s">
        <v>74</v>
      </c>
      <c r="E179" s="26" t="s">
        <v>100</v>
      </c>
      <c r="F179" s="25" t="s">
        <v>75</v>
      </c>
      <c r="G179" s="25" t="s">
        <v>75</v>
      </c>
      <c r="H179" s="26"/>
      <c r="I179" s="26" t="s">
        <v>947</v>
      </c>
      <c r="J179" s="26"/>
      <c r="K179" s="26" t="s">
        <v>948</v>
      </c>
    </row>
    <row r="180">
      <c r="A180" s="51">
        <v>43157.0</v>
      </c>
      <c r="B180" s="27">
        <v>0.1871412037037037</v>
      </c>
      <c r="C180" s="27">
        <f>B180-TIME('Time Shifts'!$B$27,'Time Shifts'!$C$27,'Time Shifts'!$D$27)</f>
        <v>0.1764814815</v>
      </c>
      <c r="D180" s="26" t="s">
        <v>74</v>
      </c>
      <c r="E180" s="26" t="s">
        <v>217</v>
      </c>
      <c r="F180" s="25">
        <v>12.0</v>
      </c>
      <c r="G180" s="25">
        <v>5.0</v>
      </c>
      <c r="H180" s="26"/>
      <c r="I180" s="26"/>
      <c r="J180" s="26"/>
      <c r="K180" s="26"/>
    </row>
    <row r="181">
      <c r="A181" s="51">
        <v>43157.0</v>
      </c>
      <c r="B181" s="27">
        <v>0.18758101851851852</v>
      </c>
      <c r="C181" s="27">
        <f>B181-TIME('Time Shifts'!$B$27,'Time Shifts'!$C$27,'Time Shifts'!$D$27)</f>
        <v>0.1769212963</v>
      </c>
      <c r="D181" s="26" t="s">
        <v>74</v>
      </c>
      <c r="E181" s="26" t="s">
        <v>209</v>
      </c>
      <c r="F181" s="25">
        <v>3.0</v>
      </c>
      <c r="G181" s="26">
        <f>F181-0</f>
        <v>3</v>
      </c>
      <c r="H181" s="26"/>
      <c r="I181" s="26"/>
      <c r="J181" s="26"/>
      <c r="K181" s="26"/>
    </row>
    <row r="182">
      <c r="A182" s="51">
        <v>43157.0</v>
      </c>
      <c r="B182" s="27">
        <v>0.1880439814814815</v>
      </c>
      <c r="C182" s="27">
        <f>B182-TIME('Time Shifts'!$B$27,'Time Shifts'!$C$27,'Time Shifts'!$D$27)</f>
        <v>0.1773842593</v>
      </c>
      <c r="D182" s="26" t="s">
        <v>74</v>
      </c>
      <c r="E182" s="26" t="s">
        <v>125</v>
      </c>
      <c r="F182" s="25">
        <v>29.0</v>
      </c>
      <c r="G182" s="26">
        <f>F182-10</f>
        <v>19</v>
      </c>
      <c r="H182" s="26"/>
      <c r="I182" s="26"/>
      <c r="J182" s="26"/>
      <c r="K182" s="26"/>
    </row>
    <row r="183">
      <c r="A183" s="51">
        <v>43157.0</v>
      </c>
      <c r="B183" s="27">
        <v>0.1884259259259259</v>
      </c>
      <c r="C183" s="27">
        <f>B183-TIME('Time Shifts'!$B$27,'Time Shifts'!$C$27,'Time Shifts'!$D$27)</f>
        <v>0.1777662037</v>
      </c>
      <c r="D183" s="26" t="s">
        <v>70</v>
      </c>
      <c r="E183" s="26" t="s">
        <v>93</v>
      </c>
      <c r="F183" s="25" t="s">
        <v>68</v>
      </c>
      <c r="G183" s="25">
        <v>20.0</v>
      </c>
      <c r="H183" s="26" t="s">
        <v>137</v>
      </c>
      <c r="I183" s="26"/>
      <c r="J183" s="26"/>
      <c r="K183" s="26" t="s">
        <v>148</v>
      </c>
    </row>
    <row r="184">
      <c r="A184" s="51">
        <v>43157.0</v>
      </c>
      <c r="B184" s="27">
        <v>0.18854166666666666</v>
      </c>
      <c r="C184" s="27">
        <f>B184-TIME('Time Shifts'!$B$27,'Time Shifts'!$C$27,'Time Shifts'!$D$27)</f>
        <v>0.1778819444</v>
      </c>
      <c r="D184" s="26" t="s">
        <v>70</v>
      </c>
      <c r="E184" s="26" t="s">
        <v>91</v>
      </c>
      <c r="F184" s="25">
        <v>10.0</v>
      </c>
      <c r="G184" s="26"/>
      <c r="H184" s="26"/>
      <c r="I184" s="26" t="s">
        <v>949</v>
      </c>
      <c r="J184" s="26"/>
      <c r="K184" s="26"/>
    </row>
    <row r="185">
      <c r="A185" s="51">
        <v>43157.0</v>
      </c>
      <c r="B185" s="27">
        <v>0.18869212962962964</v>
      </c>
      <c r="C185" s="27">
        <f>B185-TIME('Time Shifts'!$B$27,'Time Shifts'!$C$27,'Time Shifts'!$D$27)</f>
        <v>0.1780324074</v>
      </c>
      <c r="D185" s="26" t="s">
        <v>70</v>
      </c>
      <c r="E185" s="26" t="s">
        <v>93</v>
      </c>
      <c r="F185" s="25">
        <v>21.0</v>
      </c>
      <c r="G185" s="25">
        <v>14.0</v>
      </c>
      <c r="H185" s="26"/>
      <c r="I185" s="26"/>
      <c r="J185" s="26"/>
      <c r="K185" s="26" t="s">
        <v>148</v>
      </c>
    </row>
    <row r="186">
      <c r="A186" s="51">
        <v>43157.0</v>
      </c>
      <c r="B186" s="27">
        <v>0.18888888888888888</v>
      </c>
      <c r="C186" s="27">
        <f>B186-TIME('Time Shifts'!$B$27,'Time Shifts'!$C$27,'Time Shifts'!$D$27)</f>
        <v>0.1782291667</v>
      </c>
      <c r="D186" s="26" t="s">
        <v>82</v>
      </c>
      <c r="E186" s="26" t="s">
        <v>166</v>
      </c>
      <c r="F186" s="25">
        <v>22.0</v>
      </c>
      <c r="G186" s="26">
        <f>F186-6</f>
        <v>16</v>
      </c>
      <c r="H186" s="26"/>
      <c r="I186" s="26"/>
      <c r="J186" s="26"/>
      <c r="K186" s="26"/>
    </row>
    <row r="187">
      <c r="A187" s="51">
        <v>43157.0</v>
      </c>
      <c r="B187" s="27">
        <v>0.1893287037037037</v>
      </c>
      <c r="C187" s="27">
        <f>B187-TIME('Time Shifts'!$B$27,'Time Shifts'!$C$27,'Time Shifts'!$D$27)</f>
        <v>0.1786689815</v>
      </c>
      <c r="D187" s="26" t="s">
        <v>70</v>
      </c>
      <c r="E187" s="26" t="s">
        <v>91</v>
      </c>
      <c r="F187" s="25">
        <v>11.0</v>
      </c>
      <c r="G187" s="26"/>
      <c r="H187" s="26"/>
      <c r="I187" s="26" t="s">
        <v>950</v>
      </c>
      <c r="J187" s="25">
        <v>1.0</v>
      </c>
      <c r="K187" s="26"/>
    </row>
    <row r="188">
      <c r="A188" s="51">
        <v>43157.0</v>
      </c>
      <c r="B188" s="27">
        <v>0.18993055555555555</v>
      </c>
      <c r="C188" s="27">
        <f>B188-TIME('Time Shifts'!$B$27,'Time Shifts'!$C$27,'Time Shifts'!$D$27)</f>
        <v>0.1792708333</v>
      </c>
      <c r="D188" s="26" t="s">
        <v>70</v>
      </c>
      <c r="E188" s="26" t="s">
        <v>78</v>
      </c>
      <c r="F188" s="25">
        <v>14.0</v>
      </c>
      <c r="G188" s="26">
        <f>F188-7</f>
        <v>7</v>
      </c>
      <c r="H188" s="26"/>
      <c r="I188" s="26"/>
      <c r="J188" s="26"/>
      <c r="K188" s="26"/>
    </row>
    <row r="189">
      <c r="A189" s="51">
        <v>43157.0</v>
      </c>
      <c r="B189" s="27">
        <v>0.19090277777777778</v>
      </c>
      <c r="C189" s="27">
        <f>B189-TIME('Time Shifts'!$B$27,'Time Shifts'!$C$27,'Time Shifts'!$D$27)</f>
        <v>0.1802430556</v>
      </c>
      <c r="D189" s="26" t="s">
        <v>72</v>
      </c>
      <c r="E189" s="26" t="s">
        <v>166</v>
      </c>
      <c r="F189" s="25">
        <v>25.0</v>
      </c>
      <c r="G189" s="26">
        <f>F189-6</f>
        <v>19</v>
      </c>
      <c r="H189" s="26"/>
      <c r="I189" s="26"/>
      <c r="J189" s="26"/>
      <c r="K189" s="26" t="s">
        <v>348</v>
      </c>
    </row>
    <row r="190">
      <c r="A190" s="51">
        <v>43157.0</v>
      </c>
      <c r="B190" s="27">
        <v>0.19090277777777778</v>
      </c>
      <c r="C190" s="27">
        <f>B190-TIME('Time Shifts'!$B$27,'Time Shifts'!$C$27,'Time Shifts'!$D$27)</f>
        <v>0.1802430556</v>
      </c>
      <c r="D190" s="26" t="s">
        <v>70</v>
      </c>
      <c r="E190" s="26" t="s">
        <v>166</v>
      </c>
      <c r="F190" s="25">
        <v>21.0</v>
      </c>
      <c r="G190" s="26">
        <f>F190-3</f>
        <v>18</v>
      </c>
      <c r="H190" s="26"/>
      <c r="I190" s="26"/>
      <c r="J190" s="26"/>
      <c r="K190" s="26" t="s">
        <v>348</v>
      </c>
    </row>
    <row r="191">
      <c r="A191" s="51">
        <v>43157.0</v>
      </c>
      <c r="B191" s="27">
        <v>0.19159722222222222</v>
      </c>
      <c r="C191" s="27">
        <f>B191-TIME('Time Shifts'!$B$27,'Time Shifts'!$C$27,'Time Shifts'!$D$27)</f>
        <v>0.1809375</v>
      </c>
      <c r="D191" s="26" t="s">
        <v>72</v>
      </c>
      <c r="E191" s="26" t="s">
        <v>78</v>
      </c>
      <c r="F191" s="25">
        <v>10.0</v>
      </c>
      <c r="G191" s="26">
        <f>F191-6</f>
        <v>4</v>
      </c>
      <c r="H191" s="26"/>
      <c r="I191" s="26"/>
      <c r="J191" s="26"/>
      <c r="K191" s="26"/>
    </row>
    <row r="192">
      <c r="A192" s="51">
        <v>43157.0</v>
      </c>
      <c r="B192" s="27">
        <v>0.1918402777777778</v>
      </c>
      <c r="C192" s="27">
        <f>B192-TIME('Time Shifts'!$B$27,'Time Shifts'!$C$27,'Time Shifts'!$D$27)</f>
        <v>0.1811805556</v>
      </c>
      <c r="D192" s="26" t="s">
        <v>72</v>
      </c>
      <c r="E192" s="26" t="s">
        <v>93</v>
      </c>
      <c r="F192" s="25" t="s">
        <v>68</v>
      </c>
      <c r="G192" s="25">
        <v>20.0</v>
      </c>
      <c r="H192" s="26" t="s">
        <v>137</v>
      </c>
      <c r="I192" s="26"/>
      <c r="J192" s="26"/>
      <c r="K192" s="26" t="s">
        <v>845</v>
      </c>
    </row>
    <row r="193">
      <c r="A193" s="51">
        <v>43157.0</v>
      </c>
      <c r="B193" s="27">
        <v>0.1920601851851852</v>
      </c>
      <c r="C193" s="27">
        <f>B193-TIME('Time Shifts'!$B$27,'Time Shifts'!$C$27,'Time Shifts'!$D$27)</f>
        <v>0.181400463</v>
      </c>
      <c r="D193" s="26" t="s">
        <v>72</v>
      </c>
      <c r="E193" s="26" t="s">
        <v>91</v>
      </c>
      <c r="F193" s="25">
        <v>18.0</v>
      </c>
      <c r="G193" s="26"/>
      <c r="H193" s="26"/>
      <c r="I193" s="26" t="s">
        <v>951</v>
      </c>
      <c r="J193" s="26"/>
      <c r="K193" s="26"/>
    </row>
    <row r="194">
      <c r="A194" s="51">
        <v>43157.0</v>
      </c>
      <c r="B194" s="27">
        <v>0.19219907407407408</v>
      </c>
      <c r="C194" s="27">
        <f>B194-TIME('Time Shifts'!$B$27,'Time Shifts'!$C$27,'Time Shifts'!$D$27)</f>
        <v>0.1815393519</v>
      </c>
      <c r="D194" s="26" t="s">
        <v>72</v>
      </c>
      <c r="E194" s="26" t="s">
        <v>93</v>
      </c>
      <c r="F194" s="25">
        <v>10.0</v>
      </c>
      <c r="G194" s="26">
        <f>F194-7</f>
        <v>3</v>
      </c>
      <c r="H194" s="26"/>
      <c r="I194" s="26"/>
      <c r="J194" s="26"/>
      <c r="K194" s="26" t="s">
        <v>845</v>
      </c>
    </row>
    <row r="195">
      <c r="A195" s="51">
        <v>43157.0</v>
      </c>
      <c r="B195" s="27">
        <v>0.19224537037037037</v>
      </c>
      <c r="C195" s="27">
        <f>B195-TIME('Time Shifts'!$B$27,'Time Shifts'!$C$27,'Time Shifts'!$D$27)</f>
        <v>0.1815856481</v>
      </c>
      <c r="D195" s="26" t="s">
        <v>72</v>
      </c>
      <c r="E195" s="26" t="s">
        <v>93</v>
      </c>
      <c r="F195" s="26">
        <f>G195+7</f>
        <v>10</v>
      </c>
      <c r="G195" s="25">
        <v>3.0</v>
      </c>
      <c r="H195" s="26"/>
      <c r="I195" s="26"/>
      <c r="J195" s="26"/>
      <c r="K195" s="26" t="s">
        <v>136</v>
      </c>
    </row>
    <row r="196">
      <c r="A196" s="51">
        <v>43157.0</v>
      </c>
      <c r="B196" s="27">
        <v>0.19282407407407406</v>
      </c>
      <c r="C196" s="27">
        <f>B196-TIME('Time Shifts'!$B$27,'Time Shifts'!$C$27,'Time Shifts'!$D$27)</f>
        <v>0.1821643519</v>
      </c>
      <c r="D196" s="26" t="s">
        <v>72</v>
      </c>
      <c r="E196" s="26" t="s">
        <v>91</v>
      </c>
      <c r="F196" s="25">
        <v>4.0</v>
      </c>
      <c r="G196" s="26"/>
      <c r="H196" s="26"/>
      <c r="I196" s="26" t="s">
        <v>397</v>
      </c>
      <c r="J196" s="26"/>
      <c r="K196" s="26" t="s">
        <v>952</v>
      </c>
    </row>
    <row r="197">
      <c r="A197" s="51">
        <v>43157.0</v>
      </c>
      <c r="B197" s="27">
        <v>0.19356481481481483</v>
      </c>
      <c r="C197" s="27">
        <f>B197-TIME('Time Shifts'!$B$27,'Time Shifts'!$C$27,'Time Shifts'!$D$27)</f>
        <v>0.1829050926</v>
      </c>
      <c r="D197" s="26" t="s">
        <v>70</v>
      </c>
      <c r="E197" s="26" t="s">
        <v>93</v>
      </c>
      <c r="F197" s="25">
        <v>14.0</v>
      </c>
      <c r="G197" s="26">
        <f>F197-7</f>
        <v>7</v>
      </c>
      <c r="H197" s="26"/>
      <c r="I197" s="26"/>
      <c r="J197" s="26"/>
      <c r="K197" s="26" t="s">
        <v>801</v>
      </c>
    </row>
    <row r="198">
      <c r="A198" s="51">
        <v>43157.0</v>
      </c>
      <c r="B198" s="27">
        <v>0.1971875</v>
      </c>
      <c r="C198" s="27">
        <f>B198-TIME('Time Shifts'!$B$27,'Time Shifts'!$C$27,'Time Shifts'!$D$27)</f>
        <v>0.1865277778</v>
      </c>
      <c r="D198" s="26" t="s">
        <v>903</v>
      </c>
      <c r="E198" s="26" t="s">
        <v>127</v>
      </c>
      <c r="F198" s="25">
        <v>11.0</v>
      </c>
      <c r="G198" s="26"/>
      <c r="H198" s="26"/>
      <c r="I198" s="26"/>
      <c r="J198" s="26"/>
      <c r="K198" s="26"/>
    </row>
    <row r="199">
      <c r="A199" s="51">
        <v>43157.0</v>
      </c>
      <c r="B199" s="27">
        <v>0.19814814814814816</v>
      </c>
      <c r="C199" s="27">
        <f>B199-TIME('Time Shifts'!$B$27,'Time Shifts'!$C$27,'Time Shifts'!$D$27)</f>
        <v>0.1874884259</v>
      </c>
      <c r="D199" s="26" t="s">
        <v>74</v>
      </c>
      <c r="E199" s="26" t="s">
        <v>217</v>
      </c>
      <c r="F199" s="25" t="s">
        <v>88</v>
      </c>
      <c r="G199" s="25">
        <v>1.0</v>
      </c>
      <c r="H199" s="26"/>
      <c r="I199" s="26"/>
      <c r="J199" s="26"/>
      <c r="K199" s="26"/>
    </row>
    <row r="200">
      <c r="A200" s="51">
        <v>43157.0</v>
      </c>
      <c r="B200" s="27">
        <v>0.19930555555555557</v>
      </c>
      <c r="C200" s="27">
        <f>B200-TIME('Time Shifts'!$B$27,'Time Shifts'!$C$27,'Time Shifts'!$D$27)</f>
        <v>0.1886458333</v>
      </c>
      <c r="D200" s="26" t="s">
        <v>70</v>
      </c>
      <c r="E200" s="26" t="s">
        <v>91</v>
      </c>
      <c r="F200" s="25">
        <v>4.0</v>
      </c>
      <c r="G200" s="26"/>
      <c r="H200" s="26"/>
      <c r="I200" s="26" t="s">
        <v>953</v>
      </c>
      <c r="J200" s="26"/>
      <c r="K200" s="26"/>
    </row>
    <row r="201">
      <c r="A201" s="51">
        <v>43157.0</v>
      </c>
      <c r="B201" s="27">
        <v>0.19943287037037036</v>
      </c>
      <c r="C201" s="27">
        <f>B201-TIME('Time Shifts'!$B$27,'Time Shifts'!$C$27,'Time Shifts'!$D$27)</f>
        <v>0.1887731481</v>
      </c>
      <c r="D201" s="26" t="s">
        <v>70</v>
      </c>
      <c r="E201" s="26" t="s">
        <v>93</v>
      </c>
      <c r="F201" s="25">
        <v>12.0</v>
      </c>
      <c r="G201" s="26">
        <f t="shared" ref="G201:G202" si="15">F201-7</f>
        <v>5</v>
      </c>
      <c r="H201" s="26"/>
      <c r="I201" s="26"/>
      <c r="J201" s="26"/>
      <c r="K201" s="26" t="s">
        <v>148</v>
      </c>
    </row>
    <row r="202">
      <c r="A202" s="51">
        <v>43157.0</v>
      </c>
      <c r="B202" s="27">
        <v>0.19958333333333333</v>
      </c>
      <c r="C202" s="27">
        <f>B202-TIME('Time Shifts'!$B$27,'Time Shifts'!$C$27,'Time Shifts'!$D$27)</f>
        <v>0.1889236111</v>
      </c>
      <c r="D202" s="26" t="s">
        <v>70</v>
      </c>
      <c r="E202" s="26" t="s">
        <v>93</v>
      </c>
      <c r="F202" s="25">
        <v>18.0</v>
      </c>
      <c r="G202" s="26">
        <f t="shared" si="15"/>
        <v>11</v>
      </c>
      <c r="H202" s="26"/>
      <c r="I202" s="26"/>
      <c r="J202" s="26"/>
      <c r="K202" s="26" t="s">
        <v>148</v>
      </c>
    </row>
    <row r="203">
      <c r="A203" s="51">
        <v>43157.0</v>
      </c>
      <c r="B203" s="27">
        <v>0.19967592592592592</v>
      </c>
      <c r="C203" s="27">
        <f>B203-TIME('Time Shifts'!$B$27,'Time Shifts'!$C$27,'Time Shifts'!$D$27)</f>
        <v>0.1890162037</v>
      </c>
      <c r="D203" s="26" t="s">
        <v>70</v>
      </c>
      <c r="E203" s="26" t="s">
        <v>91</v>
      </c>
      <c r="F203" s="25">
        <v>6.0</v>
      </c>
      <c r="G203" s="26"/>
      <c r="H203" s="26"/>
      <c r="I203" s="26" t="s">
        <v>954</v>
      </c>
      <c r="J203" s="26"/>
      <c r="K203" s="26"/>
    </row>
    <row r="204">
      <c r="A204" s="51">
        <v>43157.0</v>
      </c>
      <c r="B204" s="27">
        <v>0.20141203703703703</v>
      </c>
      <c r="C204" s="27">
        <f>B204-TIME('Time Shifts'!$B$27,'Time Shifts'!$C$27,'Time Shifts'!$D$27)</f>
        <v>0.1907523148</v>
      </c>
      <c r="D204" s="26" t="s">
        <v>70</v>
      </c>
      <c r="E204" s="26" t="s">
        <v>91</v>
      </c>
      <c r="F204" s="25">
        <v>4.0</v>
      </c>
      <c r="G204" s="26"/>
      <c r="H204" s="26"/>
      <c r="I204" s="26" t="s">
        <v>953</v>
      </c>
      <c r="J204" s="26"/>
      <c r="K204" s="2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7.57"/>
    <col customWidth="1" min="10" max="10" width="6.29"/>
    <col customWidth="1" min="11" max="11" width="37.57"/>
  </cols>
  <sheetData>
    <row r="1">
      <c r="A1" s="29" t="s">
        <v>0</v>
      </c>
      <c r="B1" s="58" t="s">
        <v>614</v>
      </c>
      <c r="C1" s="58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7" t="s">
        <v>62</v>
      </c>
      <c r="J1" s="17" t="s">
        <v>63</v>
      </c>
      <c r="K1" s="17" t="s">
        <v>64</v>
      </c>
    </row>
    <row r="2">
      <c r="A2" s="59">
        <v>43158.0</v>
      </c>
      <c r="B2" s="31">
        <v>0.03664351851851852</v>
      </c>
      <c r="C2" s="31">
        <f t="shared" ref="C2:C20" si="1">B2</f>
        <v>0.03664351852</v>
      </c>
      <c r="D2" s="10" t="s">
        <v>903</v>
      </c>
      <c r="E2" s="10" t="s">
        <v>67</v>
      </c>
      <c r="F2" s="13">
        <v>13.0</v>
      </c>
      <c r="G2" s="13">
        <f>F2-2</f>
        <v>11</v>
      </c>
    </row>
    <row r="3">
      <c r="A3" s="59">
        <v>43158.0</v>
      </c>
      <c r="B3" s="31">
        <v>0.03758101851851852</v>
      </c>
      <c r="C3" s="31">
        <f t="shared" si="1"/>
        <v>0.03758101852</v>
      </c>
      <c r="D3" s="10" t="s">
        <v>74</v>
      </c>
      <c r="E3" s="10" t="s">
        <v>128</v>
      </c>
      <c r="F3" s="13" t="s">
        <v>955</v>
      </c>
      <c r="G3" s="13">
        <v>12.0</v>
      </c>
    </row>
    <row r="4">
      <c r="A4" s="59">
        <v>43158.0</v>
      </c>
      <c r="B4" s="31">
        <v>0.0412037037037037</v>
      </c>
      <c r="C4" s="31">
        <f t="shared" si="1"/>
        <v>0.0412037037</v>
      </c>
      <c r="D4" s="10" t="s">
        <v>903</v>
      </c>
      <c r="E4" s="10" t="s">
        <v>67</v>
      </c>
      <c r="F4" s="13">
        <v>19.0</v>
      </c>
      <c r="G4" s="16">
        <f t="shared" ref="G4:G5" si="2">F4-2</f>
        <v>17</v>
      </c>
    </row>
    <row r="5">
      <c r="A5" s="59">
        <v>43158.0</v>
      </c>
      <c r="B5" s="31">
        <v>0.0419212962962963</v>
      </c>
      <c r="C5" s="31">
        <f t="shared" si="1"/>
        <v>0.0419212963</v>
      </c>
      <c r="D5" s="10" t="s">
        <v>903</v>
      </c>
      <c r="E5" s="10" t="s">
        <v>67</v>
      </c>
      <c r="F5" s="13">
        <v>15.0</v>
      </c>
      <c r="G5" s="16">
        <f t="shared" si="2"/>
        <v>13</v>
      </c>
    </row>
    <row r="6">
      <c r="A6" s="59">
        <v>43158.0</v>
      </c>
      <c r="B6" s="31">
        <v>0.042650462962962966</v>
      </c>
      <c r="C6" s="31">
        <f t="shared" si="1"/>
        <v>0.04265046296</v>
      </c>
      <c r="D6" s="10" t="s">
        <v>70</v>
      </c>
      <c r="E6" s="10" t="s">
        <v>67</v>
      </c>
      <c r="F6" s="13">
        <v>6.0</v>
      </c>
      <c r="G6" s="13">
        <f>F6-3</f>
        <v>3</v>
      </c>
    </row>
    <row r="7">
      <c r="A7" s="59">
        <v>43158.0</v>
      </c>
      <c r="B7" s="31">
        <v>0.043402777777777776</v>
      </c>
      <c r="C7" s="31">
        <f t="shared" si="1"/>
        <v>0.04340277778</v>
      </c>
      <c r="D7" s="10" t="s">
        <v>74</v>
      </c>
      <c r="E7" s="10" t="s">
        <v>67</v>
      </c>
      <c r="F7" s="13" t="s">
        <v>756</v>
      </c>
      <c r="G7" s="13">
        <v>4.0</v>
      </c>
    </row>
    <row r="8">
      <c r="A8" s="59">
        <v>43158.0</v>
      </c>
      <c r="B8" s="31">
        <v>0.043402777777777776</v>
      </c>
      <c r="C8" s="31">
        <f t="shared" si="1"/>
        <v>0.04340277778</v>
      </c>
      <c r="D8" s="10" t="s">
        <v>82</v>
      </c>
      <c r="E8" s="10" t="s">
        <v>67</v>
      </c>
      <c r="F8" s="13" t="s">
        <v>75</v>
      </c>
      <c r="G8" s="13" t="s">
        <v>75</v>
      </c>
    </row>
    <row r="9">
      <c r="A9" s="59">
        <v>43158.0</v>
      </c>
      <c r="B9" s="31">
        <v>0.043784722222222225</v>
      </c>
      <c r="C9" s="31">
        <f t="shared" si="1"/>
        <v>0.04378472222</v>
      </c>
      <c r="D9" s="10" t="s">
        <v>74</v>
      </c>
      <c r="E9" s="10" t="s">
        <v>81</v>
      </c>
      <c r="F9" s="13">
        <v>4.0</v>
      </c>
      <c r="G9" s="13">
        <v>2.0</v>
      </c>
      <c r="K9" s="10" t="s">
        <v>85</v>
      </c>
    </row>
    <row r="10">
      <c r="A10" s="59">
        <v>43158.0</v>
      </c>
      <c r="B10" s="31">
        <v>0.043784722222222225</v>
      </c>
      <c r="C10" s="31">
        <f t="shared" si="1"/>
        <v>0.04378472222</v>
      </c>
      <c r="D10" s="10" t="s">
        <v>74</v>
      </c>
      <c r="E10" s="10" t="s">
        <v>81</v>
      </c>
      <c r="F10" s="13">
        <v>4.0</v>
      </c>
      <c r="G10" s="13">
        <v>2.0</v>
      </c>
    </row>
    <row r="11">
      <c r="A11" s="59">
        <v>43158.0</v>
      </c>
      <c r="B11" s="31">
        <v>0.04414351851851852</v>
      </c>
      <c r="C11" s="31">
        <f t="shared" si="1"/>
        <v>0.04414351852</v>
      </c>
      <c r="D11" s="10" t="s">
        <v>903</v>
      </c>
      <c r="E11" s="10" t="s">
        <v>81</v>
      </c>
      <c r="F11" s="13" t="s">
        <v>75</v>
      </c>
      <c r="G11" s="13" t="s">
        <v>75</v>
      </c>
      <c r="K11" s="10" t="s">
        <v>85</v>
      </c>
    </row>
    <row r="12">
      <c r="A12" s="59">
        <v>43158.0</v>
      </c>
      <c r="B12" s="31">
        <v>0.04414351851851852</v>
      </c>
      <c r="C12" s="31">
        <f t="shared" si="1"/>
        <v>0.04414351852</v>
      </c>
      <c r="D12" s="10" t="s">
        <v>903</v>
      </c>
      <c r="E12" s="10" t="s">
        <v>81</v>
      </c>
      <c r="F12" s="13">
        <v>15.0</v>
      </c>
      <c r="G12" s="13">
        <f>F12-7</f>
        <v>8</v>
      </c>
    </row>
    <row r="13">
      <c r="A13" s="59">
        <v>43158.0</v>
      </c>
      <c r="B13" s="31">
        <v>0.04421296296296296</v>
      </c>
      <c r="C13" s="31">
        <f t="shared" si="1"/>
        <v>0.04421296296</v>
      </c>
      <c r="D13" s="10" t="s">
        <v>82</v>
      </c>
      <c r="E13" s="10" t="s">
        <v>81</v>
      </c>
      <c r="F13" s="13" t="s">
        <v>75</v>
      </c>
      <c r="G13" s="13" t="s">
        <v>75</v>
      </c>
      <c r="K13" s="10" t="s">
        <v>85</v>
      </c>
    </row>
    <row r="14">
      <c r="A14" s="59">
        <v>43158.0</v>
      </c>
      <c r="B14" s="31">
        <v>0.04421296296296296</v>
      </c>
      <c r="C14" s="31">
        <f t="shared" si="1"/>
        <v>0.04421296296</v>
      </c>
      <c r="D14" s="10" t="s">
        <v>82</v>
      </c>
      <c r="E14" s="10" t="s">
        <v>81</v>
      </c>
      <c r="F14" s="13">
        <v>21.0</v>
      </c>
      <c r="G14" s="13">
        <f>F14-2</f>
        <v>19</v>
      </c>
    </row>
    <row r="15">
      <c r="A15" s="59">
        <v>43158.0</v>
      </c>
      <c r="B15" s="31">
        <v>0.04429398148148148</v>
      </c>
      <c r="C15" s="31">
        <f t="shared" si="1"/>
        <v>0.04429398148</v>
      </c>
      <c r="D15" s="10" t="s">
        <v>70</v>
      </c>
      <c r="E15" s="10" t="s">
        <v>81</v>
      </c>
      <c r="F15" s="13" t="s">
        <v>75</v>
      </c>
      <c r="G15" s="13" t="s">
        <v>75</v>
      </c>
      <c r="K15" s="10" t="s">
        <v>85</v>
      </c>
    </row>
    <row r="16">
      <c r="A16" s="59">
        <v>43158.0</v>
      </c>
      <c r="B16" s="31">
        <v>0.04429398148148148</v>
      </c>
      <c r="C16" s="31">
        <f t="shared" si="1"/>
        <v>0.04429398148</v>
      </c>
      <c r="D16" s="10" t="s">
        <v>70</v>
      </c>
      <c r="E16" s="10" t="s">
        <v>81</v>
      </c>
      <c r="F16" s="13">
        <v>12.0</v>
      </c>
      <c r="G16" s="13">
        <f>F16-3</f>
        <v>9</v>
      </c>
    </row>
    <row r="17">
      <c r="A17" s="59">
        <v>43158.0</v>
      </c>
      <c r="B17" s="31">
        <v>0.044328703703703703</v>
      </c>
      <c r="C17" s="31">
        <f t="shared" si="1"/>
        <v>0.0443287037</v>
      </c>
      <c r="D17" s="10" t="s">
        <v>956</v>
      </c>
      <c r="E17" s="10" t="s">
        <v>81</v>
      </c>
      <c r="F17" s="13" t="s">
        <v>75</v>
      </c>
      <c r="G17" s="13" t="s">
        <v>75</v>
      </c>
      <c r="K17" s="10" t="s">
        <v>85</v>
      </c>
    </row>
    <row r="18">
      <c r="A18" s="59">
        <v>43158.0</v>
      </c>
      <c r="B18" s="31">
        <v>0.044328703703703703</v>
      </c>
      <c r="C18" s="31">
        <f t="shared" si="1"/>
        <v>0.0443287037</v>
      </c>
      <c r="D18" s="10" t="s">
        <v>956</v>
      </c>
      <c r="E18" s="10" t="s">
        <v>81</v>
      </c>
      <c r="F18" s="13">
        <v>21.0</v>
      </c>
      <c r="G18" s="13">
        <f>F18-3</f>
        <v>18</v>
      </c>
    </row>
    <row r="19">
      <c r="A19" s="59">
        <v>43158.0</v>
      </c>
      <c r="B19" s="31">
        <v>0.05412037037037037</v>
      </c>
      <c r="C19" s="31">
        <f t="shared" si="1"/>
        <v>0.05412037037</v>
      </c>
      <c r="D19" s="10" t="s">
        <v>903</v>
      </c>
      <c r="E19" s="10" t="s">
        <v>125</v>
      </c>
      <c r="F19" s="13">
        <v>19.0</v>
      </c>
      <c r="G19" s="16"/>
      <c r="K19" s="10" t="s">
        <v>957</v>
      </c>
    </row>
    <row r="20">
      <c r="A20" s="59">
        <v>43158.0</v>
      </c>
      <c r="B20" s="31">
        <v>0.05412037037037037</v>
      </c>
      <c r="C20" s="31">
        <f t="shared" si="1"/>
        <v>0.05412037037</v>
      </c>
      <c r="D20" s="10" t="s">
        <v>70</v>
      </c>
      <c r="E20" s="10" t="s">
        <v>125</v>
      </c>
      <c r="F20" s="13">
        <v>21.0</v>
      </c>
      <c r="G20" s="16">
        <f>F20-7</f>
        <v>14</v>
      </c>
      <c r="K20" s="10" t="s">
        <v>957</v>
      </c>
    </row>
    <row r="21">
      <c r="A21" s="59">
        <v>43158.0</v>
      </c>
      <c r="B21" s="31">
        <v>0.07989583333333333</v>
      </c>
      <c r="C21" s="31">
        <f>B21-TIME('Time Shifts'!$B$28, 'Time Shifts'!$C$28, 'Time Shifts'!$D$28)</f>
        <v>0.06958333333</v>
      </c>
      <c r="D21" s="10" t="s">
        <v>903</v>
      </c>
      <c r="E21" s="10" t="s">
        <v>71</v>
      </c>
      <c r="F21" s="13" t="s">
        <v>88</v>
      </c>
      <c r="G21" s="13">
        <v>1.0</v>
      </c>
    </row>
    <row r="22">
      <c r="A22" s="59">
        <v>43158.0</v>
      </c>
      <c r="B22" s="31">
        <v>0.08046296296296296</v>
      </c>
      <c r="C22" s="31">
        <f>B22-TIME('Time Shifts'!$B$28, 'Time Shifts'!$C$28, 'Time Shifts'!$D$28)</f>
        <v>0.07015046296</v>
      </c>
      <c r="D22" s="10" t="s">
        <v>903</v>
      </c>
      <c r="E22" s="10" t="s">
        <v>80</v>
      </c>
      <c r="F22" s="13">
        <v>19.0</v>
      </c>
      <c r="G22" s="16"/>
    </row>
    <row r="23">
      <c r="A23" s="59">
        <v>43158.0</v>
      </c>
      <c r="B23" s="31">
        <v>0.08291666666666667</v>
      </c>
      <c r="C23" s="31">
        <f>B23-TIME('Time Shifts'!$B$28, 'Time Shifts'!$C$28, 'Time Shifts'!$D$28)</f>
        <v>0.07260416667</v>
      </c>
      <c r="D23" s="10" t="s">
        <v>956</v>
      </c>
      <c r="E23" s="10" t="s">
        <v>320</v>
      </c>
      <c r="F23" s="13">
        <v>14.0</v>
      </c>
      <c r="G23" s="13">
        <f>F23-4</f>
        <v>10</v>
      </c>
    </row>
    <row r="24">
      <c r="A24" s="59">
        <v>43158.0</v>
      </c>
      <c r="B24" s="31">
        <v>0.08355324074074075</v>
      </c>
      <c r="C24" s="31">
        <f>B24-TIME('Time Shifts'!$B$28, 'Time Shifts'!$C$28, 'Time Shifts'!$D$28)</f>
        <v>0.07324074074</v>
      </c>
      <c r="D24" s="10" t="s">
        <v>82</v>
      </c>
      <c r="E24" s="10" t="s">
        <v>320</v>
      </c>
      <c r="F24" s="13">
        <v>19.0</v>
      </c>
      <c r="G24" s="16">
        <f>F24-3</f>
        <v>16</v>
      </c>
    </row>
    <row r="25">
      <c r="A25" s="59">
        <v>43158.0</v>
      </c>
      <c r="B25" s="31">
        <v>0.08395833333333333</v>
      </c>
      <c r="C25" s="31">
        <f>B25-TIME('Time Shifts'!$B$28, 'Time Shifts'!$C$28, 'Time Shifts'!$D$28)</f>
        <v>0.07364583333</v>
      </c>
      <c r="D25" s="10" t="s">
        <v>903</v>
      </c>
      <c r="E25" s="10" t="s">
        <v>320</v>
      </c>
      <c r="F25" s="13">
        <v>9.0</v>
      </c>
      <c r="G25" s="16">
        <f>F25-2</f>
        <v>7</v>
      </c>
    </row>
    <row r="26">
      <c r="A26" s="59">
        <v>43158.0</v>
      </c>
      <c r="B26" s="31">
        <v>0.10061342592592593</v>
      </c>
      <c r="C26" s="31">
        <f>B26-TIME('Time Shifts'!$B$28, 'Time Shifts'!$C$28, 'Time Shifts'!$D$28)</f>
        <v>0.09030092593</v>
      </c>
      <c r="D26" s="10" t="s">
        <v>903</v>
      </c>
      <c r="E26" s="10" t="s">
        <v>71</v>
      </c>
      <c r="F26" s="13">
        <v>8.0</v>
      </c>
      <c r="G26" s="16"/>
    </row>
    <row r="27">
      <c r="A27" s="59">
        <v>43158.0</v>
      </c>
      <c r="B27" s="31">
        <v>0.10525462962962963</v>
      </c>
      <c r="C27" s="31">
        <f>B27-TIME('Time Shifts'!$B$28, 'Time Shifts'!$C$28, 'Time Shifts'!$D$28)</f>
        <v>0.09494212963</v>
      </c>
      <c r="D27" s="10" t="s">
        <v>903</v>
      </c>
      <c r="E27" s="10" t="s">
        <v>366</v>
      </c>
      <c r="F27" s="13">
        <v>17.0</v>
      </c>
      <c r="G27" s="16"/>
    </row>
    <row r="28">
      <c r="A28" s="59">
        <v>43158.0</v>
      </c>
      <c r="B28" s="31">
        <v>0.10528935185185186</v>
      </c>
      <c r="C28" s="31">
        <f>B28-TIME('Time Shifts'!$B$28, 'Time Shifts'!$C$28, 'Time Shifts'!$D$28)</f>
        <v>0.09497685185</v>
      </c>
      <c r="D28" s="10" t="s">
        <v>82</v>
      </c>
      <c r="E28" s="10" t="s">
        <v>366</v>
      </c>
      <c r="F28" s="13" t="s">
        <v>88</v>
      </c>
      <c r="G28" s="13">
        <v>1.0</v>
      </c>
    </row>
    <row r="29">
      <c r="A29" s="59">
        <v>43158.0</v>
      </c>
      <c r="B29" s="31">
        <v>0.10711805555555555</v>
      </c>
      <c r="C29" s="31">
        <f>B29-TIME('Time Shifts'!$B$28, 'Time Shifts'!$C$28, 'Time Shifts'!$D$28)</f>
        <v>0.09680555556</v>
      </c>
      <c r="D29" s="10" t="s">
        <v>956</v>
      </c>
      <c r="E29" s="10" t="s">
        <v>130</v>
      </c>
      <c r="F29" s="13">
        <v>8.0</v>
      </c>
      <c r="G29" s="13">
        <v>6.0</v>
      </c>
    </row>
    <row r="30">
      <c r="A30" s="59">
        <v>43158.0</v>
      </c>
      <c r="B30" s="31">
        <v>0.10806712962962962</v>
      </c>
      <c r="C30" s="31">
        <f>B30-TIME('Time Shifts'!$B$28, 'Time Shifts'!$C$28, 'Time Shifts'!$D$28)</f>
        <v>0.09775462963</v>
      </c>
      <c r="D30" s="10" t="s">
        <v>956</v>
      </c>
      <c r="E30" s="10" t="s">
        <v>67</v>
      </c>
      <c r="F30" s="13">
        <v>8.0</v>
      </c>
      <c r="G30" s="13">
        <f>F30-4</f>
        <v>4</v>
      </c>
    </row>
    <row r="31">
      <c r="A31" s="59">
        <v>43158.0</v>
      </c>
      <c r="B31" s="31">
        <v>0.10844907407407407</v>
      </c>
      <c r="C31" s="31">
        <f>B31-TIME('Time Shifts'!$B$28, 'Time Shifts'!$C$28, 'Time Shifts'!$D$28)</f>
        <v>0.09813657407</v>
      </c>
      <c r="D31" s="10" t="s">
        <v>956</v>
      </c>
      <c r="E31" s="10" t="s">
        <v>126</v>
      </c>
      <c r="F31" s="13">
        <v>19.0</v>
      </c>
      <c r="G31" s="13">
        <v>12.0</v>
      </c>
    </row>
    <row r="32">
      <c r="A32" s="59">
        <v>43158.0</v>
      </c>
      <c r="B32" s="31">
        <v>0.11432870370370371</v>
      </c>
      <c r="C32" s="31">
        <f>B32-TIME('Time Shifts'!$B$28, 'Time Shifts'!$C$28, 'Time Shifts'!$D$28)</f>
        <v>0.1040162037</v>
      </c>
      <c r="D32" s="10" t="s">
        <v>82</v>
      </c>
      <c r="E32" s="10" t="s">
        <v>127</v>
      </c>
      <c r="F32" s="13">
        <v>5.0</v>
      </c>
      <c r="G32" s="16">
        <f t="shared" ref="G32:G33" si="3">F32-3</f>
        <v>2</v>
      </c>
    </row>
    <row r="33">
      <c r="A33" s="59">
        <v>43158.0</v>
      </c>
      <c r="B33" s="31">
        <v>0.11524305555555556</v>
      </c>
      <c r="C33" s="31">
        <f>B33-TIME('Time Shifts'!$B$28, 'Time Shifts'!$C$28, 'Time Shifts'!$D$28)</f>
        <v>0.1049305556</v>
      </c>
      <c r="D33" s="10" t="s">
        <v>70</v>
      </c>
      <c r="E33" s="10" t="s">
        <v>67</v>
      </c>
      <c r="F33" s="13">
        <v>21.0</v>
      </c>
      <c r="G33" s="13">
        <f t="shared" si="3"/>
        <v>18</v>
      </c>
    </row>
    <row r="34">
      <c r="A34" s="59">
        <v>43158.0</v>
      </c>
      <c r="B34" s="31">
        <v>0.1203587962962963</v>
      </c>
      <c r="C34" s="31">
        <f>B34-TIME('Time Shifts'!$B$28, 'Time Shifts'!$C$28, 'Time Shifts'!$D$28)</f>
        <v>0.1100462963</v>
      </c>
      <c r="D34" s="10" t="s">
        <v>70</v>
      </c>
      <c r="E34" s="10" t="s">
        <v>71</v>
      </c>
      <c r="F34" s="13">
        <v>25.0</v>
      </c>
      <c r="G34" s="13">
        <f>F34-6</f>
        <v>19</v>
      </c>
    </row>
    <row r="35">
      <c r="A35" s="59">
        <v>43158.0</v>
      </c>
      <c r="B35" s="31">
        <v>0.12190972222222222</v>
      </c>
      <c r="C35" s="31">
        <f>B35-TIME('Time Shifts'!$B$28, 'Time Shifts'!$C$28, 'Time Shifts'!$D$28)</f>
        <v>0.1115972222</v>
      </c>
      <c r="D35" s="10" t="s">
        <v>903</v>
      </c>
      <c r="E35" s="10" t="s">
        <v>127</v>
      </c>
      <c r="F35" s="13" t="s">
        <v>75</v>
      </c>
      <c r="G35" s="13" t="s">
        <v>75</v>
      </c>
      <c r="K35" s="10" t="s">
        <v>85</v>
      </c>
    </row>
    <row r="36">
      <c r="A36" s="59">
        <v>43158.0</v>
      </c>
      <c r="B36" s="31">
        <v>0.12190972222222222</v>
      </c>
      <c r="C36" s="31">
        <f>B36-TIME('Time Shifts'!$B$28, 'Time Shifts'!$C$28, 'Time Shifts'!$D$28)</f>
        <v>0.1115972222</v>
      </c>
      <c r="D36" s="10" t="s">
        <v>903</v>
      </c>
      <c r="E36" s="10" t="s">
        <v>127</v>
      </c>
      <c r="F36" s="13">
        <v>12.0</v>
      </c>
      <c r="G36" s="16"/>
    </row>
    <row r="37">
      <c r="A37" s="59">
        <v>43158.0</v>
      </c>
      <c r="B37" s="31">
        <v>0.12942129629629628</v>
      </c>
      <c r="C37" s="31">
        <f>B37-TIME('Time Shifts'!$B$28, 'Time Shifts'!$C$28, 'Time Shifts'!$D$28)</f>
        <v>0.1191087963</v>
      </c>
      <c r="D37" s="10" t="s">
        <v>82</v>
      </c>
      <c r="E37" s="10" t="s">
        <v>67</v>
      </c>
      <c r="F37" s="13">
        <v>14.0</v>
      </c>
      <c r="G37" s="13">
        <f>F37-3</f>
        <v>11</v>
      </c>
    </row>
    <row r="38">
      <c r="A38" s="59">
        <v>43158.0</v>
      </c>
      <c r="B38" s="31">
        <v>0.13003472222222223</v>
      </c>
      <c r="C38" s="31">
        <f>B38-TIME('Time Shifts'!$B$28, 'Time Shifts'!$C$28, 'Time Shifts'!$D$28)</f>
        <v>0.1197222222</v>
      </c>
      <c r="D38" s="10" t="s">
        <v>903</v>
      </c>
      <c r="E38" s="10" t="s">
        <v>73</v>
      </c>
      <c r="F38" s="13">
        <v>18.0</v>
      </c>
      <c r="G38" s="16"/>
    </row>
    <row r="39">
      <c r="A39" s="59">
        <v>43158.0</v>
      </c>
      <c r="B39" s="31">
        <v>0.13010416666666666</v>
      </c>
      <c r="C39" s="31">
        <f>B39-TIME('Time Shifts'!$B$28, 'Time Shifts'!$C$28, 'Time Shifts'!$D$28)</f>
        <v>0.1197916667</v>
      </c>
      <c r="D39" s="10" t="s">
        <v>70</v>
      </c>
      <c r="E39" s="10" t="s">
        <v>67</v>
      </c>
      <c r="F39" s="13">
        <v>9.0</v>
      </c>
      <c r="G39" s="16">
        <f>F39-3</f>
        <v>6</v>
      </c>
    </row>
    <row r="40">
      <c r="A40" s="59">
        <v>43158.0</v>
      </c>
      <c r="B40" s="31">
        <v>0.13141203703703705</v>
      </c>
      <c r="C40" s="31">
        <f>B40-TIME('Time Shifts'!$B$28, 'Time Shifts'!$C$28, 'Time Shifts'!$D$28)</f>
        <v>0.121099537</v>
      </c>
      <c r="D40" s="10" t="s">
        <v>903</v>
      </c>
      <c r="E40" s="10" t="s">
        <v>154</v>
      </c>
      <c r="F40" s="13">
        <v>18.0</v>
      </c>
      <c r="G40" s="13"/>
    </row>
    <row r="41">
      <c r="A41" s="59">
        <v>43158.0</v>
      </c>
      <c r="B41" s="31">
        <v>0.13315972222222222</v>
      </c>
      <c r="C41" s="31">
        <f>B41-TIME('Time Shifts'!$B$28, 'Time Shifts'!$C$28, 'Time Shifts'!$D$28)</f>
        <v>0.1228472222</v>
      </c>
      <c r="D41" s="10" t="s">
        <v>82</v>
      </c>
      <c r="E41" s="10" t="s">
        <v>125</v>
      </c>
      <c r="F41" s="13">
        <v>4.0</v>
      </c>
      <c r="G41" s="16">
        <f>F41-1</f>
        <v>3</v>
      </c>
    </row>
    <row r="42">
      <c r="A42" s="59">
        <v>43158.0</v>
      </c>
      <c r="B42" s="31">
        <v>0.13315972222222222</v>
      </c>
      <c r="C42" s="31">
        <f>B42-TIME('Time Shifts'!$B$28, 'Time Shifts'!$C$28, 'Time Shifts'!$D$28)</f>
        <v>0.1228472222</v>
      </c>
      <c r="D42" s="10" t="s">
        <v>903</v>
      </c>
      <c r="E42" s="10" t="s">
        <v>125</v>
      </c>
      <c r="F42" s="13">
        <v>14.0</v>
      </c>
      <c r="G42" s="16"/>
    </row>
    <row r="43">
      <c r="A43" s="59">
        <v>43158.0</v>
      </c>
      <c r="B43" s="31">
        <v>0.13315972222222222</v>
      </c>
      <c r="C43" s="31">
        <f>B43-TIME('Time Shifts'!$B$28, 'Time Shifts'!$C$28, 'Time Shifts'!$D$28)</f>
        <v>0.1228472222</v>
      </c>
      <c r="D43" s="10" t="s">
        <v>74</v>
      </c>
      <c r="E43" s="10" t="s">
        <v>125</v>
      </c>
      <c r="F43" s="13">
        <v>25.0</v>
      </c>
      <c r="G43" s="16">
        <f>F43-10</f>
        <v>15</v>
      </c>
    </row>
    <row r="44">
      <c r="A44" s="59">
        <v>43158.0</v>
      </c>
      <c r="B44" s="31">
        <v>0.13315972222222222</v>
      </c>
      <c r="C44" s="31">
        <f>B44-TIME('Time Shifts'!$B$28, 'Time Shifts'!$C$28, 'Time Shifts'!$D$28)</f>
        <v>0.1228472222</v>
      </c>
      <c r="D44" s="10" t="s">
        <v>70</v>
      </c>
      <c r="E44" s="10" t="s">
        <v>125</v>
      </c>
      <c r="F44" s="13">
        <v>17.0</v>
      </c>
      <c r="G44" s="13">
        <f>F44-7</f>
        <v>10</v>
      </c>
    </row>
    <row r="45">
      <c r="A45" s="59">
        <v>43158.0</v>
      </c>
      <c r="B45" s="31">
        <v>0.13315972222222222</v>
      </c>
      <c r="C45" s="31">
        <f>B45-TIME('Time Shifts'!$B$28, 'Time Shifts'!$C$28, 'Time Shifts'!$D$28)</f>
        <v>0.1228472222</v>
      </c>
      <c r="D45" s="10" t="s">
        <v>956</v>
      </c>
      <c r="E45" s="10" t="s">
        <v>125</v>
      </c>
      <c r="F45" s="13">
        <v>14.0</v>
      </c>
      <c r="G45" s="13">
        <f>F45-2</f>
        <v>12</v>
      </c>
    </row>
    <row r="46">
      <c r="A46" s="59">
        <v>43158.0</v>
      </c>
      <c r="B46" s="31">
        <v>0.1350462962962963</v>
      </c>
      <c r="C46" s="31">
        <f>B46-TIME('Time Shifts'!$B$28, 'Time Shifts'!$C$28, 'Time Shifts'!$D$28)</f>
        <v>0.1247337963</v>
      </c>
      <c r="D46" s="10" t="s">
        <v>903</v>
      </c>
      <c r="E46" s="10" t="s">
        <v>131</v>
      </c>
      <c r="F46" s="13" t="s">
        <v>88</v>
      </c>
      <c r="G46" s="13">
        <v>1.0</v>
      </c>
    </row>
    <row r="47">
      <c r="A47" s="59">
        <v>43158.0</v>
      </c>
      <c r="B47" s="31">
        <v>0.13711805555555556</v>
      </c>
      <c r="C47" s="31">
        <f>B47-TIME('Time Shifts'!$B$28, 'Time Shifts'!$C$28, 'Time Shifts'!$D$28)</f>
        <v>0.1268055556</v>
      </c>
      <c r="D47" s="10" t="s">
        <v>903</v>
      </c>
      <c r="E47" s="10" t="s">
        <v>125</v>
      </c>
      <c r="F47" s="13">
        <v>33.0</v>
      </c>
      <c r="G47" s="13"/>
      <c r="K47" s="10" t="s">
        <v>958</v>
      </c>
    </row>
    <row r="48">
      <c r="A48" s="59">
        <v>43158.0</v>
      </c>
      <c r="B48" s="31">
        <v>0.13711805555555556</v>
      </c>
      <c r="C48" s="31">
        <f>B48-TIME('Time Shifts'!$B$28, 'Time Shifts'!$C$28, 'Time Shifts'!$D$28)</f>
        <v>0.1268055556</v>
      </c>
      <c r="D48" s="10" t="s">
        <v>903</v>
      </c>
      <c r="E48" s="10" t="s">
        <v>125</v>
      </c>
      <c r="F48" s="13">
        <v>23.0</v>
      </c>
      <c r="G48" s="16"/>
    </row>
    <row r="49">
      <c r="A49" s="59">
        <v>43158.0</v>
      </c>
      <c r="B49" s="31">
        <v>0.13711805555555556</v>
      </c>
      <c r="C49" s="31">
        <f>B49-TIME('Time Shifts'!$B$28, 'Time Shifts'!$C$28, 'Time Shifts'!$D$28)</f>
        <v>0.1268055556</v>
      </c>
      <c r="D49" s="10" t="s">
        <v>74</v>
      </c>
      <c r="E49" s="10" t="s">
        <v>125</v>
      </c>
      <c r="F49" s="13">
        <v>39.0</v>
      </c>
      <c r="G49" s="16">
        <f>F49-10-10</f>
        <v>19</v>
      </c>
      <c r="K49" s="10" t="s">
        <v>957</v>
      </c>
    </row>
    <row r="50">
      <c r="A50" s="59">
        <v>43158.0</v>
      </c>
      <c r="B50" s="31">
        <v>0.13711805555555556</v>
      </c>
      <c r="C50" s="31">
        <f>B50-TIME('Time Shifts'!$B$28, 'Time Shifts'!$C$28, 'Time Shifts'!$D$28)</f>
        <v>0.1268055556</v>
      </c>
      <c r="D50" s="10" t="s">
        <v>82</v>
      </c>
      <c r="E50" s="10" t="s">
        <v>125</v>
      </c>
      <c r="F50" s="13">
        <v>26.0</v>
      </c>
      <c r="G50" s="16">
        <f>F50-1-10</f>
        <v>15</v>
      </c>
      <c r="K50" s="10" t="s">
        <v>957</v>
      </c>
    </row>
    <row r="51">
      <c r="A51" s="59">
        <v>43158.0</v>
      </c>
      <c r="B51" s="31">
        <v>0.13711805555555556</v>
      </c>
      <c r="C51" s="31">
        <f>B51-TIME('Time Shifts'!$B$28, 'Time Shifts'!$C$28, 'Time Shifts'!$D$28)</f>
        <v>0.1268055556</v>
      </c>
      <c r="D51" s="10" t="s">
        <v>70</v>
      </c>
      <c r="E51" s="10" t="s">
        <v>125</v>
      </c>
      <c r="F51" s="13">
        <v>21.0</v>
      </c>
      <c r="G51" s="16">
        <f>F51-7-10</f>
        <v>4</v>
      </c>
      <c r="K51" s="10" t="s">
        <v>957</v>
      </c>
    </row>
    <row r="52">
      <c r="A52" s="59">
        <v>43158.0</v>
      </c>
      <c r="B52" s="31">
        <v>0.13711805555555556</v>
      </c>
      <c r="C52" s="31">
        <f>B52-TIME('Time Shifts'!$B$28, 'Time Shifts'!$C$28, 'Time Shifts'!$D$28)</f>
        <v>0.1268055556</v>
      </c>
      <c r="D52" s="10" t="s">
        <v>956</v>
      </c>
      <c r="E52" s="10" t="s">
        <v>125</v>
      </c>
      <c r="F52" s="13">
        <v>27.0</v>
      </c>
      <c r="G52" s="16">
        <f>F52-2-10</f>
        <v>15</v>
      </c>
      <c r="K52" s="10" t="s">
        <v>957</v>
      </c>
    </row>
    <row r="53">
      <c r="A53" s="59">
        <v>43158.0</v>
      </c>
      <c r="B53" s="31">
        <v>0.14144675925925926</v>
      </c>
      <c r="C53" s="31">
        <f>B53-TIME('Time Shifts'!$B$28, 'Time Shifts'!$C$28, 'Time Shifts'!$D$28)</f>
        <v>0.1311342593</v>
      </c>
      <c r="D53" s="10" t="s">
        <v>157</v>
      </c>
      <c r="E53" s="10" t="s">
        <v>67</v>
      </c>
      <c r="F53" s="13" t="s">
        <v>75</v>
      </c>
      <c r="G53" s="13" t="s">
        <v>75</v>
      </c>
      <c r="K53" s="10" t="s">
        <v>85</v>
      </c>
    </row>
    <row r="54">
      <c r="A54" s="59">
        <v>43158.0</v>
      </c>
      <c r="B54" s="31">
        <v>0.14144675925925926</v>
      </c>
      <c r="C54" s="31">
        <f>B54-TIME('Time Shifts'!$B$28, 'Time Shifts'!$C$28, 'Time Shifts'!$D$28)</f>
        <v>0.1311342593</v>
      </c>
      <c r="D54" s="10" t="s">
        <v>157</v>
      </c>
      <c r="E54" s="10" t="s">
        <v>67</v>
      </c>
      <c r="F54" s="13">
        <v>22.0</v>
      </c>
      <c r="G54" s="16">
        <f t="shared" ref="G54:G55" si="4">F54-3</f>
        <v>19</v>
      </c>
      <c r="K54" s="10" t="s">
        <v>959</v>
      </c>
    </row>
    <row r="55">
      <c r="A55" s="59">
        <v>43158.0</v>
      </c>
      <c r="B55" s="31">
        <v>0.15217592592592594</v>
      </c>
      <c r="C55" s="31">
        <f>B55-TIME('Time Shifts'!$B$28, 'Time Shifts'!$C$28, 'Time Shifts'!$D$28)</f>
        <v>0.1418634259</v>
      </c>
      <c r="D55" s="10" t="s">
        <v>157</v>
      </c>
      <c r="E55" s="10" t="s">
        <v>125</v>
      </c>
      <c r="F55" s="13">
        <v>13.0</v>
      </c>
      <c r="G55" s="16">
        <f t="shared" si="4"/>
        <v>10</v>
      </c>
      <c r="K55" s="10" t="s">
        <v>959</v>
      </c>
    </row>
    <row r="56">
      <c r="A56" s="59">
        <v>43158.0</v>
      </c>
      <c r="B56" s="31">
        <v>0.15346064814814814</v>
      </c>
      <c r="C56" s="31">
        <f>B56-TIME('Time Shifts'!$B$28, 'Time Shifts'!$C$28, 'Time Shifts'!$D$28)</f>
        <v>0.1431481481</v>
      </c>
      <c r="D56" s="10" t="s">
        <v>956</v>
      </c>
      <c r="E56" s="10" t="s">
        <v>67</v>
      </c>
      <c r="F56" s="13">
        <v>6.0</v>
      </c>
      <c r="G56" s="16">
        <f>F56-4</f>
        <v>2</v>
      </c>
    </row>
    <row r="57">
      <c r="A57" s="59">
        <v>43158.0</v>
      </c>
      <c r="B57" s="31">
        <v>0.15685185185185185</v>
      </c>
      <c r="C57" s="31">
        <f>B57-TIME('Time Shifts'!$B$28, 'Time Shifts'!$C$28, 'Time Shifts'!$D$28)</f>
        <v>0.1465393519</v>
      </c>
      <c r="D57" s="10" t="s">
        <v>956</v>
      </c>
      <c r="E57" s="10" t="s">
        <v>125</v>
      </c>
      <c r="F57" s="13">
        <v>17.0</v>
      </c>
      <c r="G57" s="16">
        <f>F57-2</f>
        <v>15</v>
      </c>
    </row>
    <row r="58">
      <c r="A58" s="59">
        <v>43158.0</v>
      </c>
      <c r="B58" s="31">
        <v>0.15842592592592591</v>
      </c>
      <c r="C58" s="31">
        <f>B58-TIME('Time Shifts'!$B$28, 'Time Shifts'!$C$28, 'Time Shifts'!$D$28)</f>
        <v>0.1481134259</v>
      </c>
      <c r="D58" s="10" t="s">
        <v>956</v>
      </c>
      <c r="E58" s="10" t="s">
        <v>209</v>
      </c>
      <c r="F58" s="13" t="s">
        <v>960</v>
      </c>
      <c r="G58" s="13">
        <v>9.0</v>
      </c>
      <c r="K58" s="10" t="s">
        <v>961</v>
      </c>
    </row>
    <row r="59">
      <c r="A59" s="59">
        <v>43158.0</v>
      </c>
      <c r="B59" s="31">
        <v>0.1621412037037037</v>
      </c>
      <c r="C59" s="31">
        <f>B59-TIME('Time Shifts'!$B$28, 'Time Shifts'!$C$28, 'Time Shifts'!$D$28)</f>
        <v>0.1518287037</v>
      </c>
      <c r="D59" s="10" t="s">
        <v>956</v>
      </c>
      <c r="E59" s="10" t="s">
        <v>67</v>
      </c>
      <c r="F59" s="13">
        <v>19.0</v>
      </c>
      <c r="G59" s="16">
        <f>F59-4</f>
        <v>15</v>
      </c>
    </row>
    <row r="60">
      <c r="A60" s="59">
        <v>43158.0</v>
      </c>
      <c r="B60" s="31">
        <v>0.1640625</v>
      </c>
      <c r="C60" s="31">
        <f>B60-TIME('Time Shifts'!$B$28, 'Time Shifts'!$C$28, 'Time Shifts'!$D$28)</f>
        <v>0.15375</v>
      </c>
      <c r="D60" s="10" t="s">
        <v>956</v>
      </c>
      <c r="E60" s="10" t="s">
        <v>125</v>
      </c>
      <c r="F60" s="13" t="s">
        <v>962</v>
      </c>
      <c r="G60" s="13">
        <v>7.0</v>
      </c>
      <c r="K60" s="10" t="s">
        <v>963</v>
      </c>
    </row>
    <row r="61">
      <c r="A61" s="59">
        <v>43158.0</v>
      </c>
      <c r="B61" s="31">
        <v>0.16422453703703704</v>
      </c>
      <c r="C61" s="31">
        <f>B61-TIME('Time Shifts'!$B$28, 'Time Shifts'!$C$28, 'Time Shifts'!$D$28)</f>
        <v>0.153912037</v>
      </c>
      <c r="D61" s="10" t="s">
        <v>956</v>
      </c>
      <c r="E61" s="10" t="s">
        <v>125</v>
      </c>
      <c r="F61" s="13" t="s">
        <v>68</v>
      </c>
      <c r="G61" s="13">
        <v>20.0</v>
      </c>
      <c r="K61" s="10" t="s">
        <v>964</v>
      </c>
    </row>
    <row r="62">
      <c r="A62" s="59">
        <v>43158.0</v>
      </c>
      <c r="B62" s="31">
        <v>0.16517361111111112</v>
      </c>
      <c r="C62" s="31">
        <f>B62-TIME('Time Shifts'!$B$28, 'Time Shifts'!$C$28, 'Time Shifts'!$D$28)</f>
        <v>0.1548611111</v>
      </c>
      <c r="D62" s="10" t="s">
        <v>157</v>
      </c>
      <c r="E62" s="10" t="s">
        <v>125</v>
      </c>
      <c r="F62" s="13">
        <v>17.0</v>
      </c>
      <c r="G62" s="16">
        <f>F62-3</f>
        <v>14</v>
      </c>
      <c r="K62" s="10" t="s">
        <v>959</v>
      </c>
    </row>
    <row r="63">
      <c r="A63" s="59">
        <v>43158.0</v>
      </c>
      <c r="B63" s="31">
        <v>0.16905092592592594</v>
      </c>
      <c r="C63" s="31">
        <f>B63-TIME('Time Shifts'!$B$28, 'Time Shifts'!$C$28, 'Time Shifts'!$D$28)</f>
        <v>0.1587384259</v>
      </c>
      <c r="D63" s="10" t="s">
        <v>903</v>
      </c>
      <c r="E63" s="10" t="s">
        <v>125</v>
      </c>
      <c r="F63" s="13" t="s">
        <v>88</v>
      </c>
      <c r="G63" s="13">
        <v>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3" width="7.29"/>
    <col customWidth="1" min="4" max="4" width="9.57"/>
    <col customWidth="1" min="5" max="5" width="14.0"/>
    <col customWidth="1" min="6" max="6" width="10.43"/>
    <col customWidth="1" min="7" max="7" width="12.43"/>
    <col customWidth="1" min="8" max="8" width="5.14"/>
    <col customWidth="1" min="9" max="9" width="17.14"/>
    <col customWidth="1" min="10" max="10" width="6.29"/>
    <col customWidth="1" min="11" max="11" width="45.14"/>
  </cols>
  <sheetData>
    <row r="1">
      <c r="A1" s="29" t="s">
        <v>0</v>
      </c>
      <c r="B1" s="48" t="s">
        <v>614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60">
        <v>43159.0</v>
      </c>
      <c r="B2" s="27">
        <v>0.018229166666666668</v>
      </c>
      <c r="C2" s="27">
        <f t="shared" ref="C2:C35" si="1">B2</f>
        <v>0.01822916667</v>
      </c>
      <c r="D2" s="26" t="s">
        <v>903</v>
      </c>
      <c r="E2" s="26" t="s">
        <v>366</v>
      </c>
      <c r="F2" s="25">
        <v>12.0</v>
      </c>
      <c r="G2" s="26"/>
      <c r="H2" s="26"/>
      <c r="I2" s="26"/>
      <c r="J2" s="26"/>
      <c r="K2" s="26"/>
    </row>
    <row r="3">
      <c r="A3" s="60">
        <v>43159.0</v>
      </c>
      <c r="B3" s="27">
        <v>0.023854166666666666</v>
      </c>
      <c r="C3" s="27">
        <f t="shared" si="1"/>
        <v>0.02385416667</v>
      </c>
      <c r="D3" s="26" t="s">
        <v>956</v>
      </c>
      <c r="E3" s="26" t="s">
        <v>154</v>
      </c>
      <c r="F3" s="25">
        <v>10.0</v>
      </c>
      <c r="G3" s="26">
        <f>F3-7</f>
        <v>3</v>
      </c>
      <c r="H3" s="26"/>
      <c r="I3" s="26"/>
      <c r="J3" s="26"/>
      <c r="K3" s="26" t="s">
        <v>963</v>
      </c>
    </row>
    <row r="4">
      <c r="A4" s="60">
        <v>43159.0</v>
      </c>
      <c r="B4" s="27">
        <v>0.024074074074074074</v>
      </c>
      <c r="C4" s="27">
        <f t="shared" si="1"/>
        <v>0.02407407407</v>
      </c>
      <c r="D4" s="26" t="s">
        <v>956</v>
      </c>
      <c r="E4" s="26" t="s">
        <v>154</v>
      </c>
      <c r="F4" s="25">
        <v>24.0</v>
      </c>
      <c r="G4" s="25">
        <v>17.0</v>
      </c>
      <c r="H4" s="26"/>
      <c r="I4" s="26"/>
      <c r="J4" s="26"/>
      <c r="K4" s="26" t="s">
        <v>965</v>
      </c>
    </row>
    <row r="5">
      <c r="A5" s="60">
        <v>43159.0</v>
      </c>
      <c r="B5" s="27">
        <v>0.026493055555555554</v>
      </c>
      <c r="C5" s="27">
        <f t="shared" si="1"/>
        <v>0.02649305556</v>
      </c>
      <c r="D5" s="26" t="s">
        <v>74</v>
      </c>
      <c r="E5" s="26" t="s">
        <v>67</v>
      </c>
      <c r="F5" s="25">
        <v>11.0</v>
      </c>
      <c r="G5" s="25">
        <v>11.0</v>
      </c>
      <c r="H5" s="26"/>
      <c r="I5" s="26"/>
      <c r="J5" s="26"/>
      <c r="K5" s="26"/>
    </row>
    <row r="6">
      <c r="A6" s="60">
        <v>43159.0</v>
      </c>
      <c r="B6" s="27">
        <v>0.027592592592592592</v>
      </c>
      <c r="C6" s="27">
        <f t="shared" si="1"/>
        <v>0.02759259259</v>
      </c>
      <c r="D6" s="26" t="s">
        <v>157</v>
      </c>
      <c r="E6" s="26" t="s">
        <v>67</v>
      </c>
      <c r="F6" s="25" t="s">
        <v>75</v>
      </c>
      <c r="G6" s="25" t="s">
        <v>75</v>
      </c>
      <c r="H6" s="26"/>
      <c r="I6" s="26"/>
      <c r="J6" s="26"/>
      <c r="K6" s="53" t="s">
        <v>85</v>
      </c>
    </row>
    <row r="7">
      <c r="A7" s="60">
        <v>43159.0</v>
      </c>
      <c r="B7" s="27">
        <v>0.027592592592592592</v>
      </c>
      <c r="C7" s="27">
        <f t="shared" si="1"/>
        <v>0.02759259259</v>
      </c>
      <c r="D7" s="26" t="s">
        <v>157</v>
      </c>
      <c r="E7" s="26" t="s">
        <v>67</v>
      </c>
      <c r="F7" s="25">
        <v>21.0</v>
      </c>
      <c r="G7" s="26">
        <f>F7-3</f>
        <v>18</v>
      </c>
      <c r="H7" s="26"/>
      <c r="I7" s="26"/>
      <c r="J7" s="26"/>
      <c r="K7" s="26" t="s">
        <v>966</v>
      </c>
    </row>
    <row r="8">
      <c r="A8" s="60">
        <v>43159.0</v>
      </c>
      <c r="B8" s="27">
        <v>0.03173611111111111</v>
      </c>
      <c r="C8" s="27">
        <f t="shared" si="1"/>
        <v>0.03173611111</v>
      </c>
      <c r="D8" s="26" t="s">
        <v>70</v>
      </c>
      <c r="E8" s="26" t="s">
        <v>83</v>
      </c>
      <c r="F8" s="25">
        <v>10.0</v>
      </c>
      <c r="G8" s="26">
        <f>F8-5</f>
        <v>5</v>
      </c>
      <c r="H8" s="26"/>
      <c r="I8" s="26"/>
      <c r="J8" s="26"/>
      <c r="K8" s="26"/>
    </row>
    <row r="9">
      <c r="A9" s="60">
        <v>43159.0</v>
      </c>
      <c r="B9" s="27">
        <v>0.03231481481481482</v>
      </c>
      <c r="C9" s="27">
        <f t="shared" si="1"/>
        <v>0.03231481481</v>
      </c>
      <c r="D9" s="26" t="s">
        <v>956</v>
      </c>
      <c r="E9" s="26" t="s">
        <v>130</v>
      </c>
      <c r="F9" s="25">
        <v>17.0</v>
      </c>
      <c r="G9" s="26">
        <f>F9-2</f>
        <v>15</v>
      </c>
      <c r="H9" s="26"/>
      <c r="I9" s="26"/>
      <c r="J9" s="26"/>
      <c r="K9" s="26"/>
    </row>
    <row r="10">
      <c r="A10" s="60">
        <v>43159.0</v>
      </c>
      <c r="B10" s="27">
        <v>0.03356481481481482</v>
      </c>
      <c r="C10" s="27">
        <f t="shared" si="1"/>
        <v>0.03356481481</v>
      </c>
      <c r="D10" s="26" t="s">
        <v>82</v>
      </c>
      <c r="E10" s="26" t="s">
        <v>67</v>
      </c>
      <c r="F10" s="25">
        <v>16.0</v>
      </c>
      <c r="G10" s="26">
        <f>F10-3</f>
        <v>13</v>
      </c>
      <c r="H10" s="26"/>
      <c r="I10" s="26"/>
      <c r="J10" s="26"/>
      <c r="K10" s="26"/>
    </row>
    <row r="11">
      <c r="A11" s="60">
        <v>43159.0</v>
      </c>
      <c r="B11" s="27">
        <v>0.03409722222222222</v>
      </c>
      <c r="C11" s="27">
        <f t="shared" si="1"/>
        <v>0.03409722222</v>
      </c>
      <c r="D11" s="26" t="s">
        <v>74</v>
      </c>
      <c r="E11" s="26" t="s">
        <v>78</v>
      </c>
      <c r="F11" s="25">
        <v>19.0</v>
      </c>
      <c r="G11" s="25">
        <v>12.0</v>
      </c>
      <c r="H11" s="26"/>
      <c r="I11" s="26"/>
      <c r="J11" s="26"/>
      <c r="K11" s="26"/>
    </row>
    <row r="12">
      <c r="A12" s="60">
        <v>43159.0</v>
      </c>
      <c r="B12" s="27">
        <v>0.03532407407407408</v>
      </c>
      <c r="C12" s="27">
        <f t="shared" si="1"/>
        <v>0.03532407407</v>
      </c>
      <c r="D12" s="26" t="s">
        <v>70</v>
      </c>
      <c r="E12" s="26" t="s">
        <v>83</v>
      </c>
      <c r="F12" s="25">
        <v>21.0</v>
      </c>
      <c r="G12" s="26">
        <f>F12-5</f>
        <v>16</v>
      </c>
      <c r="H12" s="26"/>
      <c r="I12" s="26"/>
      <c r="J12" s="26"/>
      <c r="K12" s="26"/>
    </row>
    <row r="13">
      <c r="A13" s="60">
        <v>43159.0</v>
      </c>
      <c r="B13" s="27">
        <v>0.03667824074074074</v>
      </c>
      <c r="C13" s="27">
        <f t="shared" si="1"/>
        <v>0.03667824074</v>
      </c>
      <c r="D13" s="26" t="s">
        <v>82</v>
      </c>
      <c r="E13" s="26" t="s">
        <v>125</v>
      </c>
      <c r="F13" s="25">
        <v>9.0</v>
      </c>
      <c r="G13" s="26">
        <f>F13-1</f>
        <v>8</v>
      </c>
      <c r="H13" s="26"/>
      <c r="I13" s="26"/>
      <c r="J13" s="26"/>
      <c r="K13" s="26"/>
    </row>
    <row r="14">
      <c r="A14" s="60">
        <v>43159.0</v>
      </c>
      <c r="B14" s="27">
        <v>0.03678240740740741</v>
      </c>
      <c r="C14" s="27">
        <f t="shared" si="1"/>
        <v>0.03678240741</v>
      </c>
      <c r="D14" s="26" t="s">
        <v>74</v>
      </c>
      <c r="E14" s="26" t="s">
        <v>67</v>
      </c>
      <c r="F14" s="25">
        <v>13.0</v>
      </c>
      <c r="G14" s="26">
        <f>F14-0</f>
        <v>13</v>
      </c>
      <c r="H14" s="26"/>
      <c r="I14" s="26"/>
      <c r="J14" s="26"/>
      <c r="K14" s="26"/>
    </row>
    <row r="15">
      <c r="A15" s="60">
        <v>43159.0</v>
      </c>
      <c r="B15" s="27">
        <v>0.03743055555555556</v>
      </c>
      <c r="C15" s="27">
        <f t="shared" si="1"/>
        <v>0.03743055556</v>
      </c>
      <c r="D15" s="26" t="s">
        <v>74</v>
      </c>
      <c r="E15" s="26" t="s">
        <v>125</v>
      </c>
      <c r="F15" s="25">
        <v>12.0</v>
      </c>
      <c r="G15" s="26">
        <f>F15-10</f>
        <v>2</v>
      </c>
      <c r="H15" s="26"/>
      <c r="I15" s="26"/>
      <c r="J15" s="26"/>
      <c r="K15" s="26"/>
    </row>
    <row r="16">
      <c r="A16" s="60">
        <v>43159.0</v>
      </c>
      <c r="B16" s="27">
        <v>0.03981481481481482</v>
      </c>
      <c r="C16" s="27">
        <f t="shared" si="1"/>
        <v>0.03981481481</v>
      </c>
      <c r="D16" s="26" t="s">
        <v>82</v>
      </c>
      <c r="E16" s="26" t="s">
        <v>71</v>
      </c>
      <c r="F16" s="25">
        <v>19.0</v>
      </c>
      <c r="G16" s="26">
        <f>F16-6</f>
        <v>13</v>
      </c>
      <c r="H16" s="26"/>
      <c r="I16" s="26"/>
      <c r="J16" s="26"/>
      <c r="K16" s="26"/>
    </row>
    <row r="17">
      <c r="A17" s="60">
        <v>43159.0</v>
      </c>
      <c r="B17" s="27">
        <v>0.05122685185185185</v>
      </c>
      <c r="C17" s="27">
        <f t="shared" si="1"/>
        <v>0.05122685185</v>
      </c>
      <c r="D17" s="26" t="s">
        <v>956</v>
      </c>
      <c r="E17" s="26" t="s">
        <v>154</v>
      </c>
      <c r="F17" s="25">
        <v>21.0</v>
      </c>
      <c r="G17" s="25">
        <v>14.0</v>
      </c>
      <c r="H17" s="26"/>
      <c r="I17" s="26"/>
      <c r="J17" s="26"/>
      <c r="K17" s="53" t="s">
        <v>85</v>
      </c>
    </row>
    <row r="18">
      <c r="A18" s="60">
        <v>43159.0</v>
      </c>
      <c r="B18" s="27">
        <v>0.05122685185185185</v>
      </c>
      <c r="C18" s="27">
        <f t="shared" si="1"/>
        <v>0.05122685185</v>
      </c>
      <c r="D18" s="26" t="s">
        <v>956</v>
      </c>
      <c r="E18" s="26" t="s">
        <v>154</v>
      </c>
      <c r="F18" s="25">
        <v>21.0</v>
      </c>
      <c r="G18" s="25">
        <v>14.0</v>
      </c>
      <c r="H18" s="26"/>
      <c r="I18" s="26"/>
      <c r="J18" s="26"/>
      <c r="K18" s="26" t="s">
        <v>86</v>
      </c>
    </row>
    <row r="19">
      <c r="A19" s="60">
        <v>43159.0</v>
      </c>
      <c r="B19" s="27">
        <v>0.05170138888888889</v>
      </c>
      <c r="C19" s="27">
        <f t="shared" si="1"/>
        <v>0.05170138889</v>
      </c>
      <c r="D19" s="26" t="s">
        <v>74</v>
      </c>
      <c r="E19" s="26" t="s">
        <v>93</v>
      </c>
      <c r="F19" s="25">
        <v>12.0</v>
      </c>
      <c r="G19" s="26">
        <f>F19-8</f>
        <v>4</v>
      </c>
      <c r="H19" s="26"/>
      <c r="I19" s="26"/>
      <c r="J19" s="26"/>
      <c r="K19" s="26" t="s">
        <v>918</v>
      </c>
    </row>
    <row r="20">
      <c r="A20" s="60">
        <v>43159.0</v>
      </c>
      <c r="B20" s="27">
        <v>0.05181712962962963</v>
      </c>
      <c r="C20" s="27">
        <f t="shared" si="1"/>
        <v>0.05181712963</v>
      </c>
      <c r="D20" s="26" t="s">
        <v>74</v>
      </c>
      <c r="E20" s="26" t="s">
        <v>93</v>
      </c>
      <c r="F20" s="25" t="s">
        <v>68</v>
      </c>
      <c r="G20" s="25">
        <v>20.0</v>
      </c>
      <c r="H20" s="26" t="s">
        <v>137</v>
      </c>
      <c r="I20" s="26"/>
      <c r="J20" s="26"/>
      <c r="K20" s="26" t="s">
        <v>918</v>
      </c>
    </row>
    <row r="21">
      <c r="A21" s="60">
        <v>43159.0</v>
      </c>
      <c r="B21" s="27">
        <v>0.052037037037037034</v>
      </c>
      <c r="C21" s="27">
        <f t="shared" si="1"/>
        <v>0.05203703704</v>
      </c>
      <c r="D21" s="26" t="s">
        <v>74</v>
      </c>
      <c r="E21" s="26" t="s">
        <v>91</v>
      </c>
      <c r="F21" s="25">
        <v>16.0</v>
      </c>
      <c r="G21" s="26"/>
      <c r="H21" s="26"/>
      <c r="I21" s="26"/>
      <c r="J21" s="26"/>
      <c r="K21" s="26"/>
    </row>
    <row r="22">
      <c r="A22" s="60">
        <v>43159.0</v>
      </c>
      <c r="B22" s="27">
        <v>0.05240740740740741</v>
      </c>
      <c r="C22" s="27">
        <f t="shared" si="1"/>
        <v>0.05240740741</v>
      </c>
      <c r="D22" s="26" t="s">
        <v>70</v>
      </c>
      <c r="E22" s="26" t="s">
        <v>225</v>
      </c>
      <c r="F22" s="25">
        <v>18.0</v>
      </c>
      <c r="G22" s="26"/>
      <c r="H22" s="26"/>
      <c r="I22" s="26"/>
      <c r="J22" s="26"/>
      <c r="K22" s="26"/>
    </row>
    <row r="23">
      <c r="A23" s="60">
        <v>43159.0</v>
      </c>
      <c r="B23" s="27">
        <v>0.052627314814814814</v>
      </c>
      <c r="C23" s="27">
        <f t="shared" si="1"/>
        <v>0.05262731481</v>
      </c>
      <c r="D23" s="26" t="s">
        <v>74</v>
      </c>
      <c r="E23" s="26" t="s">
        <v>93</v>
      </c>
      <c r="F23" s="25">
        <v>23.0</v>
      </c>
      <c r="G23" s="26">
        <f>F23-8</f>
        <v>15</v>
      </c>
      <c r="H23" s="26"/>
      <c r="I23" s="26"/>
      <c r="J23" s="26"/>
      <c r="K23" s="26" t="s">
        <v>918</v>
      </c>
    </row>
    <row r="24">
      <c r="A24" s="60">
        <v>43159.0</v>
      </c>
      <c r="B24" s="27">
        <v>0.052708333333333336</v>
      </c>
      <c r="C24" s="27">
        <f t="shared" si="1"/>
        <v>0.05270833333</v>
      </c>
      <c r="D24" s="26" t="s">
        <v>74</v>
      </c>
      <c r="E24" s="26" t="s">
        <v>91</v>
      </c>
      <c r="F24" s="25">
        <v>8.0</v>
      </c>
      <c r="G24" s="26"/>
      <c r="H24" s="26"/>
      <c r="I24" s="26" t="s">
        <v>967</v>
      </c>
      <c r="J24" s="26"/>
      <c r="K24" s="26"/>
    </row>
    <row r="25">
      <c r="A25" s="60">
        <v>43159.0</v>
      </c>
      <c r="B25" s="27">
        <v>0.05365740740740741</v>
      </c>
      <c r="C25" s="27">
        <f t="shared" si="1"/>
        <v>0.05365740741</v>
      </c>
      <c r="D25" s="26" t="s">
        <v>968</v>
      </c>
      <c r="E25" s="26" t="s">
        <v>120</v>
      </c>
      <c r="F25" s="25">
        <v>6.0</v>
      </c>
      <c r="G25" s="26"/>
      <c r="H25" s="26"/>
      <c r="I25" s="26"/>
      <c r="J25" s="26"/>
      <c r="K25" s="26" t="s">
        <v>969</v>
      </c>
    </row>
    <row r="26">
      <c r="A26" s="60">
        <v>43159.0</v>
      </c>
      <c r="B26" s="27">
        <v>0.061203703703703705</v>
      </c>
      <c r="C26" s="27">
        <f t="shared" si="1"/>
        <v>0.0612037037</v>
      </c>
      <c r="D26" s="26" t="s">
        <v>968</v>
      </c>
      <c r="E26" s="26" t="s">
        <v>320</v>
      </c>
      <c r="F26" s="25">
        <v>21.0</v>
      </c>
      <c r="G26" s="26">
        <f>F26-5</f>
        <v>16</v>
      </c>
      <c r="H26" s="26"/>
      <c r="I26" s="26"/>
      <c r="J26" s="26"/>
      <c r="K26" s="26"/>
    </row>
    <row r="27">
      <c r="A27" s="60">
        <v>43159.0</v>
      </c>
      <c r="B27" s="27">
        <v>0.06283564814814815</v>
      </c>
      <c r="C27" s="27">
        <f t="shared" si="1"/>
        <v>0.06283564815</v>
      </c>
      <c r="D27" s="26" t="s">
        <v>968</v>
      </c>
      <c r="E27" s="26" t="s">
        <v>125</v>
      </c>
      <c r="F27" s="25">
        <v>7.0</v>
      </c>
      <c r="G27" s="26">
        <f>F27-1</f>
        <v>6</v>
      </c>
      <c r="H27" s="26"/>
      <c r="I27" s="26"/>
      <c r="J27" s="26"/>
      <c r="K27" s="26"/>
    </row>
    <row r="28">
      <c r="A28" s="60">
        <v>43159.0</v>
      </c>
      <c r="B28" s="27">
        <v>0.06284722222222222</v>
      </c>
      <c r="C28" s="27">
        <f t="shared" si="1"/>
        <v>0.06284722222</v>
      </c>
      <c r="D28" s="26" t="s">
        <v>74</v>
      </c>
      <c r="E28" s="26" t="s">
        <v>125</v>
      </c>
      <c r="F28" s="25">
        <v>26.0</v>
      </c>
      <c r="G28" s="26">
        <f>F28-10</f>
        <v>16</v>
      </c>
      <c r="H28" s="26"/>
      <c r="I28" s="26"/>
      <c r="J28" s="26"/>
      <c r="K28" s="26"/>
    </row>
    <row r="29">
      <c r="A29" s="60">
        <v>43159.0</v>
      </c>
      <c r="B29" s="27">
        <v>0.06287037037037037</v>
      </c>
      <c r="C29" s="27">
        <f t="shared" si="1"/>
        <v>0.06287037037</v>
      </c>
      <c r="D29" s="26" t="s">
        <v>903</v>
      </c>
      <c r="E29" s="26" t="s">
        <v>125</v>
      </c>
      <c r="F29" s="25" t="s">
        <v>75</v>
      </c>
      <c r="G29" s="25" t="s">
        <v>75</v>
      </c>
      <c r="H29" s="26"/>
      <c r="I29" s="26"/>
      <c r="J29" s="26"/>
      <c r="K29" s="53" t="s">
        <v>160</v>
      </c>
    </row>
    <row r="30">
      <c r="A30" s="60">
        <v>43159.0</v>
      </c>
      <c r="B30" s="27">
        <v>0.06287037037037037</v>
      </c>
      <c r="C30" s="27">
        <f t="shared" si="1"/>
        <v>0.06287037037</v>
      </c>
      <c r="D30" s="26" t="s">
        <v>903</v>
      </c>
      <c r="E30" s="26" t="s">
        <v>125</v>
      </c>
      <c r="F30" s="25">
        <v>7.0</v>
      </c>
      <c r="G30" s="26"/>
      <c r="H30" s="26"/>
      <c r="I30" s="26"/>
      <c r="J30" s="26"/>
      <c r="K30" s="26" t="s">
        <v>161</v>
      </c>
    </row>
    <row r="31">
      <c r="A31" s="60">
        <v>43159.0</v>
      </c>
      <c r="B31" s="27">
        <v>0.06288194444444445</v>
      </c>
      <c r="C31" s="27">
        <f t="shared" si="1"/>
        <v>0.06288194444</v>
      </c>
      <c r="D31" s="26" t="s">
        <v>82</v>
      </c>
      <c r="E31" s="26" t="s">
        <v>125</v>
      </c>
      <c r="F31" s="25">
        <v>10.0</v>
      </c>
      <c r="G31" s="26">
        <f>F31-1</f>
        <v>9</v>
      </c>
      <c r="H31" s="26"/>
      <c r="I31" s="26"/>
      <c r="J31" s="26"/>
      <c r="K31" s="26"/>
    </row>
    <row r="32">
      <c r="A32" s="60">
        <v>43159.0</v>
      </c>
      <c r="B32" s="27">
        <v>0.06289351851851852</v>
      </c>
      <c r="C32" s="27">
        <f t="shared" si="1"/>
        <v>0.06289351852</v>
      </c>
      <c r="D32" s="26" t="s">
        <v>70</v>
      </c>
      <c r="E32" s="26" t="s">
        <v>125</v>
      </c>
      <c r="F32" s="25">
        <v>12.0</v>
      </c>
      <c r="G32" s="26">
        <f>F32-7</f>
        <v>5</v>
      </c>
      <c r="H32" s="26"/>
      <c r="I32" s="26"/>
      <c r="J32" s="26"/>
      <c r="K32" s="26"/>
    </row>
    <row r="33">
      <c r="A33" s="60">
        <v>43159.0</v>
      </c>
      <c r="B33" s="27">
        <v>0.0629050925925926</v>
      </c>
      <c r="C33" s="27">
        <f t="shared" si="1"/>
        <v>0.06290509259</v>
      </c>
      <c r="D33" s="26" t="s">
        <v>956</v>
      </c>
      <c r="E33" s="26" t="s">
        <v>125</v>
      </c>
      <c r="F33" s="25">
        <v>20.0</v>
      </c>
      <c r="G33" s="26">
        <f>F33-2</f>
        <v>18</v>
      </c>
      <c r="H33" s="26"/>
      <c r="I33" s="26"/>
      <c r="J33" s="26"/>
      <c r="K33" s="26"/>
    </row>
    <row r="34">
      <c r="A34" s="60">
        <v>43159.0</v>
      </c>
      <c r="B34" s="27">
        <v>0.06564814814814815</v>
      </c>
      <c r="C34" s="27">
        <f t="shared" si="1"/>
        <v>0.06564814815</v>
      </c>
      <c r="D34" s="26" t="s">
        <v>157</v>
      </c>
      <c r="E34" s="26" t="s">
        <v>67</v>
      </c>
      <c r="F34" s="25" t="s">
        <v>75</v>
      </c>
      <c r="G34" s="25" t="s">
        <v>75</v>
      </c>
      <c r="H34" s="26"/>
      <c r="I34" s="26"/>
      <c r="J34" s="26"/>
      <c r="K34" s="53" t="s">
        <v>85</v>
      </c>
    </row>
    <row r="35">
      <c r="A35" s="60">
        <v>43159.0</v>
      </c>
      <c r="B35" s="27">
        <v>0.06564814814814815</v>
      </c>
      <c r="C35" s="27">
        <f t="shared" si="1"/>
        <v>0.06564814815</v>
      </c>
      <c r="D35" s="26" t="s">
        <v>157</v>
      </c>
      <c r="E35" s="26" t="s">
        <v>67</v>
      </c>
      <c r="F35" s="25">
        <v>18.0</v>
      </c>
      <c r="G35" s="26">
        <f>F35-3</f>
        <v>15</v>
      </c>
      <c r="H35" s="26"/>
      <c r="I35" s="26"/>
      <c r="J35" s="26"/>
      <c r="K35" s="26" t="s">
        <v>86</v>
      </c>
    </row>
    <row r="36">
      <c r="A36" s="60">
        <v>43159.0</v>
      </c>
      <c r="B36" s="27">
        <v>0.09219907407407407</v>
      </c>
      <c r="C36" s="27">
        <f>B36-TIME('Time Shifts'!$B$29,'Time Shifts'!$C$29,'Time Shifts'!$D$29)</f>
        <v>0.08106481481</v>
      </c>
      <c r="D36" s="26" t="s">
        <v>903</v>
      </c>
      <c r="E36" s="26" t="s">
        <v>67</v>
      </c>
      <c r="F36" s="25">
        <v>20.0</v>
      </c>
      <c r="G36" s="26">
        <f>F36-2</f>
        <v>18</v>
      </c>
      <c r="H36" s="26"/>
      <c r="I36" s="26"/>
      <c r="J36" s="26"/>
      <c r="K36" s="26"/>
    </row>
    <row r="37">
      <c r="A37" s="60">
        <v>43159.0</v>
      </c>
      <c r="B37" s="27">
        <v>0.09465277777777778</v>
      </c>
      <c r="C37" s="27">
        <f>B37-TIME('Time Shifts'!$B$29,'Time Shifts'!$C$29,'Time Shifts'!$D$29)</f>
        <v>0.08351851852</v>
      </c>
      <c r="D37" s="26" t="s">
        <v>70</v>
      </c>
      <c r="E37" s="26" t="s">
        <v>125</v>
      </c>
      <c r="F37" s="25">
        <v>20.0</v>
      </c>
      <c r="G37" s="26">
        <f>F37-7</f>
        <v>13</v>
      </c>
      <c r="H37" s="26"/>
      <c r="I37" s="26"/>
      <c r="J37" s="26"/>
      <c r="K37" s="26" t="s">
        <v>970</v>
      </c>
    </row>
    <row r="38">
      <c r="A38" s="60">
        <v>43159.0</v>
      </c>
      <c r="B38" s="27">
        <v>0.09496527777777777</v>
      </c>
      <c r="C38" s="27">
        <f>B38-TIME('Time Shifts'!$B$29,'Time Shifts'!$C$29,'Time Shifts'!$D$29)</f>
        <v>0.08383101852</v>
      </c>
      <c r="D38" s="26" t="s">
        <v>956</v>
      </c>
      <c r="E38" s="26" t="s">
        <v>125</v>
      </c>
      <c r="F38" s="25">
        <v>15.0</v>
      </c>
      <c r="G38" s="26">
        <f>F38-10-2</f>
        <v>3</v>
      </c>
      <c r="H38" s="26"/>
      <c r="I38" s="26"/>
      <c r="J38" s="26"/>
      <c r="K38" s="26" t="s">
        <v>970</v>
      </c>
    </row>
    <row r="39">
      <c r="A39" s="60">
        <v>43159.0</v>
      </c>
      <c r="B39" s="27">
        <v>0.09549768518518519</v>
      </c>
      <c r="C39" s="27">
        <f>B39-TIME('Time Shifts'!$B$29,'Time Shifts'!$C$29,'Time Shifts'!$D$29)</f>
        <v>0.08436342593</v>
      </c>
      <c r="D39" s="26" t="s">
        <v>903</v>
      </c>
      <c r="E39" s="26" t="s">
        <v>93</v>
      </c>
      <c r="F39" s="25">
        <v>15.0</v>
      </c>
      <c r="G39" s="26">
        <f>F39-7</f>
        <v>8</v>
      </c>
      <c r="H39" s="26"/>
      <c r="I39" s="26"/>
      <c r="J39" s="26"/>
      <c r="K39" s="26" t="s">
        <v>971</v>
      </c>
    </row>
    <row r="40">
      <c r="A40" s="60">
        <v>43159.0</v>
      </c>
      <c r="B40" s="27">
        <v>0.09549768518518519</v>
      </c>
      <c r="C40" s="27">
        <f>B40-TIME('Time Shifts'!$B$29,'Time Shifts'!$C$29,'Time Shifts'!$D$29)</f>
        <v>0.08436342593</v>
      </c>
      <c r="D40" s="26" t="s">
        <v>903</v>
      </c>
      <c r="E40" s="26" t="s">
        <v>93</v>
      </c>
      <c r="F40" s="25" t="s">
        <v>88</v>
      </c>
      <c r="G40" s="25">
        <v>1.0</v>
      </c>
      <c r="H40" s="26"/>
      <c r="I40" s="26"/>
      <c r="J40" s="26"/>
      <c r="K40" s="53" t="s">
        <v>85</v>
      </c>
    </row>
    <row r="41">
      <c r="A41" s="60">
        <v>43159.0</v>
      </c>
      <c r="B41" s="27">
        <v>0.09554398148148148</v>
      </c>
      <c r="C41" s="27">
        <f>B41-TIME('Time Shifts'!$B$29,'Time Shifts'!$C$29,'Time Shifts'!$D$29)</f>
        <v>0.08440972222</v>
      </c>
      <c r="D41" s="26" t="s">
        <v>74</v>
      </c>
      <c r="E41" s="26" t="s">
        <v>93</v>
      </c>
      <c r="F41" s="25" t="s">
        <v>68</v>
      </c>
      <c r="G41" s="25">
        <v>20.0</v>
      </c>
      <c r="H41" s="26" t="s">
        <v>137</v>
      </c>
      <c r="I41" s="26"/>
      <c r="J41" s="26"/>
      <c r="K41" s="26" t="s">
        <v>972</v>
      </c>
    </row>
    <row r="42">
      <c r="A42" s="60">
        <v>43159.0</v>
      </c>
      <c r="B42" s="27">
        <v>0.09554398148148148</v>
      </c>
      <c r="C42" s="27">
        <f>B42-TIME('Time Shifts'!$B$29,'Time Shifts'!$C$29,'Time Shifts'!$D$29)</f>
        <v>0.08440972222</v>
      </c>
      <c r="D42" s="26" t="s">
        <v>74</v>
      </c>
      <c r="E42" s="26" t="s">
        <v>93</v>
      </c>
      <c r="F42" s="44">
        <v>3.0</v>
      </c>
      <c r="G42" s="25">
        <v>3.0</v>
      </c>
      <c r="H42" s="26"/>
      <c r="I42" s="26"/>
      <c r="J42" s="26"/>
      <c r="K42" s="53" t="s">
        <v>85</v>
      </c>
    </row>
    <row r="43">
      <c r="A43" s="60">
        <v>43159.0</v>
      </c>
      <c r="B43" s="27">
        <v>0.09577546296296297</v>
      </c>
      <c r="C43" s="27">
        <f>B43-TIME('Time Shifts'!$B$29,'Time Shifts'!$C$29,'Time Shifts'!$D$29)</f>
        <v>0.0846412037</v>
      </c>
      <c r="D43" s="26" t="s">
        <v>74</v>
      </c>
      <c r="E43" s="26" t="s">
        <v>91</v>
      </c>
      <c r="F43" s="25">
        <v>24.0</v>
      </c>
      <c r="G43" s="26"/>
      <c r="H43" s="26"/>
      <c r="I43" s="26" t="s">
        <v>973</v>
      </c>
      <c r="J43" s="26"/>
      <c r="K43" s="26"/>
    </row>
    <row r="44">
      <c r="A44" s="60">
        <v>43159.0</v>
      </c>
      <c r="B44" s="27">
        <v>0.0958912037037037</v>
      </c>
      <c r="C44" s="27">
        <f>B44-TIME('Time Shifts'!$B$29,'Time Shifts'!$C$29,'Time Shifts'!$D$29)</f>
        <v>0.08475694444</v>
      </c>
      <c r="D44" s="26" t="s">
        <v>903</v>
      </c>
      <c r="E44" s="26" t="s">
        <v>91</v>
      </c>
      <c r="F44" s="25">
        <v>5.0</v>
      </c>
      <c r="G44" s="26"/>
      <c r="H44" s="26"/>
      <c r="I44" s="26" t="s">
        <v>974</v>
      </c>
      <c r="J44" s="26"/>
      <c r="K44" s="26"/>
    </row>
    <row r="45">
      <c r="A45" s="60">
        <v>43159.0</v>
      </c>
      <c r="B45" s="27">
        <v>0.09599537037037037</v>
      </c>
      <c r="C45" s="27">
        <f>B45-TIME('Time Shifts'!$B$29,'Time Shifts'!$C$29,'Time Shifts'!$D$29)</f>
        <v>0.08486111111</v>
      </c>
      <c r="D45" s="26" t="s">
        <v>74</v>
      </c>
      <c r="E45" s="26" t="s">
        <v>93</v>
      </c>
      <c r="F45" s="25">
        <v>24.0</v>
      </c>
      <c r="G45" s="26">
        <f>F45-8</f>
        <v>16</v>
      </c>
      <c r="H45" s="26"/>
      <c r="I45" s="26"/>
      <c r="J45" s="26"/>
      <c r="K45" s="26" t="s">
        <v>918</v>
      </c>
    </row>
    <row r="46">
      <c r="A46" s="60">
        <v>43159.0</v>
      </c>
      <c r="B46" s="27">
        <v>0.09604166666666666</v>
      </c>
      <c r="C46" s="27">
        <f>B46-TIME('Time Shifts'!$B$29,'Time Shifts'!$C$29,'Time Shifts'!$D$29)</f>
        <v>0.08490740741</v>
      </c>
      <c r="D46" s="26" t="s">
        <v>74</v>
      </c>
      <c r="E46" s="26" t="s">
        <v>91</v>
      </c>
      <c r="F46" s="25">
        <v>9.0</v>
      </c>
      <c r="G46" s="26"/>
      <c r="H46" s="26"/>
      <c r="I46" s="26" t="s">
        <v>975</v>
      </c>
      <c r="J46" s="25">
        <v>1.0</v>
      </c>
      <c r="K46" s="26"/>
    </row>
    <row r="47">
      <c r="A47" s="60">
        <v>43159.0</v>
      </c>
      <c r="B47" s="27">
        <v>0.09618055555555556</v>
      </c>
      <c r="C47" s="27">
        <f>B47-TIME('Time Shifts'!$B$29,'Time Shifts'!$C$29,'Time Shifts'!$D$29)</f>
        <v>0.0850462963</v>
      </c>
      <c r="D47" s="26" t="s">
        <v>903</v>
      </c>
      <c r="E47" s="26" t="s">
        <v>209</v>
      </c>
      <c r="F47" s="25">
        <v>10.0</v>
      </c>
      <c r="G47" s="26">
        <f>F47-7</f>
        <v>3</v>
      </c>
      <c r="H47" s="26"/>
      <c r="I47" s="26"/>
      <c r="J47" s="26"/>
      <c r="K47" s="26"/>
    </row>
    <row r="48">
      <c r="A48" s="60">
        <v>43159.0</v>
      </c>
      <c r="B48" s="27">
        <v>0.09689814814814815</v>
      </c>
      <c r="C48" s="27">
        <f>B48-TIME('Time Shifts'!$B$29,'Time Shifts'!$C$29,'Time Shifts'!$D$29)</f>
        <v>0.08576388889</v>
      </c>
      <c r="D48" s="26" t="s">
        <v>70</v>
      </c>
      <c r="E48" s="26" t="s">
        <v>93</v>
      </c>
      <c r="F48" s="25" t="s">
        <v>75</v>
      </c>
      <c r="G48" s="25" t="s">
        <v>75</v>
      </c>
      <c r="H48" s="26"/>
      <c r="I48" s="26"/>
      <c r="J48" s="26"/>
      <c r="K48" s="53" t="s">
        <v>160</v>
      </c>
    </row>
    <row r="49">
      <c r="A49" s="60">
        <v>43159.0</v>
      </c>
      <c r="B49" s="27">
        <v>0.09689814814814815</v>
      </c>
      <c r="C49" s="27">
        <f>B49-TIME('Time Shifts'!$B$29,'Time Shifts'!$C$29,'Time Shifts'!$D$29)</f>
        <v>0.08576388889</v>
      </c>
      <c r="D49" s="26" t="s">
        <v>70</v>
      </c>
      <c r="E49" s="26" t="s">
        <v>93</v>
      </c>
      <c r="F49" s="25">
        <v>15.0</v>
      </c>
      <c r="G49" s="26">
        <f>F49-7</f>
        <v>8</v>
      </c>
      <c r="H49" s="26"/>
      <c r="I49" s="26"/>
      <c r="J49" s="26"/>
      <c r="K49" s="26" t="s">
        <v>294</v>
      </c>
    </row>
    <row r="50">
      <c r="A50" s="60">
        <v>43159.0</v>
      </c>
      <c r="B50" s="27">
        <v>0.09711805555555555</v>
      </c>
      <c r="C50" s="27">
        <f>B50-TIME('Time Shifts'!$B$29,'Time Shifts'!$C$29,'Time Shifts'!$D$29)</f>
        <v>0.0859837963</v>
      </c>
      <c r="D50" s="26" t="s">
        <v>70</v>
      </c>
      <c r="E50" s="26" t="s">
        <v>91</v>
      </c>
      <c r="F50" s="25">
        <v>6.0</v>
      </c>
      <c r="G50" s="26"/>
      <c r="H50" s="26"/>
      <c r="I50" s="26" t="s">
        <v>976</v>
      </c>
      <c r="J50" s="26"/>
      <c r="K50" s="26"/>
    </row>
    <row r="51">
      <c r="A51" s="60">
        <v>43159.0</v>
      </c>
      <c r="B51" s="27">
        <v>0.0978125</v>
      </c>
      <c r="C51" s="27">
        <f>B51-TIME('Time Shifts'!$B$29,'Time Shifts'!$C$29,'Time Shifts'!$D$29)</f>
        <v>0.08667824074</v>
      </c>
      <c r="D51" s="26" t="s">
        <v>956</v>
      </c>
      <c r="E51" s="26" t="s">
        <v>93</v>
      </c>
      <c r="F51" s="25" t="s">
        <v>75</v>
      </c>
      <c r="G51" s="25" t="s">
        <v>75</v>
      </c>
      <c r="H51" s="26"/>
      <c r="I51" s="26"/>
      <c r="J51" s="26"/>
      <c r="K51" s="53" t="s">
        <v>85</v>
      </c>
    </row>
    <row r="52">
      <c r="A52" s="60">
        <v>43159.0</v>
      </c>
      <c r="B52" s="27">
        <v>0.0978125</v>
      </c>
      <c r="C52" s="27">
        <f>B52-TIME('Time Shifts'!$B$29,'Time Shifts'!$C$29,'Time Shifts'!$D$29)</f>
        <v>0.08667824074</v>
      </c>
      <c r="D52" s="26" t="s">
        <v>956</v>
      </c>
      <c r="E52" s="26" t="s">
        <v>93</v>
      </c>
      <c r="F52" s="25">
        <v>17.0</v>
      </c>
      <c r="G52" s="26">
        <f>F52-7</f>
        <v>10</v>
      </c>
      <c r="H52" s="26"/>
      <c r="I52" s="26"/>
      <c r="J52" s="26"/>
      <c r="K52" s="26" t="s">
        <v>977</v>
      </c>
    </row>
    <row r="53">
      <c r="A53" s="60">
        <v>43159.0</v>
      </c>
      <c r="B53" s="27">
        <v>0.09806712962962963</v>
      </c>
      <c r="C53" s="27">
        <f>B53-TIME('Time Shifts'!$B$29,'Time Shifts'!$C$29,'Time Shifts'!$D$29)</f>
        <v>0.08693287037</v>
      </c>
      <c r="D53" s="26" t="s">
        <v>956</v>
      </c>
      <c r="E53" s="26" t="s">
        <v>91</v>
      </c>
      <c r="F53" s="25">
        <v>13.0</v>
      </c>
      <c r="G53" s="26"/>
      <c r="H53" s="26"/>
      <c r="I53" s="26" t="s">
        <v>978</v>
      </c>
      <c r="J53" s="26"/>
      <c r="K53" s="26"/>
    </row>
    <row r="54">
      <c r="A54" s="60">
        <v>43159.0</v>
      </c>
      <c r="B54" s="27">
        <v>0.0981712962962963</v>
      </c>
      <c r="C54" s="27">
        <f>B54-TIME('Time Shifts'!$B$29,'Time Shifts'!$C$29,'Time Shifts'!$D$29)</f>
        <v>0.08703703704</v>
      </c>
      <c r="D54" s="26" t="s">
        <v>70</v>
      </c>
      <c r="E54" s="26" t="s">
        <v>93</v>
      </c>
      <c r="F54" s="25">
        <v>23.0</v>
      </c>
      <c r="G54" s="26">
        <f>F54-7</f>
        <v>16</v>
      </c>
      <c r="H54" s="26"/>
      <c r="I54" s="26"/>
      <c r="J54" s="26"/>
      <c r="K54" s="26" t="s">
        <v>294</v>
      </c>
    </row>
    <row r="55">
      <c r="A55" s="60">
        <v>43159.0</v>
      </c>
      <c r="B55" s="27">
        <v>0.0981712962962963</v>
      </c>
      <c r="C55" s="27">
        <f>B55-TIME('Time Shifts'!$B$29,'Time Shifts'!$C$29,'Time Shifts'!$D$29)</f>
        <v>0.08703703704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53" t="s">
        <v>85</v>
      </c>
    </row>
    <row r="56">
      <c r="A56" s="60">
        <v>43159.0</v>
      </c>
      <c r="B56" s="27">
        <v>0.09833333333333333</v>
      </c>
      <c r="C56" s="27">
        <f>B56-TIME('Time Shifts'!$B$29,'Time Shifts'!$C$29,'Time Shifts'!$D$29)</f>
        <v>0.08719907407</v>
      </c>
      <c r="D56" s="26" t="s">
        <v>70</v>
      </c>
      <c r="E56" s="26" t="s">
        <v>91</v>
      </c>
      <c r="F56" s="25">
        <v>12.0</v>
      </c>
      <c r="G56" s="26"/>
      <c r="H56" s="26"/>
      <c r="I56" s="26" t="s">
        <v>979</v>
      </c>
      <c r="J56" s="25">
        <v>1.0</v>
      </c>
      <c r="K56" s="26"/>
    </row>
    <row r="57">
      <c r="A57" s="60">
        <v>43159.0</v>
      </c>
      <c r="B57" s="27">
        <v>0.09956018518518518</v>
      </c>
      <c r="C57" s="27">
        <f>B57-TIME('Time Shifts'!$B$29,'Time Shifts'!$C$29,'Time Shifts'!$D$29)</f>
        <v>0.08842592593</v>
      </c>
      <c r="D57" s="26" t="s">
        <v>903</v>
      </c>
      <c r="E57" s="26" t="s">
        <v>209</v>
      </c>
      <c r="F57" s="25">
        <v>24.0</v>
      </c>
      <c r="G57" s="26">
        <f>F57-7</f>
        <v>17</v>
      </c>
      <c r="H57" s="26"/>
      <c r="I57" s="26"/>
      <c r="J57" s="26"/>
      <c r="K57" s="26"/>
    </row>
    <row r="58">
      <c r="A58" s="60">
        <v>43159.0</v>
      </c>
      <c r="B58" s="27">
        <v>0.1000925925925926</v>
      </c>
      <c r="C58" s="27">
        <f>B58-TIME('Time Shifts'!$B$29,'Time Shifts'!$C$29,'Time Shifts'!$D$29)</f>
        <v>0.08895833333</v>
      </c>
      <c r="D58" s="26" t="s">
        <v>157</v>
      </c>
      <c r="E58" s="26" t="s">
        <v>67</v>
      </c>
      <c r="F58" s="25" t="s">
        <v>75</v>
      </c>
      <c r="G58" s="25" t="s">
        <v>75</v>
      </c>
      <c r="H58" s="26"/>
      <c r="I58" s="26"/>
      <c r="J58" s="26"/>
      <c r="K58" s="53" t="s">
        <v>85</v>
      </c>
    </row>
    <row r="59">
      <c r="A59" s="60">
        <v>43159.0</v>
      </c>
      <c r="B59" s="27">
        <v>0.1000925925925926</v>
      </c>
      <c r="C59" s="27">
        <f>B59-TIME('Time Shifts'!$B$29,'Time Shifts'!$C$29,'Time Shifts'!$D$29)</f>
        <v>0.08895833333</v>
      </c>
      <c r="D59" s="26" t="s">
        <v>157</v>
      </c>
      <c r="E59" s="26" t="s">
        <v>67</v>
      </c>
      <c r="F59" s="25">
        <v>19.0</v>
      </c>
      <c r="G59" s="26">
        <f>F59-3</f>
        <v>16</v>
      </c>
      <c r="H59" s="26"/>
      <c r="I59" s="26"/>
      <c r="J59" s="26"/>
      <c r="K59" s="26" t="s">
        <v>980</v>
      </c>
    </row>
    <row r="60">
      <c r="A60" s="60">
        <v>43159.0</v>
      </c>
      <c r="B60" s="27">
        <v>0.10141203703703704</v>
      </c>
      <c r="C60" s="27">
        <f>B60-TIME('Time Shifts'!$B$29,'Time Shifts'!$C$29,'Time Shifts'!$D$29)</f>
        <v>0.09027777778</v>
      </c>
      <c r="D60" s="26" t="s">
        <v>74</v>
      </c>
      <c r="E60" s="26" t="s">
        <v>83</v>
      </c>
      <c r="F60" s="25">
        <v>15.0</v>
      </c>
      <c r="G60" s="26">
        <f>F60-6</f>
        <v>9</v>
      </c>
      <c r="H60" s="26"/>
      <c r="I60" s="26"/>
      <c r="J60" s="26"/>
      <c r="K60" s="26"/>
    </row>
    <row r="61">
      <c r="A61" s="60">
        <v>43159.0</v>
      </c>
      <c r="B61" s="27">
        <v>0.10215277777777777</v>
      </c>
      <c r="C61" s="27">
        <f>B61-TIME('Time Shifts'!$B$29,'Time Shifts'!$C$29,'Time Shifts'!$D$29)</f>
        <v>0.09101851852</v>
      </c>
      <c r="D61" s="26" t="s">
        <v>956</v>
      </c>
      <c r="E61" s="26" t="s">
        <v>83</v>
      </c>
      <c r="F61" s="25">
        <v>16.0</v>
      </c>
      <c r="G61" s="25">
        <v>17.0</v>
      </c>
      <c r="H61" s="26"/>
      <c r="I61" s="26"/>
      <c r="J61" s="26"/>
      <c r="K61" s="26"/>
    </row>
    <row r="62">
      <c r="A62" s="60">
        <v>43159.0</v>
      </c>
      <c r="B62" s="27">
        <v>0.10274305555555556</v>
      </c>
      <c r="C62" s="27">
        <f>B62-TIME('Time Shifts'!$B$29,'Time Shifts'!$C$29,'Time Shifts'!$D$29)</f>
        <v>0.0916087963</v>
      </c>
      <c r="D62" s="26" t="s">
        <v>903</v>
      </c>
      <c r="E62" s="26" t="s">
        <v>125</v>
      </c>
      <c r="F62" s="25">
        <v>12.0</v>
      </c>
      <c r="G62" s="25">
        <v>7.0</v>
      </c>
      <c r="H62" s="26"/>
      <c r="I62" s="26"/>
      <c r="J62" s="26"/>
      <c r="K62" s="26" t="s">
        <v>161</v>
      </c>
    </row>
    <row r="63">
      <c r="A63" s="60">
        <v>43159.0</v>
      </c>
      <c r="B63" s="27">
        <v>0.10274305555555556</v>
      </c>
      <c r="C63" s="27">
        <f>B63-TIME('Time Shifts'!$B$29,'Time Shifts'!$C$29,'Time Shifts'!$D$29)</f>
        <v>0.0916087963</v>
      </c>
      <c r="D63" s="26" t="s">
        <v>903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53" t="s">
        <v>160</v>
      </c>
    </row>
    <row r="64">
      <c r="A64" s="60">
        <v>43159.0</v>
      </c>
      <c r="B64" s="27">
        <v>0.10298611111111111</v>
      </c>
      <c r="C64" s="27">
        <f>B64-TIME('Time Shifts'!$B$29,'Time Shifts'!$C$29,'Time Shifts'!$D$29)</f>
        <v>0.09185185185</v>
      </c>
      <c r="D64" s="26" t="s">
        <v>956</v>
      </c>
      <c r="E64" s="26" t="s">
        <v>125</v>
      </c>
      <c r="F64" s="25" t="s">
        <v>756</v>
      </c>
      <c r="G64" s="25">
        <v>4.0</v>
      </c>
      <c r="H64" s="26"/>
      <c r="I64" s="26"/>
      <c r="J64" s="26"/>
      <c r="K64" s="26" t="s">
        <v>981</v>
      </c>
    </row>
    <row r="65">
      <c r="A65" s="60">
        <v>43159.0</v>
      </c>
      <c r="B65" s="27">
        <v>0.10251157407407407</v>
      </c>
      <c r="C65" s="27">
        <f>B65-TIME('Time Shifts'!$B$29,'Time Shifts'!$C$29,'Time Shifts'!$D$29)</f>
        <v>0.09137731481</v>
      </c>
      <c r="D65" s="26" t="s">
        <v>74</v>
      </c>
      <c r="E65" s="26" t="s">
        <v>125</v>
      </c>
      <c r="F65" s="25" t="s">
        <v>75</v>
      </c>
      <c r="G65" s="25" t="s">
        <v>75</v>
      </c>
      <c r="H65" s="26"/>
      <c r="I65" s="26"/>
      <c r="J65" s="26"/>
      <c r="K65" s="26"/>
    </row>
    <row r="66">
      <c r="A66" s="60">
        <v>43159.0</v>
      </c>
      <c r="B66" s="27">
        <v>0.1034375</v>
      </c>
      <c r="C66" s="27">
        <f>B66-TIME('Time Shifts'!$B$29,'Time Shifts'!$C$29,'Time Shifts'!$D$29)</f>
        <v>0.09230324074</v>
      </c>
      <c r="D66" s="26" t="s">
        <v>968</v>
      </c>
      <c r="E66" s="26" t="s">
        <v>67</v>
      </c>
      <c r="F66" s="25">
        <v>16.0</v>
      </c>
      <c r="G66" s="26">
        <f>F66-8</f>
        <v>8</v>
      </c>
      <c r="H66" s="26"/>
      <c r="I66" s="26"/>
      <c r="J66" s="26"/>
      <c r="K66" s="26"/>
    </row>
    <row r="67">
      <c r="A67" s="60">
        <v>43159.0</v>
      </c>
      <c r="B67" s="27">
        <v>0.10393518518518519</v>
      </c>
      <c r="C67" s="27">
        <f>B67-TIME('Time Shifts'!$B$29,'Time Shifts'!$C$29,'Time Shifts'!$D$29)</f>
        <v>0.09280092593</v>
      </c>
      <c r="D67" s="26" t="s">
        <v>70</v>
      </c>
      <c r="E67" s="26" t="s">
        <v>67</v>
      </c>
      <c r="F67" s="25" t="s">
        <v>68</v>
      </c>
      <c r="G67" s="25">
        <v>20.0</v>
      </c>
      <c r="H67" s="26"/>
      <c r="I67" s="26"/>
      <c r="J67" s="26"/>
      <c r="K67" s="26"/>
    </row>
    <row r="68">
      <c r="A68" s="60">
        <v>43159.0</v>
      </c>
      <c r="B68" s="27">
        <v>0.10438657407407408</v>
      </c>
      <c r="C68" s="27">
        <f>B68-TIME('Time Shifts'!$B$29,'Time Shifts'!$C$29,'Time Shifts'!$D$29)</f>
        <v>0.09325231481</v>
      </c>
      <c r="D68" s="26" t="s">
        <v>74</v>
      </c>
      <c r="E68" s="26" t="s">
        <v>217</v>
      </c>
      <c r="F68" s="25">
        <v>23.0</v>
      </c>
      <c r="G68" s="25">
        <v>16.0</v>
      </c>
      <c r="H68" s="26"/>
      <c r="I68" s="26"/>
      <c r="J68" s="26"/>
      <c r="K68" s="26"/>
    </row>
    <row r="69">
      <c r="A69" s="60">
        <v>43159.0</v>
      </c>
      <c r="B69" s="27">
        <v>0.10703703703703704</v>
      </c>
      <c r="C69" s="27">
        <f>B69-TIME('Time Shifts'!$B$29,'Time Shifts'!$C$29,'Time Shifts'!$D$29)</f>
        <v>0.09590277778</v>
      </c>
      <c r="D69" s="26" t="s">
        <v>903</v>
      </c>
      <c r="E69" s="26" t="s">
        <v>125</v>
      </c>
      <c r="F69" s="25" t="s">
        <v>75</v>
      </c>
      <c r="G69" s="25" t="s">
        <v>75</v>
      </c>
      <c r="H69" s="26"/>
      <c r="I69" s="26"/>
      <c r="J69" s="26"/>
      <c r="K69" s="53" t="s">
        <v>160</v>
      </c>
    </row>
    <row r="70">
      <c r="A70" s="60">
        <v>43159.0</v>
      </c>
      <c r="B70" s="27">
        <v>0.10703703703703704</v>
      </c>
      <c r="C70" s="27">
        <f>B70-TIME('Time Shifts'!$B$29,'Time Shifts'!$C$29,'Time Shifts'!$D$29)</f>
        <v>0.09590277778</v>
      </c>
      <c r="D70" s="26" t="s">
        <v>903</v>
      </c>
      <c r="E70" s="26" t="s">
        <v>125</v>
      </c>
      <c r="F70" s="25">
        <v>17.0</v>
      </c>
      <c r="G70" s="25">
        <v>2.0</v>
      </c>
      <c r="H70" s="26"/>
      <c r="I70" s="26"/>
      <c r="J70" s="26"/>
      <c r="K70" s="26" t="s">
        <v>982</v>
      </c>
    </row>
    <row r="71">
      <c r="A71" s="60">
        <v>43159.0</v>
      </c>
      <c r="B71" s="27">
        <v>0.10706018518518519</v>
      </c>
      <c r="C71" s="27">
        <f>B71-TIME('Time Shifts'!$B$29,'Time Shifts'!$C$29,'Time Shifts'!$D$29)</f>
        <v>0.09592592593</v>
      </c>
      <c r="D71" s="26" t="s">
        <v>74</v>
      </c>
      <c r="E71" s="26" t="s">
        <v>125</v>
      </c>
      <c r="F71" s="25">
        <v>23.0</v>
      </c>
      <c r="G71" s="26">
        <f t="shared" ref="G71:G72" si="2">F71-10</f>
        <v>13</v>
      </c>
      <c r="H71" s="26"/>
      <c r="I71" s="26"/>
      <c r="J71" s="26"/>
      <c r="K71" s="26"/>
    </row>
    <row r="72">
      <c r="A72" s="60">
        <v>43159.0</v>
      </c>
      <c r="B72" s="27">
        <v>0.1071412037037037</v>
      </c>
      <c r="C72" s="27">
        <f>B72-TIME('Time Shifts'!$B$29,'Time Shifts'!$C$29,'Time Shifts'!$D$29)</f>
        <v>0.09600694444</v>
      </c>
      <c r="D72" s="26" t="s">
        <v>956</v>
      </c>
      <c r="E72" s="26" t="s">
        <v>125</v>
      </c>
      <c r="F72" s="25">
        <v>12.0</v>
      </c>
      <c r="G72" s="26">
        <f t="shared" si="2"/>
        <v>2</v>
      </c>
      <c r="H72" s="26"/>
      <c r="I72" s="26"/>
      <c r="J72" s="26"/>
      <c r="K72" s="53" t="s">
        <v>983</v>
      </c>
    </row>
    <row r="73">
      <c r="A73" s="60">
        <v>43159.0</v>
      </c>
      <c r="B73" s="27">
        <v>0.1078587962962963</v>
      </c>
      <c r="C73" s="27">
        <f>B73-TIME('Time Shifts'!$B$29,'Time Shifts'!$C$29,'Time Shifts'!$D$29)</f>
        <v>0.09672453704</v>
      </c>
      <c r="D73" s="26" t="s">
        <v>968</v>
      </c>
      <c r="E73" s="26" t="s">
        <v>80</v>
      </c>
      <c r="F73" s="25" t="s">
        <v>75</v>
      </c>
      <c r="G73" s="25" t="s">
        <v>75</v>
      </c>
      <c r="H73" s="26"/>
      <c r="I73" s="26"/>
      <c r="J73" s="26"/>
      <c r="K73" s="53" t="s">
        <v>85</v>
      </c>
    </row>
    <row r="74">
      <c r="A74" s="60">
        <v>43159.0</v>
      </c>
      <c r="B74" s="27">
        <v>0.1078587962962963</v>
      </c>
      <c r="C74" s="27">
        <f>B74-TIME('Time Shifts'!$B$29,'Time Shifts'!$C$29,'Time Shifts'!$D$29)</f>
        <v>0.09672453704</v>
      </c>
      <c r="D74" s="26" t="s">
        <v>968</v>
      </c>
      <c r="E74" s="26" t="s">
        <v>80</v>
      </c>
      <c r="F74" s="25" t="s">
        <v>68</v>
      </c>
      <c r="G74" s="25">
        <v>20.0</v>
      </c>
      <c r="H74" s="26"/>
      <c r="I74" s="26"/>
      <c r="J74" s="26"/>
      <c r="K74" s="26" t="s">
        <v>86</v>
      </c>
    </row>
    <row r="75">
      <c r="A75" s="60">
        <v>43159.0</v>
      </c>
      <c r="B75" s="27">
        <v>0.11096064814814814</v>
      </c>
      <c r="C75" s="27">
        <f>B75-TIME('Time Shifts'!$B$29,'Time Shifts'!$C$29,'Time Shifts'!$D$29)</f>
        <v>0.09982638889</v>
      </c>
      <c r="D75" s="26" t="s">
        <v>157</v>
      </c>
      <c r="E75" s="26" t="s">
        <v>125</v>
      </c>
      <c r="F75" s="26">
        <f>G75+4</f>
        <v>18</v>
      </c>
      <c r="G75" s="25">
        <v>14.0</v>
      </c>
      <c r="H75" s="26"/>
      <c r="I75" s="26"/>
      <c r="J75" s="26"/>
      <c r="K75" s="26" t="s">
        <v>984</v>
      </c>
    </row>
    <row r="76">
      <c r="A76" s="60">
        <v>43159.0</v>
      </c>
      <c r="B76" s="27">
        <v>0.1146875</v>
      </c>
      <c r="C76" s="27">
        <f>B76-TIME('Time Shifts'!$B$29,'Time Shifts'!$C$29,'Time Shifts'!$D$29)</f>
        <v>0.1035532407</v>
      </c>
      <c r="D76" s="26" t="s">
        <v>903</v>
      </c>
      <c r="E76" s="26" t="s">
        <v>67</v>
      </c>
      <c r="F76" s="25">
        <v>14.0</v>
      </c>
      <c r="G76" s="26">
        <f>F76-2</f>
        <v>12</v>
      </c>
      <c r="H76" s="26"/>
      <c r="I76" s="26"/>
      <c r="J76" s="26"/>
      <c r="K76" s="26"/>
    </row>
    <row r="77">
      <c r="A77" s="60">
        <v>43159.0</v>
      </c>
      <c r="B77" s="27">
        <v>0.1159375</v>
      </c>
      <c r="C77" s="27">
        <f>B77-TIME('Time Shifts'!$B$29,'Time Shifts'!$C$29,'Time Shifts'!$D$29)</f>
        <v>0.1048032407</v>
      </c>
      <c r="D77" s="26" t="s">
        <v>74</v>
      </c>
      <c r="E77" s="26" t="s">
        <v>83</v>
      </c>
      <c r="F77" s="25">
        <v>22.0</v>
      </c>
      <c r="G77" s="26">
        <f>F77-6</f>
        <v>16</v>
      </c>
      <c r="H77" s="26"/>
      <c r="I77" s="26"/>
      <c r="J77" s="26"/>
      <c r="K77" s="26"/>
    </row>
    <row r="78">
      <c r="A78" s="60">
        <v>43159.0</v>
      </c>
      <c r="B78" s="27">
        <v>0.1160763888888889</v>
      </c>
      <c r="C78" s="27">
        <f>B78-TIME('Time Shifts'!$B$29,'Time Shifts'!$C$29,'Time Shifts'!$D$29)</f>
        <v>0.1049421296</v>
      </c>
      <c r="D78" s="26" t="s">
        <v>74</v>
      </c>
      <c r="E78" s="26" t="s">
        <v>217</v>
      </c>
      <c r="F78" s="25">
        <v>9.0</v>
      </c>
      <c r="G78" s="25">
        <v>2.0</v>
      </c>
      <c r="H78" s="26"/>
      <c r="I78" s="26"/>
      <c r="J78" s="26"/>
      <c r="K78" s="26"/>
    </row>
    <row r="79">
      <c r="A79" s="60">
        <v>43159.0</v>
      </c>
      <c r="B79" s="27">
        <v>0.11780092592592592</v>
      </c>
      <c r="C79" s="27">
        <f>B79-TIME('Time Shifts'!$B$29,'Time Shifts'!$C$29,'Time Shifts'!$D$29)</f>
        <v>0.1066666667</v>
      </c>
      <c r="D79" s="26" t="s">
        <v>74</v>
      </c>
      <c r="E79" s="26" t="s">
        <v>125</v>
      </c>
      <c r="F79" s="25" t="s">
        <v>88</v>
      </c>
      <c r="G79" s="25">
        <v>1.0</v>
      </c>
      <c r="H79" s="26"/>
      <c r="I79" s="26"/>
      <c r="J79" s="26"/>
      <c r="K79" s="26"/>
    </row>
    <row r="80">
      <c r="A80" s="60">
        <v>43159.0</v>
      </c>
      <c r="B80" s="27">
        <v>0.11840277777777777</v>
      </c>
      <c r="C80" s="27">
        <f>B80-TIME('Time Shifts'!$B$29,'Time Shifts'!$C$29,'Time Shifts'!$D$29)</f>
        <v>0.1072685185</v>
      </c>
      <c r="D80" s="26" t="s">
        <v>903</v>
      </c>
      <c r="E80" s="26" t="s">
        <v>87</v>
      </c>
      <c r="F80" s="25">
        <v>10.0</v>
      </c>
      <c r="G80" s="26">
        <f>F80</f>
        <v>10</v>
      </c>
      <c r="H80" s="26"/>
      <c r="I80" s="26"/>
      <c r="J80" s="26"/>
      <c r="K80" s="26"/>
    </row>
    <row r="81">
      <c r="A81" s="60">
        <v>43159.0</v>
      </c>
      <c r="B81" s="27">
        <v>0.11846064814814815</v>
      </c>
      <c r="C81" s="27">
        <f>B81-TIME('Time Shifts'!$B$29,'Time Shifts'!$C$29,'Time Shifts'!$D$29)</f>
        <v>0.1073263889</v>
      </c>
      <c r="D81" s="26" t="s">
        <v>82</v>
      </c>
      <c r="E81" s="26" t="s">
        <v>87</v>
      </c>
      <c r="F81" s="44" t="s">
        <v>68</v>
      </c>
      <c r="G81" s="53">
        <v>20.0</v>
      </c>
      <c r="H81" s="26"/>
      <c r="I81" s="26"/>
      <c r="J81" s="26"/>
      <c r="K81" s="26"/>
    </row>
    <row r="82">
      <c r="A82" s="60">
        <v>43159.0</v>
      </c>
      <c r="B82" s="27">
        <v>0.11850694444444444</v>
      </c>
      <c r="C82" s="27">
        <f>B82-TIME('Time Shifts'!$B$29,'Time Shifts'!$C$29,'Time Shifts'!$D$29)</f>
        <v>0.1073726852</v>
      </c>
      <c r="D82" s="26" t="s">
        <v>70</v>
      </c>
      <c r="E82" s="26" t="s">
        <v>87</v>
      </c>
      <c r="F82" s="25">
        <v>21.0</v>
      </c>
      <c r="G82" s="26">
        <f>F82-4</f>
        <v>17</v>
      </c>
      <c r="H82" s="26"/>
      <c r="I82" s="26"/>
      <c r="J82" s="26"/>
      <c r="K82" s="26"/>
    </row>
    <row r="83">
      <c r="A83" s="60">
        <v>43159.0</v>
      </c>
      <c r="B83" s="27">
        <v>0.11850694444444444</v>
      </c>
      <c r="C83" s="27">
        <f>B83-TIME('Time Shifts'!$B$29,'Time Shifts'!$C$29,'Time Shifts'!$D$29)</f>
        <v>0.1073726852</v>
      </c>
      <c r="D83" s="26" t="s">
        <v>70</v>
      </c>
      <c r="E83" s="26" t="s">
        <v>76</v>
      </c>
      <c r="F83" s="25">
        <v>7.0</v>
      </c>
      <c r="G83" s="26"/>
      <c r="H83" s="26"/>
      <c r="I83" s="26"/>
      <c r="J83" s="26"/>
      <c r="K83" s="26" t="s">
        <v>985</v>
      </c>
    </row>
    <row r="84">
      <c r="A84" s="60">
        <v>43159.0</v>
      </c>
      <c r="B84" s="27">
        <v>0.11891203703703704</v>
      </c>
      <c r="C84" s="27">
        <f>B84-TIME('Time Shifts'!$B$29,'Time Shifts'!$C$29,'Time Shifts'!$D$29)</f>
        <v>0.1077777778</v>
      </c>
      <c r="D84" s="26" t="s">
        <v>74</v>
      </c>
      <c r="E84" s="26" t="s">
        <v>87</v>
      </c>
      <c r="F84" s="25">
        <v>15.0</v>
      </c>
      <c r="G84" s="26">
        <f>F84-4</f>
        <v>11</v>
      </c>
      <c r="H84" s="26"/>
      <c r="I84" s="26"/>
      <c r="J84" s="26"/>
      <c r="K84" s="26"/>
    </row>
    <row r="85">
      <c r="A85" s="60">
        <v>43159.0</v>
      </c>
      <c r="B85" s="27">
        <v>0.11893518518518519</v>
      </c>
      <c r="C85" s="27">
        <f>B85-TIME('Time Shifts'!$B$29,'Time Shifts'!$C$29,'Time Shifts'!$D$29)</f>
        <v>0.1078009259</v>
      </c>
      <c r="D85" s="26" t="s">
        <v>956</v>
      </c>
      <c r="E85" s="26" t="s">
        <v>87</v>
      </c>
      <c r="F85" s="25">
        <v>18.0</v>
      </c>
      <c r="G85" s="26">
        <f>F85-2</f>
        <v>16</v>
      </c>
      <c r="H85" s="26"/>
      <c r="I85" s="26"/>
      <c r="J85" s="26"/>
      <c r="K85" s="26"/>
    </row>
    <row r="86">
      <c r="A86" s="60">
        <v>43159.0</v>
      </c>
      <c r="B86" s="27">
        <v>0.11903935185185185</v>
      </c>
      <c r="C86" s="27">
        <f>B86-TIME('Time Shifts'!$B$29,'Time Shifts'!$C$29,'Time Shifts'!$D$29)</f>
        <v>0.1079050926</v>
      </c>
      <c r="D86" s="26" t="s">
        <v>968</v>
      </c>
      <c r="E86" s="26" t="s">
        <v>87</v>
      </c>
      <c r="F86" s="25">
        <v>12.0</v>
      </c>
      <c r="G86" s="26">
        <f>F86-1</f>
        <v>11</v>
      </c>
      <c r="H86" s="26"/>
      <c r="I86" s="26"/>
      <c r="J86" s="26"/>
      <c r="K86" s="26"/>
    </row>
    <row r="87">
      <c r="A87" s="60">
        <v>43159.0</v>
      </c>
      <c r="B87" s="27">
        <v>0.11997685185185185</v>
      </c>
      <c r="C87" s="27">
        <f>B87-TIME('Time Shifts'!$B$29,'Time Shifts'!$C$29,'Time Shifts'!$D$29)</f>
        <v>0.1088425926</v>
      </c>
      <c r="D87" s="26" t="s">
        <v>70</v>
      </c>
      <c r="E87" s="26" t="s">
        <v>129</v>
      </c>
      <c r="F87" s="25" t="s">
        <v>68</v>
      </c>
      <c r="G87" s="25">
        <v>20.0</v>
      </c>
      <c r="H87" s="26"/>
      <c r="I87" s="26"/>
      <c r="J87" s="26"/>
      <c r="K87" s="26"/>
    </row>
    <row r="88">
      <c r="A88" s="60">
        <v>43159.0</v>
      </c>
      <c r="B88" s="27">
        <v>0.12295138888888889</v>
      </c>
      <c r="C88" s="27">
        <f>B88-TIME('Time Shifts'!$B$29,'Time Shifts'!$C$29,'Time Shifts'!$D$29)</f>
        <v>0.1118171296</v>
      </c>
      <c r="D88" s="26" t="s">
        <v>956</v>
      </c>
      <c r="E88" s="26" t="s">
        <v>91</v>
      </c>
      <c r="F88" s="25">
        <v>12.0</v>
      </c>
      <c r="G88" s="26"/>
      <c r="H88" s="26"/>
      <c r="I88" s="26" t="s">
        <v>986</v>
      </c>
      <c r="J88" s="26"/>
      <c r="K88" s="26" t="s">
        <v>987</v>
      </c>
    </row>
    <row r="89">
      <c r="A89" s="60">
        <v>43159.0</v>
      </c>
      <c r="B89" s="27">
        <v>0.12368055555555556</v>
      </c>
      <c r="C89" s="27">
        <f>B89-TIME('Time Shifts'!$B$29,'Time Shifts'!$C$29,'Time Shifts'!$D$29)</f>
        <v>0.1125462963</v>
      </c>
      <c r="D89" s="26" t="s">
        <v>74</v>
      </c>
      <c r="E89" s="26" t="s">
        <v>217</v>
      </c>
      <c r="F89" s="25">
        <v>12.0</v>
      </c>
      <c r="G89" s="26">
        <f>F89-7</f>
        <v>5</v>
      </c>
      <c r="H89" s="26"/>
      <c r="I89" s="26"/>
      <c r="J89" s="26"/>
      <c r="K89" s="26"/>
    </row>
    <row r="90">
      <c r="A90" s="60">
        <v>43159.0</v>
      </c>
      <c r="B90" s="27">
        <v>0.12488425925925926</v>
      </c>
      <c r="C90" s="27">
        <f>B90-TIME('Time Shifts'!$B$29,'Time Shifts'!$C$29,'Time Shifts'!$D$29)</f>
        <v>0.11375</v>
      </c>
      <c r="D90" s="26" t="s">
        <v>903</v>
      </c>
      <c r="E90" s="26" t="s">
        <v>93</v>
      </c>
      <c r="F90" s="25">
        <v>17.0</v>
      </c>
      <c r="G90" s="26"/>
      <c r="H90" s="26"/>
      <c r="I90" s="26"/>
      <c r="J90" s="26"/>
      <c r="K90" s="26" t="s">
        <v>914</v>
      </c>
    </row>
    <row r="91">
      <c r="A91" s="60">
        <v>43159.0</v>
      </c>
      <c r="B91" s="27">
        <v>0.12497685185185185</v>
      </c>
      <c r="C91" s="27">
        <f>B91-TIME('Time Shifts'!$B$29,'Time Shifts'!$C$29,'Time Shifts'!$D$29)</f>
        <v>0.1138425926</v>
      </c>
      <c r="D91" s="26" t="s">
        <v>903</v>
      </c>
      <c r="E91" s="26" t="s">
        <v>91</v>
      </c>
      <c r="F91" s="25">
        <v>8.0</v>
      </c>
      <c r="G91" s="26"/>
      <c r="H91" s="26"/>
      <c r="I91" s="26" t="s">
        <v>988</v>
      </c>
      <c r="J91" s="26"/>
      <c r="K91" s="26"/>
    </row>
    <row r="92">
      <c r="A92" s="60">
        <v>43159.0</v>
      </c>
      <c r="B92" s="27">
        <v>0.1251736111111111</v>
      </c>
      <c r="C92" s="27">
        <f>B92-TIME('Time Shifts'!$B$29,'Time Shifts'!$C$29,'Time Shifts'!$D$29)</f>
        <v>0.1140393519</v>
      </c>
      <c r="D92" s="26" t="s">
        <v>903</v>
      </c>
      <c r="E92" s="26" t="s">
        <v>93</v>
      </c>
      <c r="F92" s="25">
        <v>22.0</v>
      </c>
      <c r="G92" s="25">
        <v>15.0</v>
      </c>
      <c r="H92" s="26"/>
      <c r="I92" s="26"/>
      <c r="J92" s="26"/>
      <c r="K92" s="26" t="s">
        <v>913</v>
      </c>
    </row>
    <row r="93">
      <c r="A93" s="60">
        <v>43159.0</v>
      </c>
      <c r="B93" s="27">
        <v>0.12525462962962963</v>
      </c>
      <c r="C93" s="27">
        <f>B93-TIME('Time Shifts'!$B$29,'Time Shifts'!$C$29,'Time Shifts'!$D$29)</f>
        <v>0.1141203704</v>
      </c>
      <c r="D93" s="26" t="s">
        <v>903</v>
      </c>
      <c r="E93" s="26" t="s">
        <v>91</v>
      </c>
      <c r="F93" s="25">
        <v>11.0</v>
      </c>
      <c r="G93" s="26"/>
      <c r="H93" s="26"/>
      <c r="I93" s="26" t="s">
        <v>989</v>
      </c>
      <c r="J93" s="25">
        <v>1.0</v>
      </c>
      <c r="K93" s="26"/>
    </row>
    <row r="94">
      <c r="A94" s="60">
        <v>43159.0</v>
      </c>
      <c r="B94" s="27">
        <v>0.12547453703703704</v>
      </c>
      <c r="C94" s="27">
        <f>B94-TIME('Time Shifts'!$B$29,'Time Shifts'!$C$29,'Time Shifts'!$D$29)</f>
        <v>0.1143402778</v>
      </c>
      <c r="D94" s="26" t="s">
        <v>903</v>
      </c>
      <c r="E94" s="26" t="s">
        <v>93</v>
      </c>
      <c r="F94" s="25">
        <v>11.0</v>
      </c>
      <c r="G94" s="26">
        <f t="shared" ref="G94:G96" si="3">F94-7</f>
        <v>4</v>
      </c>
      <c r="H94" s="26"/>
      <c r="I94" s="26"/>
      <c r="J94" s="26"/>
      <c r="K94" s="26" t="s">
        <v>914</v>
      </c>
    </row>
    <row r="95">
      <c r="A95" s="60">
        <v>43159.0</v>
      </c>
      <c r="B95" s="27">
        <v>0.1256712962962963</v>
      </c>
      <c r="C95" s="27">
        <f>B95-TIME('Time Shifts'!$B$29,'Time Shifts'!$C$29,'Time Shifts'!$D$29)</f>
        <v>0.114537037</v>
      </c>
      <c r="D95" s="26" t="s">
        <v>903</v>
      </c>
      <c r="E95" s="26" t="s">
        <v>93</v>
      </c>
      <c r="F95" s="25">
        <v>12.0</v>
      </c>
      <c r="G95" s="26">
        <f t="shared" si="3"/>
        <v>5</v>
      </c>
      <c r="H95" s="26"/>
      <c r="I95" s="26"/>
      <c r="J95" s="26"/>
      <c r="K95" s="26" t="s">
        <v>913</v>
      </c>
    </row>
    <row r="96">
      <c r="A96" s="60">
        <v>43159.0</v>
      </c>
      <c r="B96" s="27">
        <v>0.12640046296296295</v>
      </c>
      <c r="C96" s="27">
        <f>B96-TIME('Time Shifts'!$B$29,'Time Shifts'!$C$29,'Time Shifts'!$D$29)</f>
        <v>0.1152662037</v>
      </c>
      <c r="D96" s="26" t="s">
        <v>70</v>
      </c>
      <c r="E96" s="26" t="s">
        <v>78</v>
      </c>
      <c r="F96" s="25">
        <v>14.0</v>
      </c>
      <c r="G96" s="26">
        <f t="shared" si="3"/>
        <v>7</v>
      </c>
      <c r="H96" s="26"/>
      <c r="I96" s="26"/>
      <c r="J96" s="26"/>
      <c r="K96" s="26"/>
    </row>
    <row r="97">
      <c r="A97" s="60">
        <v>43159.0</v>
      </c>
      <c r="B97" s="27">
        <v>0.12730324074074073</v>
      </c>
      <c r="C97" s="27">
        <f>B97-TIME('Time Shifts'!$B$29,'Time Shifts'!$C$29,'Time Shifts'!$D$29)</f>
        <v>0.1161689815</v>
      </c>
      <c r="D97" s="26" t="s">
        <v>82</v>
      </c>
      <c r="E97" s="26" t="s">
        <v>89</v>
      </c>
      <c r="F97" s="25">
        <v>15.0</v>
      </c>
      <c r="G97" s="26">
        <f>F97-8</f>
        <v>7</v>
      </c>
      <c r="H97" s="26"/>
      <c r="I97" s="26"/>
      <c r="J97" s="26"/>
      <c r="K97" s="26" t="s">
        <v>151</v>
      </c>
    </row>
    <row r="98">
      <c r="A98" s="60">
        <v>43159.0</v>
      </c>
      <c r="B98" s="27">
        <v>0.1275</v>
      </c>
      <c r="C98" s="27">
        <f>B98-TIME('Time Shifts'!$B$29,'Time Shifts'!$C$29,'Time Shifts'!$D$29)</f>
        <v>0.1163657407</v>
      </c>
      <c r="D98" s="26" t="s">
        <v>82</v>
      </c>
      <c r="E98" s="26" t="s">
        <v>91</v>
      </c>
      <c r="F98" s="25">
        <v>10.0</v>
      </c>
      <c r="G98" s="26"/>
      <c r="H98" s="26"/>
      <c r="I98" s="26" t="s">
        <v>990</v>
      </c>
      <c r="J98" s="26"/>
      <c r="K98" s="26"/>
    </row>
    <row r="99">
      <c r="A99" s="60">
        <v>43159.0</v>
      </c>
      <c r="B99" s="27">
        <v>0.12981481481481483</v>
      </c>
      <c r="C99" s="27">
        <f>B99-TIME('Time Shifts'!$B$29,'Time Shifts'!$C$29,'Time Shifts'!$D$29)</f>
        <v>0.1186805556</v>
      </c>
      <c r="D99" s="26" t="s">
        <v>956</v>
      </c>
      <c r="E99" s="26" t="s">
        <v>93</v>
      </c>
      <c r="F99" s="25">
        <v>19.0</v>
      </c>
      <c r="G99" s="25">
        <v>12.0</v>
      </c>
      <c r="H99" s="26"/>
      <c r="I99" s="26"/>
      <c r="J99" s="26"/>
      <c r="K99" s="26" t="s">
        <v>977</v>
      </c>
    </row>
    <row r="100">
      <c r="A100" s="60">
        <v>43159.0</v>
      </c>
      <c r="B100" s="27">
        <v>0.12981481481481483</v>
      </c>
      <c r="C100" s="27">
        <f>B100-TIME('Time Shifts'!$B$29,'Time Shifts'!$C$29,'Time Shifts'!$D$29)</f>
        <v>0.1186805556</v>
      </c>
      <c r="D100" s="26" t="s">
        <v>956</v>
      </c>
      <c r="E100" s="26" t="s">
        <v>93</v>
      </c>
      <c r="F100" s="25" t="s">
        <v>75</v>
      </c>
      <c r="G100" s="25" t="s">
        <v>75</v>
      </c>
      <c r="H100" s="26"/>
      <c r="I100" s="26"/>
      <c r="J100" s="26"/>
      <c r="K100" s="53" t="s">
        <v>85</v>
      </c>
    </row>
    <row r="101">
      <c r="A101" s="60">
        <v>43159.0</v>
      </c>
      <c r="B101" s="27">
        <v>0.12996527777777778</v>
      </c>
      <c r="C101" s="27">
        <f>B101-TIME('Time Shifts'!$B$29,'Time Shifts'!$C$29,'Time Shifts'!$D$29)</f>
        <v>0.1188310185</v>
      </c>
      <c r="D101" s="26" t="s">
        <v>956</v>
      </c>
      <c r="E101" s="26" t="s">
        <v>91</v>
      </c>
      <c r="F101" s="25">
        <v>10.0</v>
      </c>
      <c r="G101" s="26"/>
      <c r="H101" s="26"/>
      <c r="I101" s="26" t="s">
        <v>991</v>
      </c>
      <c r="J101" s="26"/>
      <c r="K101" s="26"/>
    </row>
    <row r="102">
      <c r="A102" s="60">
        <v>43159.0</v>
      </c>
      <c r="B102" s="27">
        <v>0.13355324074074074</v>
      </c>
      <c r="C102" s="27">
        <f>B102-TIME('Time Shifts'!$B$29,'Time Shifts'!$C$29,'Time Shifts'!$D$29)</f>
        <v>0.1224189815</v>
      </c>
      <c r="D102" s="26" t="s">
        <v>968</v>
      </c>
      <c r="E102" s="26" t="s">
        <v>78</v>
      </c>
      <c r="F102" s="25">
        <v>14.0</v>
      </c>
      <c r="G102" s="26">
        <f>F102-1</f>
        <v>13</v>
      </c>
      <c r="H102" s="26"/>
      <c r="I102" s="26"/>
      <c r="J102" s="26"/>
      <c r="K102" s="26"/>
    </row>
    <row r="103">
      <c r="A103" s="60">
        <v>43159.0</v>
      </c>
      <c r="B103" s="27">
        <v>0.13407407407407407</v>
      </c>
      <c r="C103" s="27">
        <f>B103-TIME('Time Shifts'!$B$29,'Time Shifts'!$C$29,'Time Shifts'!$D$29)</f>
        <v>0.1229398148</v>
      </c>
      <c r="D103" s="26" t="s">
        <v>903</v>
      </c>
      <c r="E103" s="26" t="s">
        <v>93</v>
      </c>
      <c r="F103" s="25">
        <v>18.0</v>
      </c>
      <c r="G103" s="26">
        <f>F103-7</f>
        <v>11</v>
      </c>
      <c r="H103" s="26"/>
      <c r="I103" s="26"/>
      <c r="J103" s="26"/>
      <c r="K103" s="26" t="s">
        <v>913</v>
      </c>
    </row>
    <row r="104">
      <c r="A104" s="60">
        <v>43159.0</v>
      </c>
      <c r="B104" s="27">
        <v>0.13413194444444446</v>
      </c>
      <c r="C104" s="27">
        <f>B104-TIME('Time Shifts'!$B$29,'Time Shifts'!$C$29,'Time Shifts'!$D$29)</f>
        <v>0.1229976852</v>
      </c>
      <c r="D104" s="26" t="s">
        <v>903</v>
      </c>
      <c r="E104" s="26" t="s">
        <v>91</v>
      </c>
      <c r="F104" s="25">
        <v>9.0</v>
      </c>
      <c r="G104" s="26"/>
      <c r="H104" s="26"/>
      <c r="I104" s="26" t="s">
        <v>992</v>
      </c>
      <c r="J104" s="25">
        <v>1.0</v>
      </c>
      <c r="K104" s="26"/>
    </row>
    <row r="105">
      <c r="A105" s="60">
        <v>43159.0</v>
      </c>
      <c r="B105" s="27">
        <v>0.13488425925925926</v>
      </c>
      <c r="C105" s="27">
        <f>B105-TIME('Time Shifts'!$B$29,'Time Shifts'!$C$29,'Time Shifts'!$D$29)</f>
        <v>0.12375</v>
      </c>
      <c r="D105" s="26" t="s">
        <v>903</v>
      </c>
      <c r="E105" s="26" t="s">
        <v>93</v>
      </c>
      <c r="F105" s="25">
        <v>11.0</v>
      </c>
      <c r="G105" s="26">
        <f>F105-7</f>
        <v>4</v>
      </c>
      <c r="H105" s="26"/>
      <c r="I105" s="26"/>
      <c r="J105" s="26"/>
      <c r="K105" s="26" t="s">
        <v>993</v>
      </c>
    </row>
    <row r="106">
      <c r="A106" s="60">
        <v>43159.0</v>
      </c>
      <c r="B106" s="27">
        <v>0.13488425925925926</v>
      </c>
      <c r="C106" s="27">
        <f>B106-TIME('Time Shifts'!$B$29,'Time Shifts'!$C$29,'Time Shifts'!$D$29)</f>
        <v>0.12375</v>
      </c>
      <c r="D106" s="26" t="s">
        <v>903</v>
      </c>
      <c r="E106" s="26" t="s">
        <v>93</v>
      </c>
      <c r="F106" s="25" t="s">
        <v>75</v>
      </c>
      <c r="G106" s="25" t="s">
        <v>75</v>
      </c>
      <c r="H106" s="26"/>
      <c r="I106" s="26"/>
      <c r="J106" s="26"/>
      <c r="K106" s="53" t="s">
        <v>85</v>
      </c>
    </row>
    <row r="107">
      <c r="A107" s="60">
        <v>43159.0</v>
      </c>
      <c r="B107" s="27">
        <v>0.13519675925925925</v>
      </c>
      <c r="C107" s="27">
        <f>B107-TIME('Time Shifts'!$B$29,'Time Shifts'!$C$29,'Time Shifts'!$D$29)</f>
        <v>0.1240625</v>
      </c>
      <c r="D107" s="26" t="s">
        <v>903</v>
      </c>
      <c r="E107" s="26" t="s">
        <v>93</v>
      </c>
      <c r="F107" s="25">
        <v>20.0</v>
      </c>
      <c r="G107" s="26">
        <f>F107-7</f>
        <v>13</v>
      </c>
      <c r="H107" s="26"/>
      <c r="I107" s="26"/>
      <c r="J107" s="26"/>
      <c r="K107" s="26" t="s">
        <v>994</v>
      </c>
    </row>
    <row r="108">
      <c r="A108" s="60">
        <v>43159.0</v>
      </c>
      <c r="B108" s="27">
        <v>0.13519675925925925</v>
      </c>
      <c r="C108" s="27">
        <f>B108-TIME('Time Shifts'!$B$29,'Time Shifts'!$C$29,'Time Shifts'!$D$29)</f>
        <v>0.1240625</v>
      </c>
      <c r="D108" s="26" t="s">
        <v>903</v>
      </c>
      <c r="E108" s="26" t="s">
        <v>93</v>
      </c>
      <c r="F108" s="25" t="s">
        <v>75</v>
      </c>
      <c r="G108" s="25" t="s">
        <v>75</v>
      </c>
      <c r="H108" s="26"/>
      <c r="I108" s="26"/>
      <c r="J108" s="26"/>
      <c r="K108" s="53" t="s">
        <v>85</v>
      </c>
    </row>
    <row r="109">
      <c r="A109" s="60">
        <v>43159.0</v>
      </c>
      <c r="B109" s="27">
        <v>0.13528935185185184</v>
      </c>
      <c r="C109" s="27">
        <f>B109-TIME('Time Shifts'!$B$29,'Time Shifts'!$C$29,'Time Shifts'!$D$29)</f>
        <v>0.1241550926</v>
      </c>
      <c r="D109" s="26" t="s">
        <v>903</v>
      </c>
      <c r="E109" s="26" t="s">
        <v>91</v>
      </c>
      <c r="F109" s="25">
        <v>10.0</v>
      </c>
      <c r="G109" s="26"/>
      <c r="H109" s="26"/>
      <c r="I109" s="26" t="s">
        <v>995</v>
      </c>
      <c r="J109" s="26"/>
      <c r="K109" s="26"/>
    </row>
    <row r="110">
      <c r="A110" s="60">
        <v>43159.0</v>
      </c>
      <c r="B110" s="27">
        <v>0.13565972222222222</v>
      </c>
      <c r="C110" s="27">
        <f>B110-TIME('Time Shifts'!$B$29,'Time Shifts'!$C$29,'Time Shifts'!$D$29)</f>
        <v>0.124525463</v>
      </c>
      <c r="D110" s="26" t="s">
        <v>903</v>
      </c>
      <c r="E110" s="26" t="s">
        <v>93</v>
      </c>
      <c r="F110" s="25" t="s">
        <v>75</v>
      </c>
      <c r="G110" s="25" t="s">
        <v>75</v>
      </c>
      <c r="H110" s="26"/>
      <c r="I110" s="26"/>
      <c r="J110" s="26"/>
      <c r="K110" s="53" t="s">
        <v>85</v>
      </c>
    </row>
    <row r="111">
      <c r="A111" s="60">
        <v>43159.0</v>
      </c>
      <c r="B111" s="27">
        <v>0.13565972222222222</v>
      </c>
      <c r="C111" s="27">
        <f>B111-TIME('Time Shifts'!$B$29,'Time Shifts'!$C$29,'Time Shifts'!$D$29)</f>
        <v>0.124525463</v>
      </c>
      <c r="D111" s="26" t="s">
        <v>903</v>
      </c>
      <c r="E111" s="26" t="s">
        <v>93</v>
      </c>
      <c r="F111" s="25">
        <v>14.0</v>
      </c>
      <c r="G111" s="26">
        <f>F111-7</f>
        <v>7</v>
      </c>
      <c r="H111" s="26"/>
      <c r="I111" s="26"/>
      <c r="J111" s="26"/>
      <c r="K111" s="26" t="s">
        <v>994</v>
      </c>
    </row>
    <row r="112">
      <c r="A112" s="60">
        <v>43159.0</v>
      </c>
      <c r="B112" s="27">
        <v>0.13594907407407408</v>
      </c>
      <c r="C112" s="27">
        <f>B112-TIME('Time Shifts'!$B$29,'Time Shifts'!$C$29,'Time Shifts'!$D$29)</f>
        <v>0.1248148148</v>
      </c>
      <c r="D112" s="26" t="s">
        <v>903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53" t="s">
        <v>85</v>
      </c>
    </row>
    <row r="113">
      <c r="A113" s="60">
        <v>43159.0</v>
      </c>
      <c r="B113" s="27">
        <v>0.13594907407407408</v>
      </c>
      <c r="C113" s="27">
        <f>B113-TIME('Time Shifts'!$B$29,'Time Shifts'!$C$29,'Time Shifts'!$D$29)</f>
        <v>0.1248148148</v>
      </c>
      <c r="D113" s="26" t="s">
        <v>903</v>
      </c>
      <c r="E113" s="26" t="s">
        <v>93</v>
      </c>
      <c r="F113" s="25">
        <v>17.0</v>
      </c>
      <c r="G113" s="26">
        <f>F113-7</f>
        <v>10</v>
      </c>
      <c r="H113" s="26"/>
      <c r="I113" s="26"/>
      <c r="J113" s="26"/>
      <c r="K113" s="26" t="s">
        <v>994</v>
      </c>
    </row>
    <row r="114">
      <c r="A114" s="60">
        <v>43159.0</v>
      </c>
      <c r="B114" s="27">
        <v>0.13600694444444444</v>
      </c>
      <c r="C114" s="27">
        <f>B114-TIME('Time Shifts'!$B$29,'Time Shifts'!$C$29,'Time Shifts'!$D$29)</f>
        <v>0.1248726852</v>
      </c>
      <c r="D114" s="26" t="s">
        <v>903</v>
      </c>
      <c r="E114" s="26" t="s">
        <v>91</v>
      </c>
      <c r="F114" s="25">
        <v>11.0</v>
      </c>
      <c r="G114" s="26"/>
      <c r="H114" s="26"/>
      <c r="I114" s="26" t="s">
        <v>996</v>
      </c>
      <c r="J114" s="26"/>
      <c r="K114" s="26"/>
    </row>
    <row r="115">
      <c r="A115" s="60">
        <v>43159.0</v>
      </c>
      <c r="B115" s="27">
        <v>0.13609953703703703</v>
      </c>
      <c r="C115" s="27">
        <f>B115-TIME('Time Shifts'!$B$29,'Time Shifts'!$C$29,'Time Shifts'!$D$29)</f>
        <v>0.1249652778</v>
      </c>
      <c r="D115" s="26" t="s">
        <v>903</v>
      </c>
      <c r="E115" s="26" t="s">
        <v>93</v>
      </c>
      <c r="F115" s="25" t="s">
        <v>68</v>
      </c>
      <c r="G115" s="25">
        <v>20.0</v>
      </c>
      <c r="H115" s="26" t="s">
        <v>137</v>
      </c>
      <c r="I115" s="26"/>
      <c r="J115" s="26"/>
      <c r="K115" s="26" t="s">
        <v>993</v>
      </c>
    </row>
    <row r="116">
      <c r="A116" s="60">
        <v>43159.0</v>
      </c>
      <c r="B116" s="27">
        <v>0.13609953703703703</v>
      </c>
      <c r="C116" s="27">
        <f>B116-TIME('Time Shifts'!$B$29,'Time Shifts'!$C$29,'Time Shifts'!$D$29)</f>
        <v>0.1249652778</v>
      </c>
      <c r="D116" s="26" t="s">
        <v>903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53" t="s">
        <v>85</v>
      </c>
    </row>
    <row r="117">
      <c r="A117" s="60">
        <v>43159.0</v>
      </c>
      <c r="B117" s="27">
        <v>0.13635416666666667</v>
      </c>
      <c r="C117" s="27">
        <f>B117-TIME('Time Shifts'!$B$29,'Time Shifts'!$C$29,'Time Shifts'!$D$29)</f>
        <v>0.1252199074</v>
      </c>
      <c r="D117" s="26" t="s">
        <v>903</v>
      </c>
      <c r="E117" s="26" t="s">
        <v>91</v>
      </c>
      <c r="F117" s="25">
        <v>14.0</v>
      </c>
      <c r="G117" s="26"/>
      <c r="H117" s="26"/>
      <c r="I117" s="26" t="s">
        <v>997</v>
      </c>
      <c r="J117" s="26"/>
      <c r="K117" s="26"/>
    </row>
    <row r="118">
      <c r="A118" s="60">
        <v>43159.0</v>
      </c>
      <c r="B118" s="27">
        <v>0.13945601851851852</v>
      </c>
      <c r="C118" s="27">
        <f>B118-TIME('Time Shifts'!$B$29,'Time Shifts'!$C$29,'Time Shifts'!$D$29)</f>
        <v>0.1283217593</v>
      </c>
      <c r="D118" s="26" t="s">
        <v>82</v>
      </c>
      <c r="E118" s="26" t="s">
        <v>89</v>
      </c>
      <c r="F118" s="25" t="s">
        <v>75</v>
      </c>
      <c r="G118" s="25" t="s">
        <v>75</v>
      </c>
      <c r="H118" s="26"/>
      <c r="I118" s="26"/>
      <c r="J118" s="26"/>
      <c r="K118" s="53" t="s">
        <v>160</v>
      </c>
    </row>
    <row r="119">
      <c r="A119" s="60">
        <v>43159.0</v>
      </c>
      <c r="B119" s="27">
        <v>0.13945601851851852</v>
      </c>
      <c r="C119" s="27">
        <f>B119-TIME('Time Shifts'!$B$29,'Time Shifts'!$C$29,'Time Shifts'!$D$29)</f>
        <v>0.1283217593</v>
      </c>
      <c r="D119" s="26" t="s">
        <v>82</v>
      </c>
      <c r="E119" s="26" t="s">
        <v>89</v>
      </c>
      <c r="F119" s="25">
        <v>13.0</v>
      </c>
      <c r="G119" s="26">
        <f>F119-8</f>
        <v>5</v>
      </c>
      <c r="H119" s="26"/>
      <c r="I119" s="26"/>
      <c r="J119" s="26"/>
      <c r="K119" s="26" t="s">
        <v>531</v>
      </c>
    </row>
    <row r="120">
      <c r="A120" s="60">
        <v>43159.0</v>
      </c>
      <c r="B120" s="27">
        <v>0.14122685185185185</v>
      </c>
      <c r="C120" s="27">
        <f>B120-TIME('Time Shifts'!$B$29,'Time Shifts'!$C$29,'Time Shifts'!$D$29)</f>
        <v>0.1300925926</v>
      </c>
      <c r="D120" s="26" t="s">
        <v>956</v>
      </c>
      <c r="E120" s="26" t="s">
        <v>209</v>
      </c>
      <c r="F120" s="25">
        <v>19.0</v>
      </c>
      <c r="G120" s="25">
        <v>17.0</v>
      </c>
      <c r="H120" s="26"/>
      <c r="I120" s="26"/>
      <c r="J120" s="26"/>
      <c r="K120" s="26"/>
    </row>
    <row r="121">
      <c r="A121" s="60">
        <v>43159.0</v>
      </c>
      <c r="B121" s="27">
        <v>0.1426388888888889</v>
      </c>
      <c r="C121" s="27">
        <f>B121-TIME('Time Shifts'!$B$29,'Time Shifts'!$C$29,'Time Shifts'!$D$29)</f>
        <v>0.1315046296</v>
      </c>
      <c r="D121" s="26" t="s">
        <v>74</v>
      </c>
      <c r="E121" s="26" t="s">
        <v>217</v>
      </c>
      <c r="F121" s="25">
        <v>13.0</v>
      </c>
      <c r="G121" s="26">
        <f>F121-7</f>
        <v>6</v>
      </c>
      <c r="H121" s="26"/>
      <c r="I121" s="26"/>
      <c r="J121" s="26"/>
      <c r="K121" s="26"/>
    </row>
    <row r="122">
      <c r="A122" s="60">
        <v>43159.0</v>
      </c>
      <c r="B122" s="27">
        <v>0.14275462962962962</v>
      </c>
      <c r="C122" s="27">
        <f>B122-TIME('Time Shifts'!$B$29,'Time Shifts'!$C$29,'Time Shifts'!$D$29)</f>
        <v>0.1316203704</v>
      </c>
      <c r="D122" s="26" t="s">
        <v>74</v>
      </c>
      <c r="E122" s="26" t="s">
        <v>217</v>
      </c>
      <c r="F122" s="25" t="s">
        <v>75</v>
      </c>
      <c r="G122" s="25" t="s">
        <v>75</v>
      </c>
      <c r="H122" s="26"/>
      <c r="I122" s="26"/>
      <c r="J122" s="26"/>
      <c r="K122" s="26"/>
    </row>
    <row r="123">
      <c r="A123" s="60">
        <v>43159.0</v>
      </c>
      <c r="B123" s="27">
        <v>0.14417824074074073</v>
      </c>
      <c r="C123" s="27">
        <f>B123-TIME('Time Shifts'!$B$29,'Time Shifts'!$C$29,'Time Shifts'!$D$29)</f>
        <v>0.1330439815</v>
      </c>
      <c r="D123" s="26" t="s">
        <v>968</v>
      </c>
      <c r="E123" s="26" t="s">
        <v>120</v>
      </c>
      <c r="F123" s="25">
        <v>6.0</v>
      </c>
      <c r="G123" s="26"/>
      <c r="H123" s="26"/>
      <c r="I123" s="26"/>
      <c r="J123" s="26"/>
      <c r="K123" s="26" t="s">
        <v>998</v>
      </c>
    </row>
    <row r="124">
      <c r="A124" s="60">
        <v>43159.0</v>
      </c>
      <c r="B124" s="27">
        <v>0.1451273148148148</v>
      </c>
      <c r="C124" s="27">
        <f>B124-TIME('Time Shifts'!$B$29,'Time Shifts'!$C$29,'Time Shifts'!$D$29)</f>
        <v>0.1339930556</v>
      </c>
      <c r="D124" s="26" t="s">
        <v>70</v>
      </c>
      <c r="E124" s="26" t="s">
        <v>93</v>
      </c>
      <c r="F124" s="25">
        <v>17.0</v>
      </c>
      <c r="G124" s="26">
        <f t="shared" ref="G124:G125" si="4">F124-7</f>
        <v>10</v>
      </c>
      <c r="H124" s="26"/>
      <c r="I124" s="26"/>
      <c r="J124" s="26"/>
      <c r="K124" s="53" t="s">
        <v>85</v>
      </c>
    </row>
    <row r="125">
      <c r="A125" s="60">
        <v>43159.0</v>
      </c>
      <c r="B125" s="27">
        <v>0.1451273148148148</v>
      </c>
      <c r="C125" s="27">
        <f>B125-TIME('Time Shifts'!$B$29,'Time Shifts'!$C$29,'Time Shifts'!$D$29)</f>
        <v>0.1339930556</v>
      </c>
      <c r="D125" s="26" t="s">
        <v>70</v>
      </c>
      <c r="E125" s="26" t="s">
        <v>93</v>
      </c>
      <c r="F125" s="25">
        <v>20.0</v>
      </c>
      <c r="G125" s="26">
        <f t="shared" si="4"/>
        <v>13</v>
      </c>
      <c r="H125" s="26"/>
      <c r="I125" s="26"/>
      <c r="J125" s="26"/>
      <c r="K125" s="26" t="s">
        <v>999</v>
      </c>
    </row>
    <row r="126">
      <c r="A126" s="60">
        <v>43159.0</v>
      </c>
      <c r="B126" s="27">
        <v>0.14542824074074073</v>
      </c>
      <c r="C126" s="27">
        <f>B126-TIME('Time Shifts'!$B$29,'Time Shifts'!$C$29,'Time Shifts'!$D$29)</f>
        <v>0.1342939815</v>
      </c>
      <c r="D126" s="26" t="s">
        <v>70</v>
      </c>
      <c r="E126" s="26" t="s">
        <v>91</v>
      </c>
      <c r="F126" s="25">
        <v>5.0</v>
      </c>
      <c r="G126" s="26"/>
      <c r="H126" s="26"/>
      <c r="I126" s="26" t="s">
        <v>1000</v>
      </c>
      <c r="J126" s="26"/>
      <c r="K126" s="26"/>
    </row>
    <row r="127">
      <c r="A127" s="60">
        <v>43159.0</v>
      </c>
      <c r="B127" s="27">
        <v>0.1454976851851852</v>
      </c>
      <c r="C127" s="27">
        <f>B127-TIME('Time Shifts'!$B$29,'Time Shifts'!$C$29,'Time Shifts'!$D$29)</f>
        <v>0.1343634259</v>
      </c>
      <c r="D127" s="26" t="s">
        <v>70</v>
      </c>
      <c r="E127" s="26" t="s">
        <v>93</v>
      </c>
      <c r="F127" s="25" t="s">
        <v>75</v>
      </c>
      <c r="G127" s="25" t="s">
        <v>75</v>
      </c>
      <c r="H127" s="26"/>
      <c r="I127" s="26"/>
      <c r="J127" s="26"/>
      <c r="K127" s="53" t="s">
        <v>85</v>
      </c>
    </row>
    <row r="128">
      <c r="A128" s="60">
        <v>43159.0</v>
      </c>
      <c r="B128" s="27">
        <v>0.1454976851851852</v>
      </c>
      <c r="C128" s="27">
        <f>B128-TIME('Time Shifts'!$B$29,'Time Shifts'!$C$29,'Time Shifts'!$D$29)</f>
        <v>0.1343634259</v>
      </c>
      <c r="D128" s="26" t="s">
        <v>70</v>
      </c>
      <c r="E128" s="26" t="s">
        <v>93</v>
      </c>
      <c r="F128" s="25">
        <v>21.0</v>
      </c>
      <c r="G128" s="26">
        <f>F128-7</f>
        <v>14</v>
      </c>
      <c r="H128" s="26"/>
      <c r="I128" s="26"/>
      <c r="J128" s="26"/>
      <c r="K128" s="26" t="s">
        <v>999</v>
      </c>
    </row>
    <row r="129">
      <c r="A129" s="60">
        <v>43159.0</v>
      </c>
      <c r="B129" s="27">
        <v>0.14554398148148148</v>
      </c>
      <c r="C129" s="27">
        <f>B129-TIME('Time Shifts'!$B$29,'Time Shifts'!$C$29,'Time Shifts'!$D$29)</f>
        <v>0.1344097222</v>
      </c>
      <c r="D129" s="26" t="s">
        <v>70</v>
      </c>
      <c r="E129" s="26" t="s">
        <v>91</v>
      </c>
      <c r="F129" s="25">
        <v>8.0</v>
      </c>
      <c r="G129" s="26"/>
      <c r="H129" s="26"/>
      <c r="I129" s="26" t="s">
        <v>1001</v>
      </c>
      <c r="J129" s="26"/>
      <c r="K129" s="26"/>
    </row>
    <row r="130">
      <c r="A130" s="60">
        <v>43159.0</v>
      </c>
      <c r="B130" s="27">
        <v>0.14634259259259258</v>
      </c>
      <c r="C130" s="27">
        <f>B130-TIME('Time Shifts'!$B$29,'Time Shifts'!$C$29,'Time Shifts'!$D$29)</f>
        <v>0.1352083333</v>
      </c>
      <c r="D130" s="26" t="s">
        <v>82</v>
      </c>
      <c r="E130" s="26" t="s">
        <v>89</v>
      </c>
      <c r="F130" s="25" t="s">
        <v>75</v>
      </c>
      <c r="G130" s="25" t="s">
        <v>75</v>
      </c>
      <c r="H130" s="26"/>
      <c r="I130" s="26"/>
      <c r="J130" s="26"/>
      <c r="K130" s="26" t="s">
        <v>744</v>
      </c>
    </row>
    <row r="131">
      <c r="A131" s="60">
        <v>43159.0</v>
      </c>
      <c r="B131" s="27">
        <v>0.1464351851851852</v>
      </c>
      <c r="C131" s="27">
        <f>B131-TIME('Time Shifts'!$B$29,'Time Shifts'!$C$29,'Time Shifts'!$D$29)</f>
        <v>0.1353009259</v>
      </c>
      <c r="D131" s="26" t="s">
        <v>82</v>
      </c>
      <c r="E131" s="26" t="s">
        <v>89</v>
      </c>
      <c r="F131" s="25">
        <v>15.0</v>
      </c>
      <c r="G131" s="26">
        <f>F131-7</f>
        <v>8</v>
      </c>
      <c r="H131" s="26"/>
      <c r="I131" s="26"/>
      <c r="J131" s="26"/>
      <c r="K131" s="26" t="s">
        <v>744</v>
      </c>
    </row>
    <row r="132">
      <c r="A132" s="60">
        <v>43159.0</v>
      </c>
      <c r="B132" s="27">
        <v>0.1465162037037037</v>
      </c>
      <c r="C132" s="27">
        <f>B132-TIME('Time Shifts'!$B$29,'Time Shifts'!$C$29,'Time Shifts'!$D$29)</f>
        <v>0.1353819444</v>
      </c>
      <c r="D132" s="26" t="s">
        <v>82</v>
      </c>
      <c r="E132" s="26" t="s">
        <v>89</v>
      </c>
      <c r="F132" s="25" t="s">
        <v>75</v>
      </c>
      <c r="G132" s="25" t="s">
        <v>75</v>
      </c>
      <c r="H132" s="26"/>
      <c r="I132" s="26"/>
      <c r="J132" s="26"/>
      <c r="K132" s="26" t="s">
        <v>744</v>
      </c>
    </row>
    <row r="133">
      <c r="A133" s="60">
        <v>43159.0</v>
      </c>
      <c r="B133" s="27">
        <v>0.1465972222222222</v>
      </c>
      <c r="C133" s="27">
        <f>B133-TIME('Time Shifts'!$B$29,'Time Shifts'!$C$29,'Time Shifts'!$D$29)</f>
        <v>0.135462963</v>
      </c>
      <c r="D133" s="26" t="s">
        <v>82</v>
      </c>
      <c r="E133" s="26" t="s">
        <v>91</v>
      </c>
      <c r="F133" s="25">
        <v>8.0</v>
      </c>
      <c r="G133" s="26"/>
      <c r="H133" s="26"/>
      <c r="I133" s="26" t="s">
        <v>1002</v>
      </c>
      <c r="J133" s="26"/>
      <c r="K133" s="26"/>
    </row>
    <row r="134">
      <c r="A134" s="60">
        <v>43159.0</v>
      </c>
      <c r="B134" s="27">
        <v>0.14663194444444444</v>
      </c>
      <c r="C134" s="27">
        <f>B134-TIME('Time Shifts'!$B$29,'Time Shifts'!$C$29,'Time Shifts'!$D$29)</f>
        <v>0.1354976852</v>
      </c>
      <c r="D134" s="26" t="s">
        <v>82</v>
      </c>
      <c r="E134" s="26" t="s">
        <v>91</v>
      </c>
      <c r="F134" s="25">
        <v>8.0</v>
      </c>
      <c r="G134" s="26"/>
      <c r="H134" s="26"/>
      <c r="I134" s="26" t="s">
        <v>1002</v>
      </c>
      <c r="J134" s="25">
        <v>1.0</v>
      </c>
      <c r="K134" s="26" t="s">
        <v>119</v>
      </c>
    </row>
    <row r="135">
      <c r="A135" s="60">
        <v>43159.0</v>
      </c>
      <c r="B135" s="27">
        <v>0.14730324074074075</v>
      </c>
      <c r="C135" s="27">
        <f>B135-TIME('Time Shifts'!$B$29,'Time Shifts'!$C$29,'Time Shifts'!$D$29)</f>
        <v>0.1361689815</v>
      </c>
      <c r="D135" s="26" t="s">
        <v>82</v>
      </c>
      <c r="E135" s="26" t="s">
        <v>166</v>
      </c>
      <c r="F135" s="25">
        <v>13.0</v>
      </c>
      <c r="G135" s="26">
        <f>F135-6</f>
        <v>7</v>
      </c>
      <c r="H135" s="26"/>
      <c r="I135" s="26"/>
      <c r="J135" s="26"/>
      <c r="K135" s="26"/>
    </row>
    <row r="136">
      <c r="A136" s="60">
        <v>43159.0</v>
      </c>
      <c r="B136" s="27">
        <v>0.16171296296296298</v>
      </c>
      <c r="C136" s="27">
        <f>B136-TIME('Time Shifts'!$B$29,'Time Shifts'!$C$29,'Time Shifts'!$D$29)</f>
        <v>0.1505787037</v>
      </c>
      <c r="D136" s="26" t="s">
        <v>74</v>
      </c>
      <c r="E136" s="26" t="s">
        <v>217</v>
      </c>
      <c r="F136" s="25">
        <v>15.0</v>
      </c>
      <c r="G136" s="26">
        <f>F136-7</f>
        <v>8</v>
      </c>
      <c r="H136" s="26"/>
      <c r="I136" s="26"/>
      <c r="J136" s="26"/>
      <c r="K136" s="26"/>
    </row>
    <row r="137">
      <c r="A137" s="60">
        <v>43159.0</v>
      </c>
      <c r="B137" s="27">
        <v>0.14803240740740742</v>
      </c>
      <c r="C137" s="27">
        <f>B137-TIME('Time Shifts'!$B$29,'Time Shifts'!$C$29,'Time Shifts'!$D$29)</f>
        <v>0.1368981481</v>
      </c>
      <c r="D137" s="26" t="s">
        <v>956</v>
      </c>
      <c r="E137" s="26" t="s">
        <v>209</v>
      </c>
      <c r="F137" s="25" t="s">
        <v>75</v>
      </c>
      <c r="G137" s="25" t="s">
        <v>75</v>
      </c>
      <c r="H137" s="26"/>
      <c r="I137" s="26"/>
      <c r="J137" s="26"/>
      <c r="K137" s="53" t="s">
        <v>85</v>
      </c>
    </row>
    <row r="138">
      <c r="A138" s="60">
        <v>43159.0</v>
      </c>
      <c r="B138" s="27">
        <v>0.14803240740740742</v>
      </c>
      <c r="C138" s="27">
        <f>B138-TIME('Time Shifts'!$B$29,'Time Shifts'!$C$29,'Time Shifts'!$D$29)</f>
        <v>0.1368981481</v>
      </c>
      <c r="D138" s="26" t="s">
        <v>956</v>
      </c>
      <c r="E138" s="26" t="s">
        <v>209</v>
      </c>
      <c r="F138" s="25" t="s">
        <v>75</v>
      </c>
      <c r="G138" s="25" t="s">
        <v>75</v>
      </c>
      <c r="H138" s="26"/>
      <c r="I138" s="26"/>
      <c r="J138" s="26"/>
      <c r="K138" s="26" t="s">
        <v>86</v>
      </c>
    </row>
    <row r="139">
      <c r="A139" s="60">
        <v>43159.0</v>
      </c>
      <c r="B139" s="27">
        <v>0.1482175925925926</v>
      </c>
      <c r="C139" s="27">
        <f>B139-TIME('Time Shifts'!$B$29,'Time Shifts'!$C$29,'Time Shifts'!$D$29)</f>
        <v>0.1370833333</v>
      </c>
      <c r="D139" s="26" t="s">
        <v>968</v>
      </c>
      <c r="E139" s="26" t="s">
        <v>120</v>
      </c>
      <c r="F139" s="25">
        <v>12.0</v>
      </c>
      <c r="G139" s="26"/>
      <c r="H139" s="26"/>
      <c r="I139" s="26"/>
      <c r="J139" s="26"/>
      <c r="K139" s="26" t="s">
        <v>1003</v>
      </c>
    </row>
    <row r="140">
      <c r="A140" s="60">
        <v>43159.0</v>
      </c>
      <c r="B140" s="27">
        <v>0.14875</v>
      </c>
      <c r="C140" s="27">
        <f>B140-TIME('Time Shifts'!$B$29,'Time Shifts'!$C$29,'Time Shifts'!$D$29)</f>
        <v>0.1376157407</v>
      </c>
      <c r="D140" s="26" t="s">
        <v>903</v>
      </c>
      <c r="E140" s="26" t="s">
        <v>83</v>
      </c>
      <c r="F140" s="25">
        <v>14.0</v>
      </c>
      <c r="G140" s="26">
        <f>F140-7</f>
        <v>7</v>
      </c>
      <c r="H140" s="26"/>
      <c r="I140" s="26"/>
      <c r="J140" s="26"/>
      <c r="K140" s="26"/>
    </row>
    <row r="141">
      <c r="A141" s="60">
        <v>43159.0</v>
      </c>
      <c r="B141" s="27">
        <v>0.1500462962962963</v>
      </c>
      <c r="C141" s="27">
        <f>B141-TIME('Time Shifts'!$B$29,'Time Shifts'!$C$29,'Time Shifts'!$D$29)</f>
        <v>0.138912037</v>
      </c>
      <c r="D141" s="26" t="s">
        <v>74</v>
      </c>
      <c r="E141" s="26" t="s">
        <v>83</v>
      </c>
      <c r="F141" s="25">
        <v>26.0</v>
      </c>
      <c r="G141" s="61">
        <f>F141-6</f>
        <v>20</v>
      </c>
      <c r="H141" s="26"/>
      <c r="I141" s="26"/>
      <c r="J141" s="26"/>
      <c r="K141" s="53" t="s">
        <v>1004</v>
      </c>
    </row>
    <row r="142">
      <c r="A142" s="60">
        <v>43159.0</v>
      </c>
      <c r="B142" s="27">
        <v>0.15075231481481483</v>
      </c>
      <c r="C142" s="27">
        <f>B142-TIME('Time Shifts'!$B$29,'Time Shifts'!$C$29,'Time Shifts'!$D$29)</f>
        <v>0.1396180556</v>
      </c>
      <c r="D142" s="26" t="s">
        <v>74</v>
      </c>
      <c r="E142" s="26" t="s">
        <v>217</v>
      </c>
      <c r="F142" s="25">
        <v>22.0</v>
      </c>
      <c r="G142" s="26">
        <f>F142-7</f>
        <v>15</v>
      </c>
      <c r="H142" s="26"/>
      <c r="I142" s="26"/>
      <c r="J142" s="26"/>
      <c r="K142" s="26"/>
    </row>
    <row r="143">
      <c r="A143" s="60">
        <v>43159.0</v>
      </c>
      <c r="B143" s="27">
        <v>0.1515625</v>
      </c>
      <c r="C143" s="27">
        <f>B143-TIME('Time Shifts'!$B$29,'Time Shifts'!$C$29,'Time Shifts'!$D$29)</f>
        <v>0.1404282407</v>
      </c>
      <c r="D143" s="26" t="s">
        <v>157</v>
      </c>
      <c r="E143" s="26" t="s">
        <v>67</v>
      </c>
      <c r="F143" s="25">
        <v>15.0</v>
      </c>
      <c r="G143" s="26">
        <f>F143-0</f>
        <v>15</v>
      </c>
      <c r="H143" s="26"/>
      <c r="I143" s="26"/>
      <c r="J143" s="26"/>
      <c r="K143" s="26" t="s">
        <v>984</v>
      </c>
    </row>
    <row r="144">
      <c r="A144" s="60">
        <v>43159.0</v>
      </c>
      <c r="B144" s="27">
        <v>0.15364583333333334</v>
      </c>
      <c r="C144" s="27">
        <f>B144-TIME('Time Shifts'!$B$29,'Time Shifts'!$C$29,'Time Shifts'!$D$29)</f>
        <v>0.1425115741</v>
      </c>
      <c r="D144" s="26" t="s">
        <v>157</v>
      </c>
      <c r="E144" s="26" t="s">
        <v>125</v>
      </c>
      <c r="F144" s="25">
        <v>19.0</v>
      </c>
      <c r="G144" s="26">
        <f>F144-4</f>
        <v>15</v>
      </c>
      <c r="H144" s="26"/>
      <c r="I144" s="26"/>
      <c r="J144" s="26"/>
      <c r="K144" s="26" t="s">
        <v>984</v>
      </c>
    </row>
    <row r="145">
      <c r="A145" s="60">
        <v>43159.0</v>
      </c>
      <c r="B145" s="27">
        <v>0.15856481481481483</v>
      </c>
      <c r="C145" s="27">
        <f>B145-TIME('Time Shifts'!$B$29,'Time Shifts'!$C$29,'Time Shifts'!$D$29)</f>
        <v>0.1474305556</v>
      </c>
      <c r="D145" s="26" t="s">
        <v>968</v>
      </c>
      <c r="E145" s="26" t="s">
        <v>80</v>
      </c>
      <c r="F145" s="25">
        <v>18.0</v>
      </c>
      <c r="G145" s="26">
        <f>F145-3</f>
        <v>15</v>
      </c>
      <c r="H145" s="26"/>
      <c r="I145" s="26"/>
      <c r="J145" s="26"/>
      <c r="K145" s="26"/>
    </row>
    <row r="146">
      <c r="A146" s="60">
        <v>43159.0</v>
      </c>
      <c r="B146" s="27">
        <v>0.15914351851851852</v>
      </c>
      <c r="C146" s="27">
        <f>B146-TIME('Time Shifts'!$B$29,'Time Shifts'!$C$29,'Time Shifts'!$D$29)</f>
        <v>0.1480092593</v>
      </c>
      <c r="D146" s="26" t="s">
        <v>70</v>
      </c>
      <c r="E146" s="26" t="s">
        <v>80</v>
      </c>
      <c r="F146" s="25">
        <v>21.0</v>
      </c>
      <c r="G146" s="26">
        <f>F146-4</f>
        <v>17</v>
      </c>
      <c r="H146" s="26"/>
      <c r="I146" s="26"/>
      <c r="J146" s="26"/>
      <c r="K146" s="26"/>
    </row>
    <row r="147">
      <c r="A147" s="60">
        <v>43159.0</v>
      </c>
      <c r="B147" s="27">
        <v>0.16006944444444443</v>
      </c>
      <c r="C147" s="27">
        <f>B147-TIME('Time Shifts'!$B$29,'Time Shifts'!$C$29,'Time Shifts'!$D$29)</f>
        <v>0.1489351852</v>
      </c>
      <c r="D147" s="26" t="s">
        <v>956</v>
      </c>
      <c r="E147" s="26" t="s">
        <v>93</v>
      </c>
      <c r="F147" s="25" t="s">
        <v>68</v>
      </c>
      <c r="G147" s="25">
        <v>20.0</v>
      </c>
      <c r="H147" s="26" t="s">
        <v>137</v>
      </c>
      <c r="I147" s="26"/>
      <c r="J147" s="26"/>
      <c r="K147" s="26" t="s">
        <v>1005</v>
      </c>
    </row>
    <row r="148">
      <c r="A148" s="60">
        <v>43159.0</v>
      </c>
      <c r="B148" s="27">
        <v>0.16012731481481482</v>
      </c>
      <c r="C148" s="27">
        <f>B148-TIME('Time Shifts'!$B$29,'Time Shifts'!$C$29,'Time Shifts'!$D$29)</f>
        <v>0.1489930556</v>
      </c>
      <c r="D148" s="26" t="s">
        <v>903</v>
      </c>
      <c r="E148" s="26" t="s">
        <v>93</v>
      </c>
      <c r="F148" s="25">
        <v>19.0</v>
      </c>
      <c r="G148" s="26">
        <f>F148-7</f>
        <v>12</v>
      </c>
      <c r="H148" s="26"/>
      <c r="I148" s="26"/>
      <c r="J148" s="26"/>
      <c r="K148" s="26" t="s">
        <v>914</v>
      </c>
    </row>
    <row r="149">
      <c r="A149" s="60">
        <v>43159.0</v>
      </c>
      <c r="B149" s="27">
        <v>0.16015046296296295</v>
      </c>
      <c r="C149" s="27">
        <f>B149-TIME('Time Shifts'!$B$29,'Time Shifts'!$C$29,'Time Shifts'!$D$29)</f>
        <v>0.1490162037</v>
      </c>
      <c r="D149" s="26" t="s">
        <v>74</v>
      </c>
      <c r="E149" s="26" t="s">
        <v>93</v>
      </c>
      <c r="F149" s="25">
        <v>15.0</v>
      </c>
      <c r="G149" s="26">
        <f>F149-8</f>
        <v>7</v>
      </c>
      <c r="H149" s="26"/>
      <c r="I149" s="26"/>
      <c r="J149" s="26"/>
      <c r="K149" s="26" t="s">
        <v>918</v>
      </c>
    </row>
    <row r="150">
      <c r="A150" s="60">
        <v>43159.0</v>
      </c>
      <c r="B150" s="27">
        <v>0.1600925925925926</v>
      </c>
      <c r="C150" s="27">
        <f>B150-TIME('Time Shifts'!$B$29,'Time Shifts'!$C$29,'Time Shifts'!$D$29)</f>
        <v>0.1489583333</v>
      </c>
      <c r="D150" s="26" t="s">
        <v>968</v>
      </c>
      <c r="E150" s="26" t="s">
        <v>93</v>
      </c>
      <c r="F150" s="26">
        <f>G150+3</f>
        <v>20</v>
      </c>
      <c r="G150" s="25">
        <v>17.0</v>
      </c>
      <c r="H150" s="26"/>
      <c r="I150" s="26"/>
      <c r="J150" s="26"/>
      <c r="K150" s="26" t="s">
        <v>148</v>
      </c>
    </row>
    <row r="151">
      <c r="A151" s="60">
        <v>43159.0</v>
      </c>
      <c r="B151" s="27">
        <v>0.16030092592592593</v>
      </c>
      <c r="C151" s="27">
        <f>B151-TIME('Time Shifts'!$B$29,'Time Shifts'!$C$29,'Time Shifts'!$D$29)</f>
        <v>0.1491666667</v>
      </c>
      <c r="D151" s="26" t="s">
        <v>70</v>
      </c>
      <c r="E151" s="26" t="s">
        <v>93</v>
      </c>
      <c r="F151" s="25">
        <v>12.0</v>
      </c>
      <c r="G151" s="26">
        <f>F151-7</f>
        <v>5</v>
      </c>
      <c r="H151" s="26"/>
      <c r="I151" s="26"/>
      <c r="J151" s="26"/>
      <c r="K151" s="26" t="s">
        <v>148</v>
      </c>
    </row>
    <row r="152">
      <c r="A152" s="60">
        <v>43159.0</v>
      </c>
      <c r="B152" s="27">
        <v>0.16041666666666668</v>
      </c>
      <c r="C152" s="27">
        <f>B152-TIME('Time Shifts'!$B$29,'Time Shifts'!$C$29,'Time Shifts'!$D$29)</f>
        <v>0.1492824074</v>
      </c>
      <c r="D152" s="26" t="s">
        <v>956</v>
      </c>
      <c r="E152" s="26" t="s">
        <v>91</v>
      </c>
      <c r="F152" s="25">
        <v>16.0</v>
      </c>
      <c r="G152" s="26"/>
      <c r="H152" s="26"/>
      <c r="I152" s="26" t="s">
        <v>1006</v>
      </c>
      <c r="J152" s="26"/>
      <c r="K152" s="26"/>
    </row>
    <row r="153">
      <c r="A153" s="60">
        <v>43159.0</v>
      </c>
      <c r="B153" s="27">
        <v>0.16049768518518517</v>
      </c>
      <c r="C153" s="27">
        <f>B153-TIME('Time Shifts'!$B$29,'Time Shifts'!$C$29,'Time Shifts'!$D$29)</f>
        <v>0.1493634259</v>
      </c>
      <c r="D153" s="26" t="s">
        <v>903</v>
      </c>
      <c r="E153" s="26" t="s">
        <v>91</v>
      </c>
      <c r="F153" s="25">
        <v>6.0</v>
      </c>
      <c r="G153" s="26"/>
      <c r="H153" s="26"/>
      <c r="I153" s="26" t="s">
        <v>976</v>
      </c>
      <c r="J153" s="26"/>
      <c r="K153" s="26"/>
    </row>
    <row r="154">
      <c r="A154" s="60">
        <v>43159.0</v>
      </c>
      <c r="B154" s="27">
        <v>0.16068287037037038</v>
      </c>
      <c r="C154" s="27">
        <f>B154-TIME('Time Shifts'!$B$29,'Time Shifts'!$C$29,'Time Shifts'!$D$29)</f>
        <v>0.1495486111</v>
      </c>
      <c r="D154" s="26" t="s">
        <v>968</v>
      </c>
      <c r="E154" s="26" t="s">
        <v>91</v>
      </c>
      <c r="F154" s="25">
        <v>8.0</v>
      </c>
      <c r="G154" s="26"/>
      <c r="H154" s="26"/>
      <c r="I154" s="26" t="s">
        <v>988</v>
      </c>
      <c r="J154" s="26"/>
      <c r="K154" s="26"/>
    </row>
    <row r="155">
      <c r="A155" s="60">
        <v>43159.0</v>
      </c>
      <c r="B155" s="27">
        <v>0.16092592592592592</v>
      </c>
      <c r="C155" s="27">
        <f>B155-TIME('Time Shifts'!$B$29,'Time Shifts'!$C$29,'Time Shifts'!$D$29)</f>
        <v>0.1497916667</v>
      </c>
      <c r="D155" s="26" t="s">
        <v>74</v>
      </c>
      <c r="E155" s="26" t="s">
        <v>91</v>
      </c>
      <c r="F155" s="25">
        <v>18.0</v>
      </c>
      <c r="G155" s="26"/>
      <c r="H155" s="26"/>
      <c r="I155" s="26" t="s">
        <v>1007</v>
      </c>
      <c r="J155" s="26"/>
      <c r="K155" s="26"/>
    </row>
    <row r="156">
      <c r="A156" s="60">
        <v>43159.0</v>
      </c>
      <c r="B156" s="27">
        <v>0.1638425925925926</v>
      </c>
      <c r="C156" s="27">
        <f>B156-TIME('Time Shifts'!$B$29,'Time Shifts'!$C$29,'Time Shifts'!$D$29)</f>
        <v>0.1527083333</v>
      </c>
      <c r="D156" s="26" t="s">
        <v>956</v>
      </c>
      <c r="E156" s="26" t="s">
        <v>100</v>
      </c>
      <c r="F156" s="25">
        <v>21.0</v>
      </c>
      <c r="G156" s="26">
        <f>F156-2</f>
        <v>19</v>
      </c>
      <c r="H156" s="26"/>
      <c r="I156" s="26" t="s">
        <v>1008</v>
      </c>
      <c r="J156" s="26"/>
      <c r="K156" s="26" t="s">
        <v>1009</v>
      </c>
    </row>
    <row r="157">
      <c r="A157" s="60">
        <v>43159.0</v>
      </c>
      <c r="B157" s="27">
        <v>0.16386574074074073</v>
      </c>
      <c r="C157" s="27">
        <f>B157-TIME('Time Shifts'!$B$29,'Time Shifts'!$C$29,'Time Shifts'!$D$29)</f>
        <v>0.1527314815</v>
      </c>
      <c r="D157" s="26" t="s">
        <v>74</v>
      </c>
      <c r="E157" s="26" t="s">
        <v>100</v>
      </c>
      <c r="F157" s="25">
        <v>11.0</v>
      </c>
      <c r="G157" s="26">
        <f>F157-7</f>
        <v>4</v>
      </c>
      <c r="H157" s="26"/>
      <c r="I157" s="26" t="s">
        <v>1010</v>
      </c>
      <c r="J157" s="26"/>
      <c r="K157" s="26" t="s">
        <v>1009</v>
      </c>
    </row>
    <row r="158">
      <c r="A158" s="60">
        <v>43159.0</v>
      </c>
      <c r="B158" s="27">
        <v>0.1647685185185185</v>
      </c>
      <c r="C158" s="27">
        <f>B158-TIME('Time Shifts'!$B$29,'Time Shifts'!$C$29,'Time Shifts'!$D$29)</f>
        <v>0.1536342593</v>
      </c>
      <c r="D158" s="26" t="s">
        <v>956</v>
      </c>
      <c r="E158" s="26" t="s">
        <v>83</v>
      </c>
      <c r="F158" s="25">
        <v>7.0</v>
      </c>
      <c r="G158" s="25">
        <v>8.0</v>
      </c>
      <c r="H158" s="26"/>
      <c r="I158" s="26"/>
      <c r="J158" s="26"/>
      <c r="K158" s="26" t="s">
        <v>965</v>
      </c>
    </row>
    <row r="159">
      <c r="A159" s="60">
        <v>43159.0</v>
      </c>
      <c r="B159" s="27">
        <v>0.1647685185185185</v>
      </c>
      <c r="C159" s="27">
        <f>B159-TIME('Time Shifts'!$B$29,'Time Shifts'!$C$29,'Time Shifts'!$D$29)</f>
        <v>0.1536342593</v>
      </c>
      <c r="D159" s="26" t="s">
        <v>956</v>
      </c>
      <c r="E159" s="26" t="s">
        <v>83</v>
      </c>
      <c r="F159" s="25" t="s">
        <v>88</v>
      </c>
      <c r="G159" s="25">
        <v>1.0</v>
      </c>
      <c r="H159" s="26"/>
      <c r="I159" s="26"/>
      <c r="J159" s="26"/>
      <c r="K159" s="26" t="s">
        <v>963</v>
      </c>
    </row>
    <row r="160">
      <c r="A160" s="60">
        <v>43159.0</v>
      </c>
      <c r="B160" s="27">
        <v>0.16652777777777777</v>
      </c>
      <c r="C160" s="27">
        <f>B160-TIME('Time Shifts'!$B$29,'Time Shifts'!$C$29,'Time Shifts'!$D$29)</f>
        <v>0.1553935185</v>
      </c>
      <c r="D160" s="26" t="s">
        <v>956</v>
      </c>
      <c r="E160" s="26" t="s">
        <v>120</v>
      </c>
      <c r="F160" s="25">
        <v>7.0</v>
      </c>
      <c r="G160" s="26"/>
      <c r="H160" s="26"/>
      <c r="I160" s="26"/>
      <c r="J160" s="26"/>
      <c r="K160" s="26" t="s">
        <v>1011</v>
      </c>
    </row>
    <row r="161">
      <c r="A161" s="60">
        <v>43159.0</v>
      </c>
      <c r="B161" s="27">
        <v>0.16748842592592592</v>
      </c>
      <c r="C161" s="27">
        <f>B161-TIME('Time Shifts'!$B$29,'Time Shifts'!$C$29,'Time Shifts'!$D$29)</f>
        <v>0.1563541667</v>
      </c>
      <c r="D161" s="26" t="s">
        <v>956</v>
      </c>
      <c r="E161" s="26" t="s">
        <v>209</v>
      </c>
      <c r="F161" s="25">
        <v>21.0</v>
      </c>
      <c r="G161" s="25">
        <v>19.0</v>
      </c>
      <c r="H161" s="26"/>
      <c r="I161" s="26"/>
      <c r="J161" s="26"/>
      <c r="K161" s="26"/>
    </row>
    <row r="162">
      <c r="A162" s="60">
        <v>43159.0</v>
      </c>
      <c r="B162" s="27">
        <v>0.16837962962962963</v>
      </c>
      <c r="C162" s="27">
        <f>B162-TIME('Time Shifts'!$B$29,'Time Shifts'!$C$29,'Time Shifts'!$D$29)</f>
        <v>0.1572453704</v>
      </c>
      <c r="D162" s="26" t="s">
        <v>74</v>
      </c>
      <c r="E162" s="26" t="s">
        <v>217</v>
      </c>
      <c r="F162" s="25" t="s">
        <v>88</v>
      </c>
      <c r="G162" s="25">
        <v>1.0</v>
      </c>
      <c r="H162" s="26"/>
      <c r="I162" s="26"/>
      <c r="J162" s="26"/>
      <c r="K162" s="26"/>
    </row>
    <row r="163">
      <c r="A163" s="60">
        <v>43159.0</v>
      </c>
      <c r="B163" s="27">
        <v>0.16916666666666666</v>
      </c>
      <c r="C163" s="27">
        <f>B163-TIME('Time Shifts'!$B$29,'Time Shifts'!$C$29,'Time Shifts'!$D$29)</f>
        <v>0.1580324074</v>
      </c>
      <c r="D163" s="26" t="s">
        <v>74</v>
      </c>
      <c r="E163" s="26" t="s">
        <v>83</v>
      </c>
      <c r="F163" s="25" t="s">
        <v>88</v>
      </c>
      <c r="G163" s="25">
        <v>1.0</v>
      </c>
      <c r="H163" s="26"/>
      <c r="I163" s="26"/>
      <c r="J163" s="26"/>
      <c r="K163" s="26"/>
    </row>
    <row r="164">
      <c r="A164" s="60">
        <v>43159.0</v>
      </c>
      <c r="B164" s="27">
        <v>0.16916666666666666</v>
      </c>
      <c r="C164" s="27">
        <f>B164-TIME('Time Shifts'!$B$29,'Time Shifts'!$C$29,'Time Shifts'!$D$29)</f>
        <v>0.1580324074</v>
      </c>
      <c r="D164" s="26" t="s">
        <v>956</v>
      </c>
      <c r="E164" s="26" t="s">
        <v>120</v>
      </c>
      <c r="F164" s="25">
        <v>5.0</v>
      </c>
      <c r="G164" s="26"/>
      <c r="H164" s="26"/>
      <c r="I164" s="26"/>
      <c r="J164" s="26"/>
      <c r="K164" s="26" t="s">
        <v>1012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0" t="s">
        <v>124</v>
      </c>
      <c r="B2" s="27">
        <v>0.011793981481481482</v>
      </c>
      <c r="C2" s="10" t="s">
        <v>70</v>
      </c>
      <c r="D2" s="10" t="s">
        <v>125</v>
      </c>
      <c r="E2" s="28">
        <v>17.0</v>
      </c>
      <c r="F2" s="25">
        <f>E2-6</f>
        <v>11</v>
      </c>
    </row>
    <row r="3">
      <c r="A3" s="20" t="s">
        <v>124</v>
      </c>
      <c r="B3" s="27">
        <v>0.01255787037037037</v>
      </c>
      <c r="C3" s="10" t="s">
        <v>70</v>
      </c>
      <c r="D3" s="10" t="s">
        <v>67</v>
      </c>
      <c r="E3" s="28">
        <v>21.0</v>
      </c>
      <c r="F3" s="28">
        <f t="shared" ref="F3:F4" si="1">E3-3</f>
        <v>18</v>
      </c>
    </row>
    <row r="4">
      <c r="A4" s="20" t="s">
        <v>124</v>
      </c>
      <c r="B4" s="27">
        <v>0.01394675925925926</v>
      </c>
      <c r="C4" s="10" t="s">
        <v>70</v>
      </c>
      <c r="D4" s="10" t="s">
        <v>126</v>
      </c>
      <c r="E4" s="28">
        <v>11.0</v>
      </c>
      <c r="F4" s="25">
        <f t="shared" si="1"/>
        <v>8</v>
      </c>
    </row>
    <row r="5">
      <c r="A5" s="20" t="s">
        <v>124</v>
      </c>
      <c r="B5" s="27">
        <v>0.014409722222222223</v>
      </c>
      <c r="C5" s="10" t="s">
        <v>70</v>
      </c>
      <c r="D5" s="10" t="s">
        <v>125</v>
      </c>
      <c r="E5" s="28">
        <v>19.0</v>
      </c>
      <c r="F5" s="25">
        <f t="shared" ref="F5:F6" si="2">E5-6</f>
        <v>13</v>
      </c>
    </row>
    <row r="6">
      <c r="A6" s="20" t="s">
        <v>124</v>
      </c>
      <c r="B6" s="27">
        <v>0.015</v>
      </c>
      <c r="C6" s="10" t="s">
        <v>70</v>
      </c>
      <c r="D6" s="10" t="s">
        <v>125</v>
      </c>
      <c r="E6" s="28">
        <v>10.0</v>
      </c>
      <c r="F6" s="25">
        <f t="shared" si="2"/>
        <v>4</v>
      </c>
    </row>
    <row r="7">
      <c r="A7" s="20" t="s">
        <v>124</v>
      </c>
      <c r="B7" s="27">
        <v>0.01747685185185185</v>
      </c>
      <c r="C7" s="10" t="s">
        <v>70</v>
      </c>
      <c r="D7" s="10" t="s">
        <v>79</v>
      </c>
      <c r="E7" s="28">
        <v>10.0</v>
      </c>
      <c r="F7" s="25">
        <f>E7-2</f>
        <v>8</v>
      </c>
    </row>
    <row r="8">
      <c r="A8" s="20" t="s">
        <v>124</v>
      </c>
      <c r="B8" s="27">
        <v>0.021666666666666667</v>
      </c>
      <c r="C8" s="10" t="s">
        <v>72</v>
      </c>
      <c r="D8" s="10" t="s">
        <v>127</v>
      </c>
      <c r="E8" s="28" t="s">
        <v>68</v>
      </c>
      <c r="F8" s="28">
        <v>20.0</v>
      </c>
    </row>
    <row r="9">
      <c r="A9" s="20" t="s">
        <v>124</v>
      </c>
      <c r="B9" s="27">
        <v>0.02834490740740741</v>
      </c>
      <c r="C9" s="10" t="s">
        <v>66</v>
      </c>
      <c r="D9" s="10" t="s">
        <v>127</v>
      </c>
      <c r="E9" s="28">
        <v>16.0</v>
      </c>
      <c r="F9" s="25">
        <f>E9-4</f>
        <v>12</v>
      </c>
    </row>
    <row r="10">
      <c r="A10" s="20" t="s">
        <v>124</v>
      </c>
      <c r="B10" s="27">
        <v>0.02962962962962963</v>
      </c>
      <c r="C10" s="10" t="s">
        <v>66</v>
      </c>
      <c r="D10" s="10" t="s">
        <v>80</v>
      </c>
      <c r="E10" s="28">
        <v>24.0</v>
      </c>
      <c r="F10" s="28">
        <f>E10-6</f>
        <v>18</v>
      </c>
    </row>
    <row r="11">
      <c r="A11" s="20" t="s">
        <v>124</v>
      </c>
      <c r="B11" s="27">
        <v>0.03810185185185185</v>
      </c>
      <c r="C11" s="10" t="s">
        <v>70</v>
      </c>
      <c r="D11" s="10" t="s">
        <v>71</v>
      </c>
      <c r="E11" s="28" t="s">
        <v>68</v>
      </c>
      <c r="F11" s="28">
        <v>20.0</v>
      </c>
    </row>
    <row r="12">
      <c r="A12" s="20" t="s">
        <v>124</v>
      </c>
      <c r="B12" s="27">
        <v>0.04306712962962963</v>
      </c>
      <c r="C12" s="10" t="s">
        <v>70</v>
      </c>
      <c r="D12" s="10" t="s">
        <v>83</v>
      </c>
      <c r="E12" s="28">
        <v>16.0</v>
      </c>
      <c r="F12" s="28">
        <v>15.0</v>
      </c>
    </row>
    <row r="13">
      <c r="A13" s="20" t="s">
        <v>124</v>
      </c>
      <c r="B13" s="27">
        <v>0.0430787037037037</v>
      </c>
      <c r="C13" s="10" t="s">
        <v>72</v>
      </c>
      <c r="D13" s="10" t="s">
        <v>83</v>
      </c>
      <c r="E13" s="28">
        <v>16.0</v>
      </c>
      <c r="F13" s="25">
        <f>E13-0</f>
        <v>16</v>
      </c>
    </row>
    <row r="14">
      <c r="A14" s="20" t="s">
        <v>124</v>
      </c>
      <c r="B14" s="27">
        <v>0.04599537037037037</v>
      </c>
      <c r="C14" s="10" t="s">
        <v>74</v>
      </c>
      <c r="D14" s="10" t="s">
        <v>73</v>
      </c>
      <c r="E14" s="28">
        <v>11.0</v>
      </c>
      <c r="F14" s="28">
        <f>E14-8</f>
        <v>3</v>
      </c>
    </row>
    <row r="15">
      <c r="A15" s="20" t="s">
        <v>124</v>
      </c>
      <c r="B15" s="27">
        <v>0.04886574074074074</v>
      </c>
      <c r="C15" s="10" t="s">
        <v>70</v>
      </c>
      <c r="D15" s="10" t="s">
        <v>67</v>
      </c>
      <c r="E15" s="28">
        <v>21.0</v>
      </c>
      <c r="F15" s="25">
        <f>E15-3</f>
        <v>18</v>
      </c>
    </row>
    <row r="16">
      <c r="A16" s="20" t="s">
        <v>124</v>
      </c>
      <c r="B16" s="27">
        <v>0.05430555555555556</v>
      </c>
      <c r="C16" s="10" t="s">
        <v>69</v>
      </c>
      <c r="D16" s="10" t="s">
        <v>128</v>
      </c>
      <c r="E16" s="28">
        <v>17.0</v>
      </c>
      <c r="F16" s="28">
        <f>E16-5</f>
        <v>12</v>
      </c>
    </row>
    <row r="17">
      <c r="A17" s="20" t="s">
        <v>124</v>
      </c>
      <c r="B17" s="27">
        <v>0.05951388888888889</v>
      </c>
      <c r="C17" s="10" t="s">
        <v>66</v>
      </c>
      <c r="D17" s="10" t="s">
        <v>71</v>
      </c>
      <c r="E17" s="28">
        <v>15.0</v>
      </c>
      <c r="F17" s="25">
        <f>E17--2</f>
        <v>17</v>
      </c>
    </row>
    <row r="18">
      <c r="A18" s="20" t="s">
        <v>124</v>
      </c>
      <c r="B18" s="27">
        <v>0.05960648148148148</v>
      </c>
      <c r="C18" s="10" t="s">
        <v>72</v>
      </c>
      <c r="D18" s="10" t="s">
        <v>80</v>
      </c>
      <c r="E18" s="28" t="s">
        <v>75</v>
      </c>
      <c r="F18" s="28" t="s">
        <v>75</v>
      </c>
    </row>
    <row r="19">
      <c r="A19" s="20" t="s">
        <v>124</v>
      </c>
      <c r="B19" s="27">
        <v>0.06528935185185185</v>
      </c>
      <c r="C19" s="10" t="s">
        <v>69</v>
      </c>
      <c r="D19" s="10" t="s">
        <v>129</v>
      </c>
      <c r="E19" s="28" t="s">
        <v>75</v>
      </c>
      <c r="F19" s="28" t="s">
        <v>75</v>
      </c>
      <c r="J19" s="10" t="s">
        <v>85</v>
      </c>
    </row>
    <row r="20">
      <c r="A20" s="20" t="s">
        <v>124</v>
      </c>
      <c r="B20" s="27">
        <v>0.06528935185185185</v>
      </c>
      <c r="C20" s="10" t="s">
        <v>69</v>
      </c>
      <c r="D20" s="10" t="s">
        <v>129</v>
      </c>
      <c r="E20" s="28">
        <v>15.0</v>
      </c>
      <c r="F20" s="25">
        <f>E20-3</f>
        <v>12</v>
      </c>
      <c r="J20" s="10" t="s">
        <v>86</v>
      </c>
    </row>
    <row r="21">
      <c r="A21" s="20" t="s">
        <v>124</v>
      </c>
      <c r="B21" s="27">
        <v>0.06680555555555556</v>
      </c>
      <c r="C21" s="10" t="s">
        <v>72</v>
      </c>
      <c r="D21" s="10" t="s">
        <v>129</v>
      </c>
      <c r="E21" s="28" t="s">
        <v>75</v>
      </c>
      <c r="F21" s="28" t="s">
        <v>75</v>
      </c>
      <c r="J21" s="10" t="s">
        <v>85</v>
      </c>
    </row>
    <row r="22">
      <c r="A22" s="20" t="s">
        <v>124</v>
      </c>
      <c r="B22" s="27">
        <v>0.06680555555555556</v>
      </c>
      <c r="C22" s="10" t="s">
        <v>72</v>
      </c>
      <c r="D22" s="10" t="s">
        <v>129</v>
      </c>
      <c r="E22" s="28" t="s">
        <v>68</v>
      </c>
      <c r="F22" s="28">
        <v>20.0</v>
      </c>
      <c r="J22" s="10" t="s">
        <v>86</v>
      </c>
    </row>
    <row r="23">
      <c r="A23" s="20" t="s">
        <v>124</v>
      </c>
      <c r="B23" s="27">
        <v>0.06959490740740741</v>
      </c>
      <c r="C23" s="10" t="s">
        <v>72</v>
      </c>
      <c r="D23" s="10" t="s">
        <v>67</v>
      </c>
      <c r="E23" s="28">
        <v>14.0</v>
      </c>
      <c r="F23" s="25">
        <f>E23-3</f>
        <v>11</v>
      </c>
    </row>
    <row r="24">
      <c r="A24" s="20" t="s">
        <v>124</v>
      </c>
      <c r="B24" s="27">
        <v>0.07024305555555556</v>
      </c>
      <c r="C24" s="10" t="s">
        <v>66</v>
      </c>
      <c r="D24" s="10" t="s">
        <v>98</v>
      </c>
      <c r="E24" s="28">
        <v>20.0</v>
      </c>
      <c r="F24" s="25">
        <f>E24-4</f>
        <v>16</v>
      </c>
    </row>
    <row r="25">
      <c r="A25" s="20" t="s">
        <v>124</v>
      </c>
      <c r="B25" s="27">
        <v>0.07028935185185185</v>
      </c>
      <c r="C25" s="10" t="s">
        <v>70</v>
      </c>
      <c r="D25" s="10" t="s">
        <v>98</v>
      </c>
      <c r="E25" s="28">
        <v>16.0</v>
      </c>
      <c r="F25" s="25">
        <f>E25-1</f>
        <v>15</v>
      </c>
    </row>
    <row r="26">
      <c r="A26" s="20" t="s">
        <v>124</v>
      </c>
      <c r="B26" s="27">
        <v>0.07068287037037037</v>
      </c>
      <c r="C26" s="10" t="s">
        <v>72</v>
      </c>
      <c r="D26" s="10" t="s">
        <v>98</v>
      </c>
      <c r="E26" s="28" t="s">
        <v>68</v>
      </c>
      <c r="F26" s="28">
        <v>20.0</v>
      </c>
    </row>
    <row r="27">
      <c r="A27" s="20" t="s">
        <v>124</v>
      </c>
      <c r="B27" s="27">
        <v>0.07297453703703703</v>
      </c>
      <c r="C27" s="10" t="s">
        <v>69</v>
      </c>
      <c r="D27" s="10" t="s">
        <v>83</v>
      </c>
      <c r="E27" s="28">
        <v>16.0</v>
      </c>
      <c r="F27" s="25">
        <f>E27-1</f>
        <v>15</v>
      </c>
    </row>
    <row r="28">
      <c r="A28" s="20" t="s">
        <v>124</v>
      </c>
      <c r="B28" s="27">
        <v>0.07645833333333334</v>
      </c>
      <c r="C28" s="10" t="s">
        <v>69</v>
      </c>
      <c r="D28" s="10" t="s">
        <v>80</v>
      </c>
      <c r="E28" s="28">
        <v>17.0</v>
      </c>
      <c r="F28" s="25">
        <f>E28-3</f>
        <v>14</v>
      </c>
    </row>
    <row r="29">
      <c r="A29" s="20" t="s">
        <v>124</v>
      </c>
      <c r="B29" s="27">
        <v>0.07922453703703704</v>
      </c>
      <c r="C29" s="10" t="s">
        <v>69</v>
      </c>
      <c r="D29" s="10" t="s">
        <v>83</v>
      </c>
      <c r="E29" s="28">
        <v>12.0</v>
      </c>
      <c r="F29" s="25">
        <f>E29-1</f>
        <v>11</v>
      </c>
    </row>
    <row r="30">
      <c r="A30" s="20" t="s">
        <v>124</v>
      </c>
      <c r="B30" s="27">
        <v>0.09915509259259259</v>
      </c>
      <c r="C30" s="10" t="s">
        <v>69</v>
      </c>
      <c r="D30" s="10" t="s">
        <v>67</v>
      </c>
      <c r="E30" s="28">
        <v>11.0</v>
      </c>
      <c r="F30" s="25">
        <f>E30-3</f>
        <v>8</v>
      </c>
    </row>
    <row r="31">
      <c r="A31" s="20" t="s">
        <v>124</v>
      </c>
      <c r="B31" s="27">
        <v>0.09918981481481481</v>
      </c>
      <c r="C31" s="10" t="s">
        <v>66</v>
      </c>
      <c r="D31" s="10" t="s">
        <v>67</v>
      </c>
      <c r="E31" s="28">
        <v>11.0</v>
      </c>
      <c r="F31" s="25">
        <f t="shared" ref="F31:F32" si="3">E31-0</f>
        <v>11</v>
      </c>
    </row>
    <row r="32">
      <c r="A32" s="20" t="s">
        <v>124</v>
      </c>
      <c r="B32" s="27">
        <v>0.10540509259259259</v>
      </c>
      <c r="C32" s="10" t="s">
        <v>72</v>
      </c>
      <c r="D32" s="10" t="s">
        <v>130</v>
      </c>
      <c r="E32" s="28">
        <v>9.0</v>
      </c>
      <c r="F32" s="25">
        <f t="shared" si="3"/>
        <v>9</v>
      </c>
    </row>
    <row r="33">
      <c r="A33" s="20" t="s">
        <v>124</v>
      </c>
      <c r="B33" s="27">
        <v>0.11027777777777778</v>
      </c>
      <c r="C33" s="10" t="s">
        <v>82</v>
      </c>
      <c r="D33" s="10" t="s">
        <v>83</v>
      </c>
      <c r="E33" s="28">
        <v>12.0</v>
      </c>
      <c r="F33" s="25">
        <f>E33-6</f>
        <v>6</v>
      </c>
      <c r="J33" s="10" t="s">
        <v>86</v>
      </c>
    </row>
    <row r="34">
      <c r="A34" s="20" t="s">
        <v>124</v>
      </c>
      <c r="B34" s="27">
        <v>0.11027777777777778</v>
      </c>
      <c r="C34" s="10" t="s">
        <v>82</v>
      </c>
      <c r="D34" s="10" t="s">
        <v>83</v>
      </c>
      <c r="E34" s="28" t="s">
        <v>75</v>
      </c>
      <c r="F34" s="28" t="s">
        <v>75</v>
      </c>
      <c r="J34" s="10" t="s">
        <v>85</v>
      </c>
    </row>
    <row r="35">
      <c r="A35" s="20" t="s">
        <v>124</v>
      </c>
      <c r="B35" s="27">
        <v>0.11452546296296297</v>
      </c>
      <c r="C35" s="10" t="s">
        <v>82</v>
      </c>
      <c r="D35" s="10" t="s">
        <v>83</v>
      </c>
      <c r="E35" s="28">
        <v>21.0</v>
      </c>
      <c r="F35" s="25">
        <f>E35-6</f>
        <v>15</v>
      </c>
    </row>
    <row r="36">
      <c r="A36" s="20" t="s">
        <v>124</v>
      </c>
      <c r="B36" s="27">
        <v>0.11460648148148148</v>
      </c>
      <c r="C36" s="10" t="s">
        <v>74</v>
      </c>
      <c r="D36" s="10" t="s">
        <v>83</v>
      </c>
      <c r="E36" s="28">
        <v>21.0</v>
      </c>
      <c r="F36" s="25">
        <f>E36-5</f>
        <v>16</v>
      </c>
    </row>
    <row r="37">
      <c r="A37" s="20" t="s">
        <v>124</v>
      </c>
      <c r="B37" s="27">
        <v>0.11880787037037037</v>
      </c>
      <c r="C37" s="10" t="s">
        <v>74</v>
      </c>
      <c r="D37" s="10" t="s">
        <v>73</v>
      </c>
      <c r="E37" s="28">
        <v>22.0</v>
      </c>
      <c r="F37" s="25">
        <f t="shared" ref="F37:F39" si="4">E37-8</f>
        <v>14</v>
      </c>
    </row>
    <row r="38">
      <c r="A38" s="20" t="s">
        <v>124</v>
      </c>
      <c r="B38" s="27">
        <v>0.11938657407407408</v>
      </c>
      <c r="C38" s="10" t="s">
        <v>74</v>
      </c>
      <c r="D38" s="10" t="s">
        <v>73</v>
      </c>
      <c r="E38" s="28">
        <v>20.0</v>
      </c>
      <c r="F38" s="25">
        <f t="shared" si="4"/>
        <v>12</v>
      </c>
    </row>
    <row r="39">
      <c r="A39" s="20" t="s">
        <v>124</v>
      </c>
      <c r="B39" s="27">
        <v>0.1302199074074074</v>
      </c>
      <c r="C39" s="10" t="s">
        <v>74</v>
      </c>
      <c r="D39" s="10" t="s">
        <v>125</v>
      </c>
      <c r="E39" s="28">
        <v>21.0</v>
      </c>
      <c r="F39" s="25">
        <f t="shared" si="4"/>
        <v>13</v>
      </c>
    </row>
    <row r="40">
      <c r="A40" s="20" t="s">
        <v>124</v>
      </c>
      <c r="B40" s="27">
        <v>0.1302199074074074</v>
      </c>
      <c r="C40" s="10" t="s">
        <v>66</v>
      </c>
      <c r="D40" s="10" t="s">
        <v>125</v>
      </c>
      <c r="E40" s="28">
        <v>15.0</v>
      </c>
      <c r="F40" s="25">
        <f>E40-0</f>
        <v>15</v>
      </c>
    </row>
    <row r="41">
      <c r="A41" s="20" t="s">
        <v>124</v>
      </c>
      <c r="B41" s="27">
        <v>0.1302199074074074</v>
      </c>
      <c r="C41" s="10" t="s">
        <v>70</v>
      </c>
      <c r="D41" s="10" t="s">
        <v>125</v>
      </c>
      <c r="E41" s="28">
        <v>19.0</v>
      </c>
      <c r="F41" s="25">
        <f>E41-6</f>
        <v>13</v>
      </c>
    </row>
    <row r="42">
      <c r="A42" s="20" t="s">
        <v>124</v>
      </c>
      <c r="B42" s="27">
        <v>0.1302199074074074</v>
      </c>
      <c r="C42" s="10" t="s">
        <v>72</v>
      </c>
      <c r="D42" s="10" t="s">
        <v>125</v>
      </c>
      <c r="E42" s="28">
        <v>17.0</v>
      </c>
      <c r="F42" s="25">
        <f t="shared" ref="F42:F43" si="5">E42-3</f>
        <v>14</v>
      </c>
    </row>
    <row r="43">
      <c r="A43" s="20" t="s">
        <v>124</v>
      </c>
      <c r="B43" s="27">
        <v>0.1302199074074074</v>
      </c>
      <c r="C43" s="10" t="s">
        <v>69</v>
      </c>
      <c r="D43" s="10" t="s">
        <v>125</v>
      </c>
      <c r="E43" s="28">
        <v>21.0</v>
      </c>
      <c r="F43" s="25">
        <f t="shared" si="5"/>
        <v>18</v>
      </c>
    </row>
    <row r="44">
      <c r="A44" s="20" t="s">
        <v>124</v>
      </c>
      <c r="B44" s="27">
        <v>0.1302199074074074</v>
      </c>
      <c r="C44" s="10" t="s">
        <v>82</v>
      </c>
      <c r="D44" s="10" t="s">
        <v>125</v>
      </c>
      <c r="E44" s="28">
        <v>12.0</v>
      </c>
      <c r="F44" s="25">
        <f>E44-1</f>
        <v>11</v>
      </c>
    </row>
    <row r="45">
      <c r="A45" s="20" t="s">
        <v>124</v>
      </c>
      <c r="B45" s="27">
        <v>0.13141203703703705</v>
      </c>
      <c r="C45" s="10" t="s">
        <v>69</v>
      </c>
      <c r="D45" s="10" t="s">
        <v>67</v>
      </c>
      <c r="E45" s="28" t="s">
        <v>88</v>
      </c>
      <c r="F45" s="28">
        <v>1.0</v>
      </c>
    </row>
    <row r="46">
      <c r="A46" s="20" t="s">
        <v>124</v>
      </c>
      <c r="B46" s="27">
        <v>0.13141203703703705</v>
      </c>
      <c r="C46" s="10" t="s">
        <v>74</v>
      </c>
      <c r="D46" s="10" t="s">
        <v>67</v>
      </c>
      <c r="E46" s="28">
        <v>19.0</v>
      </c>
      <c r="F46" s="25">
        <f>E46-0</f>
        <v>19</v>
      </c>
    </row>
    <row r="47">
      <c r="A47" s="20" t="s">
        <v>124</v>
      </c>
      <c r="B47" s="27">
        <v>0.13141203703703705</v>
      </c>
      <c r="C47" s="10" t="s">
        <v>72</v>
      </c>
      <c r="D47" s="10" t="s">
        <v>67</v>
      </c>
      <c r="E47" s="28">
        <v>12.0</v>
      </c>
      <c r="F47" s="25">
        <f>E47-3</f>
        <v>9</v>
      </c>
    </row>
    <row r="48">
      <c r="A48" s="20" t="s">
        <v>124</v>
      </c>
      <c r="B48" s="27">
        <v>0.13141203703703705</v>
      </c>
      <c r="C48" s="10" t="s">
        <v>66</v>
      </c>
      <c r="D48" s="10" t="s">
        <v>67</v>
      </c>
      <c r="E48" s="28">
        <v>9.0</v>
      </c>
      <c r="F48" s="25">
        <f>E48-0</f>
        <v>9</v>
      </c>
    </row>
    <row r="49">
      <c r="A49" s="20" t="s">
        <v>124</v>
      </c>
      <c r="B49" s="27">
        <v>0.13141203703703705</v>
      </c>
      <c r="C49" s="10" t="s">
        <v>70</v>
      </c>
      <c r="D49" s="10" t="s">
        <v>67</v>
      </c>
      <c r="E49" s="28">
        <v>18.0</v>
      </c>
      <c r="F49" s="25">
        <f t="shared" ref="F49:F50" si="6">E49-3</f>
        <v>15</v>
      </c>
    </row>
    <row r="50">
      <c r="A50" s="20" t="s">
        <v>124</v>
      </c>
      <c r="B50" s="27">
        <v>0.13141203703703705</v>
      </c>
      <c r="C50" s="10" t="s">
        <v>82</v>
      </c>
      <c r="D50" s="10" t="s">
        <v>67</v>
      </c>
      <c r="E50" s="28">
        <v>10.0</v>
      </c>
      <c r="F50" s="25">
        <f t="shared" si="6"/>
        <v>7</v>
      </c>
    </row>
    <row r="51">
      <c r="A51" s="20" t="s">
        <v>124</v>
      </c>
      <c r="B51" s="27">
        <v>0.13258101851851853</v>
      </c>
      <c r="C51" s="10" t="s">
        <v>72</v>
      </c>
      <c r="D51" s="10" t="s">
        <v>131</v>
      </c>
      <c r="E51" s="28">
        <v>17.0</v>
      </c>
      <c r="F51" s="25">
        <f>E51-0</f>
        <v>17</v>
      </c>
    </row>
    <row r="52">
      <c r="A52" s="20" t="s">
        <v>124</v>
      </c>
      <c r="B52" s="27">
        <v>0.1338425925925926</v>
      </c>
      <c r="C52" s="10" t="s">
        <v>69</v>
      </c>
      <c r="D52" s="10" t="s">
        <v>98</v>
      </c>
      <c r="E52" s="28">
        <v>4.0</v>
      </c>
      <c r="F52" s="25">
        <f>E52-1</f>
        <v>3</v>
      </c>
    </row>
    <row r="53">
      <c r="A53" s="20" t="s">
        <v>124</v>
      </c>
      <c r="B53" s="27">
        <v>0.13446759259259258</v>
      </c>
      <c r="C53" s="10" t="s">
        <v>74</v>
      </c>
      <c r="D53" s="10" t="s">
        <v>125</v>
      </c>
      <c r="E53" s="28">
        <v>13.0</v>
      </c>
      <c r="F53" s="25">
        <f>E53-8</f>
        <v>5</v>
      </c>
    </row>
    <row r="54">
      <c r="A54" s="20" t="s">
        <v>124</v>
      </c>
      <c r="B54" s="27">
        <v>0.13446759259259258</v>
      </c>
      <c r="C54" s="10" t="s">
        <v>66</v>
      </c>
      <c r="D54" s="10" t="s">
        <v>125</v>
      </c>
      <c r="E54" s="28">
        <v>9.0</v>
      </c>
      <c r="F54" s="25">
        <f>E54-0</f>
        <v>9</v>
      </c>
    </row>
    <row r="55">
      <c r="A55" s="20" t="s">
        <v>124</v>
      </c>
      <c r="B55" s="27">
        <v>0.13446759259259258</v>
      </c>
      <c r="C55" s="10" t="s">
        <v>70</v>
      </c>
      <c r="D55" s="10" t="s">
        <v>125</v>
      </c>
      <c r="E55" s="28">
        <v>9.0</v>
      </c>
      <c r="F55" s="25">
        <f>E55-6</f>
        <v>3</v>
      </c>
    </row>
    <row r="56">
      <c r="A56" s="20" t="s">
        <v>124</v>
      </c>
      <c r="B56" s="27">
        <v>0.13446759259259258</v>
      </c>
      <c r="C56" s="10" t="s">
        <v>72</v>
      </c>
      <c r="D56" s="10" t="s">
        <v>125</v>
      </c>
      <c r="E56" s="28">
        <v>7.0</v>
      </c>
      <c r="F56" s="25">
        <f t="shared" ref="F56:F57" si="7">E56-3</f>
        <v>4</v>
      </c>
    </row>
    <row r="57">
      <c r="A57" s="20" t="s">
        <v>124</v>
      </c>
      <c r="B57" s="27">
        <v>0.13446759259259258</v>
      </c>
      <c r="C57" s="10" t="s">
        <v>69</v>
      </c>
      <c r="D57" s="10" t="s">
        <v>125</v>
      </c>
      <c r="E57" s="28">
        <v>19.0</v>
      </c>
      <c r="F57" s="25">
        <f t="shared" si="7"/>
        <v>16</v>
      </c>
    </row>
    <row r="58">
      <c r="A58" s="20" t="s">
        <v>124</v>
      </c>
      <c r="B58" s="27">
        <v>0.13446759259259258</v>
      </c>
      <c r="C58" s="10" t="s">
        <v>82</v>
      </c>
      <c r="D58" s="10" t="s">
        <v>125</v>
      </c>
      <c r="E58" s="28">
        <v>15.0</v>
      </c>
      <c r="F58" s="25">
        <f>E58-1</f>
        <v>14</v>
      </c>
    </row>
    <row r="59">
      <c r="A59" s="20" t="s">
        <v>124</v>
      </c>
      <c r="B59" s="27">
        <v>0.13597222222222222</v>
      </c>
      <c r="C59" s="10" t="s">
        <v>74</v>
      </c>
      <c r="D59" s="10" t="s">
        <v>80</v>
      </c>
      <c r="E59" s="28">
        <v>0.0</v>
      </c>
      <c r="F59" s="28">
        <v>3.0</v>
      </c>
      <c r="J59" s="10" t="s">
        <v>85</v>
      </c>
    </row>
    <row r="60">
      <c r="A60" s="20" t="s">
        <v>124</v>
      </c>
      <c r="B60" s="27">
        <v>0.13597222222222222</v>
      </c>
      <c r="C60" s="10" t="s">
        <v>74</v>
      </c>
      <c r="D60" s="10" t="s">
        <v>80</v>
      </c>
      <c r="E60" s="28">
        <v>4.0</v>
      </c>
      <c r="F60" s="28">
        <v>7.0</v>
      </c>
      <c r="J60" s="10" t="s">
        <v>86</v>
      </c>
    </row>
    <row r="61">
      <c r="A61" s="20" t="s">
        <v>124</v>
      </c>
      <c r="B61" s="27">
        <v>0.13729166666666667</v>
      </c>
      <c r="C61" s="10" t="s">
        <v>82</v>
      </c>
      <c r="D61" s="10" t="s">
        <v>80</v>
      </c>
      <c r="E61" s="28" t="s">
        <v>68</v>
      </c>
      <c r="F61" s="28">
        <v>20.0</v>
      </c>
    </row>
    <row r="62">
      <c r="A62" s="20" t="s">
        <v>124</v>
      </c>
      <c r="B62" s="27">
        <v>0.14048611111111112</v>
      </c>
      <c r="C62" s="10" t="s">
        <v>66</v>
      </c>
      <c r="D62" s="10" t="s">
        <v>80</v>
      </c>
      <c r="E62" s="28">
        <v>13.0</v>
      </c>
      <c r="F62" s="25">
        <f>E62-6</f>
        <v>7</v>
      </c>
    </row>
    <row r="63">
      <c r="A63" s="20" t="s">
        <v>124</v>
      </c>
      <c r="B63" s="27">
        <v>0.14217592592592593</v>
      </c>
      <c r="C63" s="10" t="s">
        <v>82</v>
      </c>
      <c r="D63" s="10" t="s">
        <v>132</v>
      </c>
      <c r="E63" s="28">
        <v>10.0</v>
      </c>
      <c r="F63" s="25"/>
    </row>
    <row r="64">
      <c r="A64" s="20" t="s">
        <v>124</v>
      </c>
      <c r="B64" s="27">
        <v>0.14248842592592592</v>
      </c>
      <c r="C64" s="10" t="s">
        <v>66</v>
      </c>
      <c r="D64" s="10" t="s">
        <v>83</v>
      </c>
      <c r="E64" s="28">
        <v>16.0</v>
      </c>
      <c r="F64" s="25">
        <f>E64-4</f>
        <v>12</v>
      </c>
    </row>
    <row r="65">
      <c r="A65" s="20" t="s">
        <v>124</v>
      </c>
      <c r="B65" s="27">
        <v>0.14248842592592592</v>
      </c>
      <c r="C65" s="10" t="s">
        <v>82</v>
      </c>
      <c r="D65" s="10" t="s">
        <v>83</v>
      </c>
      <c r="E65" s="28">
        <v>10.0</v>
      </c>
      <c r="F65" s="25">
        <f>E65-6</f>
        <v>4</v>
      </c>
    </row>
    <row r="66">
      <c r="A66" s="20" t="s">
        <v>124</v>
      </c>
      <c r="B66" s="27">
        <v>0.14299768518518519</v>
      </c>
      <c r="C66" s="10" t="s">
        <v>66</v>
      </c>
      <c r="D66" s="10" t="s">
        <v>132</v>
      </c>
      <c r="E66" s="28">
        <v>10.0</v>
      </c>
      <c r="F66" s="25">
        <f>E66-2</f>
        <v>8</v>
      </c>
    </row>
    <row r="67">
      <c r="A67" s="20" t="s">
        <v>124</v>
      </c>
      <c r="B67" s="27">
        <v>0.14395833333333333</v>
      </c>
      <c r="C67" s="10" t="s">
        <v>70</v>
      </c>
      <c r="D67" s="10" t="s">
        <v>125</v>
      </c>
      <c r="E67" s="28">
        <v>21.0</v>
      </c>
      <c r="F67" s="25">
        <f>E67-6</f>
        <v>15</v>
      </c>
    </row>
    <row r="68">
      <c r="A68" s="20" t="s">
        <v>124</v>
      </c>
      <c r="B68" s="27">
        <v>0.14395833333333333</v>
      </c>
      <c r="C68" s="10" t="s">
        <v>72</v>
      </c>
      <c r="D68" s="10" t="s">
        <v>125</v>
      </c>
      <c r="E68" s="28">
        <v>17.0</v>
      </c>
      <c r="F68" s="25">
        <f t="shared" ref="F68:F69" si="8">E68-3</f>
        <v>14</v>
      </c>
    </row>
    <row r="69">
      <c r="A69" s="20" t="s">
        <v>124</v>
      </c>
      <c r="B69" s="27">
        <v>0.14395833333333333</v>
      </c>
      <c r="C69" s="10" t="s">
        <v>69</v>
      </c>
      <c r="D69" s="10" t="s">
        <v>125</v>
      </c>
      <c r="E69" s="28">
        <v>18.0</v>
      </c>
      <c r="F69" s="25">
        <f t="shared" si="8"/>
        <v>15</v>
      </c>
    </row>
    <row r="70">
      <c r="A70" s="20" t="s">
        <v>124</v>
      </c>
      <c r="B70" s="27">
        <v>0.14395833333333333</v>
      </c>
      <c r="C70" s="10" t="s">
        <v>74</v>
      </c>
      <c r="D70" s="10" t="s">
        <v>125</v>
      </c>
      <c r="E70" s="28">
        <v>25.0</v>
      </c>
      <c r="F70" s="25">
        <f t="shared" ref="F70:F71" si="9">E70-8</f>
        <v>17</v>
      </c>
    </row>
    <row r="71">
      <c r="A71" s="20" t="s">
        <v>124</v>
      </c>
      <c r="B71" s="27">
        <v>0.15208333333333332</v>
      </c>
      <c r="C71" s="10" t="s">
        <v>74</v>
      </c>
      <c r="D71" s="10" t="s">
        <v>125</v>
      </c>
      <c r="E71" s="28">
        <v>21.0</v>
      </c>
      <c r="F71" s="25">
        <f t="shared" si="9"/>
        <v>13</v>
      </c>
    </row>
    <row r="72">
      <c r="A72" s="20" t="s">
        <v>124</v>
      </c>
      <c r="B72" s="27">
        <v>0.15209490740740741</v>
      </c>
      <c r="C72" s="10" t="s">
        <v>70</v>
      </c>
      <c r="D72" s="10" t="s">
        <v>125</v>
      </c>
      <c r="E72" s="28">
        <v>13.0</v>
      </c>
      <c r="F72" s="25">
        <f>E72-6</f>
        <v>7</v>
      </c>
    </row>
    <row r="73">
      <c r="A73" s="20" t="s">
        <v>124</v>
      </c>
      <c r="B73" s="27">
        <v>0.15211805555555555</v>
      </c>
      <c r="C73" s="10" t="s">
        <v>72</v>
      </c>
      <c r="D73" s="10" t="s">
        <v>125</v>
      </c>
      <c r="E73" s="28" t="s">
        <v>75</v>
      </c>
      <c r="F73" s="28" t="s">
        <v>75</v>
      </c>
      <c r="J73" s="10" t="s">
        <v>85</v>
      </c>
    </row>
    <row r="74">
      <c r="A74" s="20" t="s">
        <v>124</v>
      </c>
      <c r="B74" s="27">
        <v>0.15211805555555555</v>
      </c>
      <c r="C74" s="10" t="s">
        <v>72</v>
      </c>
      <c r="D74" s="10" t="s">
        <v>125</v>
      </c>
      <c r="E74" s="28">
        <v>13.0</v>
      </c>
      <c r="F74" s="25">
        <f t="shared" ref="F74:F75" si="10">E74-3</f>
        <v>10</v>
      </c>
      <c r="J74" s="10" t="s">
        <v>86</v>
      </c>
    </row>
    <row r="75">
      <c r="A75" s="20" t="s">
        <v>124</v>
      </c>
      <c r="B75" s="27">
        <v>0.15215277777777778</v>
      </c>
      <c r="C75" s="10" t="s">
        <v>69</v>
      </c>
      <c r="D75" s="10" t="s">
        <v>125</v>
      </c>
      <c r="E75" s="28">
        <v>12.0</v>
      </c>
      <c r="F75" s="25">
        <f t="shared" si="10"/>
        <v>9</v>
      </c>
    </row>
    <row r="76">
      <c r="A76" s="20" t="s">
        <v>124</v>
      </c>
      <c r="B76" s="27">
        <v>0.15390046296296298</v>
      </c>
      <c r="C76" s="10" t="s">
        <v>70</v>
      </c>
      <c r="D76" s="10" t="s">
        <v>71</v>
      </c>
      <c r="E76" s="28">
        <v>15.0</v>
      </c>
      <c r="F76" s="25">
        <f>E76-5</f>
        <v>10</v>
      </c>
    </row>
    <row r="77">
      <c r="A77" s="20" t="s">
        <v>124</v>
      </c>
      <c r="B77" s="27">
        <v>0.15416666666666667</v>
      </c>
      <c r="C77" s="10" t="s">
        <v>74</v>
      </c>
      <c r="D77" s="10" t="s">
        <v>125</v>
      </c>
      <c r="E77" s="28">
        <v>23.0</v>
      </c>
      <c r="F77" s="25">
        <f>E77-8</f>
        <v>15</v>
      </c>
    </row>
    <row r="78">
      <c r="A78" s="20" t="s">
        <v>124</v>
      </c>
      <c r="B78" s="27">
        <v>0.15416666666666667</v>
      </c>
      <c r="C78" s="10" t="s">
        <v>69</v>
      </c>
      <c r="D78" s="10" t="s">
        <v>125</v>
      </c>
      <c r="E78" s="28">
        <v>9.0</v>
      </c>
      <c r="F78" s="25">
        <f t="shared" ref="F78:F79" si="11">E78-3</f>
        <v>6</v>
      </c>
    </row>
    <row r="79">
      <c r="A79" s="20" t="s">
        <v>124</v>
      </c>
      <c r="B79" s="27">
        <v>0.15560185185185185</v>
      </c>
      <c r="C79" s="10" t="s">
        <v>69</v>
      </c>
      <c r="D79" s="10" t="s">
        <v>127</v>
      </c>
      <c r="E79" s="28">
        <v>5.0</v>
      </c>
      <c r="F79" s="25">
        <f t="shared" si="11"/>
        <v>2</v>
      </c>
    </row>
    <row r="80">
      <c r="A80" s="20" t="s">
        <v>124</v>
      </c>
      <c r="B80" s="27">
        <v>0.15765046296296295</v>
      </c>
      <c r="C80" s="10" t="s">
        <v>74</v>
      </c>
      <c r="D80" s="10" t="s">
        <v>67</v>
      </c>
      <c r="E80" s="28" t="s">
        <v>88</v>
      </c>
      <c r="F80" s="28">
        <v>1.0</v>
      </c>
    </row>
    <row r="81">
      <c r="A81" s="20" t="s">
        <v>124</v>
      </c>
      <c r="B81" s="27">
        <v>0.15560185185185185</v>
      </c>
      <c r="C81" s="10" t="s">
        <v>69</v>
      </c>
      <c r="D81" s="10" t="s">
        <v>67</v>
      </c>
      <c r="E81" s="28">
        <v>17.0</v>
      </c>
      <c r="F81" s="25">
        <f t="shared" ref="F81:F82" si="12">E81-3</f>
        <v>14</v>
      </c>
    </row>
    <row r="82">
      <c r="A82" s="20" t="s">
        <v>124</v>
      </c>
      <c r="B82" s="27">
        <v>0.16467592592592592</v>
      </c>
      <c r="C82" s="10" t="s">
        <v>70</v>
      </c>
      <c r="D82" s="10" t="s">
        <v>80</v>
      </c>
      <c r="E82" s="28">
        <v>15.0</v>
      </c>
      <c r="F82" s="25">
        <f t="shared" si="12"/>
        <v>12</v>
      </c>
    </row>
    <row r="83">
      <c r="A83" s="20" t="s">
        <v>124</v>
      </c>
      <c r="B83" s="27">
        <v>0.16556712962962963</v>
      </c>
      <c r="C83" s="10" t="s">
        <v>74</v>
      </c>
      <c r="D83" s="10" t="s">
        <v>125</v>
      </c>
      <c r="E83" s="28">
        <v>22.0</v>
      </c>
      <c r="F83" s="25">
        <f>E83-8</f>
        <v>14</v>
      </c>
    </row>
    <row r="84">
      <c r="A84" s="20" t="s">
        <v>124</v>
      </c>
      <c r="B84" s="27">
        <v>0.16556712962962963</v>
      </c>
      <c r="C84" s="10" t="s">
        <v>69</v>
      </c>
      <c r="D84" s="10" t="s">
        <v>125</v>
      </c>
      <c r="E84" s="28" t="s">
        <v>68</v>
      </c>
      <c r="F84" s="28">
        <v>20.0</v>
      </c>
    </row>
    <row r="85">
      <c r="A85" s="20" t="s">
        <v>124</v>
      </c>
      <c r="B85" s="27">
        <v>0.16793981481481482</v>
      </c>
      <c r="C85" s="10" t="s">
        <v>70</v>
      </c>
      <c r="D85" s="10" t="s">
        <v>71</v>
      </c>
      <c r="E85" s="28" t="s">
        <v>68</v>
      </c>
      <c r="F85" s="28">
        <v>20.0</v>
      </c>
    </row>
    <row r="86">
      <c r="A86" s="20" t="s">
        <v>124</v>
      </c>
      <c r="B86" s="27">
        <v>0.1688888888888889</v>
      </c>
      <c r="C86" s="10" t="s">
        <v>69</v>
      </c>
      <c r="D86" s="10" t="s">
        <v>71</v>
      </c>
      <c r="E86" s="28">
        <v>7.0</v>
      </c>
      <c r="F86" s="25">
        <f>E86-3</f>
        <v>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5.57"/>
    <col customWidth="1" min="6" max="6" width="10.43"/>
    <col customWidth="1" min="7" max="7" width="12.43"/>
    <col customWidth="1" min="8" max="8" width="5.14"/>
    <col customWidth="1" min="9" max="9" width="22.71"/>
    <col customWidth="1" min="10" max="10" width="6.29"/>
    <col customWidth="1" min="11" max="11" width="50.0"/>
  </cols>
  <sheetData>
    <row r="1">
      <c r="A1" s="29" t="s">
        <v>0</v>
      </c>
      <c r="B1" s="58" t="s">
        <v>614</v>
      </c>
      <c r="C1" s="58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>
      <c r="A2" s="10" t="s">
        <v>1013</v>
      </c>
      <c r="B2" s="31">
        <v>0.016747685185185185</v>
      </c>
      <c r="C2" s="31">
        <f t="shared" ref="C2:C83" si="1">B2
</f>
        <v>0.01674768519</v>
      </c>
      <c r="D2" s="10" t="s">
        <v>903</v>
      </c>
      <c r="E2" s="10" t="s">
        <v>125</v>
      </c>
      <c r="F2" s="44" t="s">
        <v>75</v>
      </c>
      <c r="G2" s="53" t="s">
        <v>75</v>
      </c>
      <c r="I2" s="26"/>
      <c r="K2" s="53" t="s">
        <v>160</v>
      </c>
    </row>
    <row r="3">
      <c r="A3" s="10" t="s">
        <v>1013</v>
      </c>
      <c r="B3" s="31">
        <v>0.016747685185185185</v>
      </c>
      <c r="C3" s="31">
        <f t="shared" si="1"/>
        <v>0.01674768519</v>
      </c>
      <c r="D3" s="10" t="s">
        <v>903</v>
      </c>
      <c r="E3" s="10" t="s">
        <v>125</v>
      </c>
      <c r="F3" s="44">
        <v>9.0</v>
      </c>
      <c r="G3" s="44">
        <v>4.0</v>
      </c>
      <c r="I3" s="26"/>
      <c r="K3" s="26" t="s">
        <v>161</v>
      </c>
    </row>
    <row r="4">
      <c r="A4" s="10" t="s">
        <v>1013</v>
      </c>
      <c r="B4" s="31">
        <v>0.022395833333333334</v>
      </c>
      <c r="C4" s="31">
        <f t="shared" si="1"/>
        <v>0.02239583333</v>
      </c>
      <c r="D4" s="10" t="s">
        <v>157</v>
      </c>
      <c r="E4" s="10" t="s">
        <v>67</v>
      </c>
      <c r="F4" s="44">
        <v>17.0</v>
      </c>
      <c r="G4" s="28">
        <f>F4-0</f>
        <v>17</v>
      </c>
      <c r="I4" s="26"/>
      <c r="K4" s="26"/>
    </row>
    <row r="5">
      <c r="A5" s="10" t="s">
        <v>1013</v>
      </c>
      <c r="B5" s="31">
        <v>0.02466435185185185</v>
      </c>
      <c r="C5" s="31">
        <f t="shared" si="1"/>
        <v>0.02466435185</v>
      </c>
      <c r="D5" s="10" t="s">
        <v>903</v>
      </c>
      <c r="E5" s="10" t="s">
        <v>125</v>
      </c>
      <c r="F5" s="44" t="s">
        <v>75</v>
      </c>
      <c r="G5" s="53" t="s">
        <v>75</v>
      </c>
      <c r="I5" s="26"/>
      <c r="K5" s="53" t="s">
        <v>160</v>
      </c>
    </row>
    <row r="6">
      <c r="A6" s="10" t="s">
        <v>1013</v>
      </c>
      <c r="B6" s="31">
        <v>0.02466435185185185</v>
      </c>
      <c r="C6" s="31">
        <f t="shared" si="1"/>
        <v>0.02466435185</v>
      </c>
      <c r="D6" s="10" t="s">
        <v>903</v>
      </c>
      <c r="E6" s="10" t="s">
        <v>125</v>
      </c>
      <c r="F6" s="44">
        <v>10.0</v>
      </c>
      <c r="G6" s="44">
        <f>F6-6</f>
        <v>4</v>
      </c>
      <c r="I6" s="26"/>
      <c r="K6" s="26" t="s">
        <v>161</v>
      </c>
    </row>
    <row r="7">
      <c r="A7" s="10" t="s">
        <v>1013</v>
      </c>
      <c r="B7" s="31">
        <v>0.025590277777777778</v>
      </c>
      <c r="C7" s="31">
        <f t="shared" si="1"/>
        <v>0.02559027778</v>
      </c>
      <c r="D7" s="10" t="s">
        <v>74</v>
      </c>
      <c r="E7" s="10" t="s">
        <v>125</v>
      </c>
      <c r="F7" s="44" t="s">
        <v>88</v>
      </c>
      <c r="G7" s="44">
        <v>1.0</v>
      </c>
      <c r="I7" s="26"/>
      <c r="K7" s="26"/>
    </row>
    <row r="8">
      <c r="A8" s="10" t="s">
        <v>1013</v>
      </c>
      <c r="B8" s="31">
        <v>0.026516203703703705</v>
      </c>
      <c r="C8" s="31">
        <f t="shared" si="1"/>
        <v>0.0265162037</v>
      </c>
      <c r="D8" s="10" t="s">
        <v>968</v>
      </c>
      <c r="E8" s="10" t="s">
        <v>80</v>
      </c>
      <c r="F8" s="44" t="s">
        <v>75</v>
      </c>
      <c r="G8" s="44" t="s">
        <v>75</v>
      </c>
      <c r="I8" s="26"/>
      <c r="K8" s="53" t="s">
        <v>160</v>
      </c>
    </row>
    <row r="9">
      <c r="A9" s="10" t="s">
        <v>1013</v>
      </c>
      <c r="B9" s="31">
        <v>0.026516203703703705</v>
      </c>
      <c r="C9" s="31">
        <f t="shared" si="1"/>
        <v>0.0265162037</v>
      </c>
      <c r="D9" s="10" t="s">
        <v>968</v>
      </c>
      <c r="E9" s="10" t="s">
        <v>80</v>
      </c>
      <c r="F9" s="44">
        <v>15.0</v>
      </c>
      <c r="G9" s="25">
        <f>F9-3</f>
        <v>12</v>
      </c>
      <c r="I9" s="26"/>
      <c r="K9" s="26" t="s">
        <v>161</v>
      </c>
    </row>
    <row r="10">
      <c r="A10" s="10" t="s">
        <v>1013</v>
      </c>
      <c r="B10" s="31">
        <v>0.027291666666666665</v>
      </c>
      <c r="C10" s="31">
        <f t="shared" si="1"/>
        <v>0.02729166667</v>
      </c>
      <c r="D10" s="10" t="s">
        <v>74</v>
      </c>
      <c r="E10" s="10" t="s">
        <v>87</v>
      </c>
      <c r="F10" s="44">
        <v>7.0</v>
      </c>
      <c r="G10" s="25">
        <f>F10-4</f>
        <v>3</v>
      </c>
      <c r="I10" s="26"/>
      <c r="K10" s="26"/>
    </row>
    <row r="11">
      <c r="A11" s="10" t="s">
        <v>1013</v>
      </c>
      <c r="B11" s="31">
        <v>0.02732638888888889</v>
      </c>
      <c r="C11" s="31">
        <f t="shared" si="1"/>
        <v>0.02732638889</v>
      </c>
      <c r="D11" s="10" t="s">
        <v>968</v>
      </c>
      <c r="E11" s="10" t="s">
        <v>87</v>
      </c>
      <c r="F11" s="44">
        <v>6.0</v>
      </c>
      <c r="G11" s="28">
        <f>F11-1</f>
        <v>5</v>
      </c>
      <c r="I11" s="26"/>
      <c r="K11" s="26"/>
    </row>
    <row r="12">
      <c r="A12" s="10" t="s">
        <v>1013</v>
      </c>
      <c r="B12" s="31">
        <v>0.02736111111111111</v>
      </c>
      <c r="C12" s="31">
        <f t="shared" si="1"/>
        <v>0.02736111111</v>
      </c>
      <c r="D12" s="10" t="s">
        <v>70</v>
      </c>
      <c r="E12" s="10" t="s">
        <v>87</v>
      </c>
      <c r="F12" s="44">
        <v>12.0</v>
      </c>
      <c r="G12" s="25">
        <f>F12-4</f>
        <v>8</v>
      </c>
      <c r="I12" s="26"/>
      <c r="K12" s="26"/>
    </row>
    <row r="13">
      <c r="A13" s="10" t="s">
        <v>1013</v>
      </c>
      <c r="B13" s="31">
        <v>0.02802083333333333</v>
      </c>
      <c r="C13" s="31">
        <f t="shared" si="1"/>
        <v>0.02802083333</v>
      </c>
      <c r="D13" s="10" t="s">
        <v>70</v>
      </c>
      <c r="E13" s="10" t="s">
        <v>93</v>
      </c>
      <c r="F13" s="44">
        <v>19.0</v>
      </c>
      <c r="G13" s="25">
        <f>F13-7</f>
        <v>12</v>
      </c>
      <c r="I13" s="26"/>
      <c r="K13" s="43" t="s">
        <v>1014</v>
      </c>
    </row>
    <row r="14">
      <c r="A14" s="10" t="s">
        <v>1013</v>
      </c>
      <c r="B14" s="31">
        <v>0.028101851851851854</v>
      </c>
      <c r="C14" s="31">
        <f t="shared" si="1"/>
        <v>0.02810185185</v>
      </c>
      <c r="D14" s="10" t="s">
        <v>70</v>
      </c>
      <c r="E14" s="10" t="s">
        <v>91</v>
      </c>
      <c r="F14" s="44">
        <v>11.0</v>
      </c>
      <c r="G14" s="25"/>
      <c r="I14" s="43" t="s">
        <v>989</v>
      </c>
      <c r="K14" s="26"/>
    </row>
    <row r="15">
      <c r="A15" s="10" t="s">
        <v>1013</v>
      </c>
      <c r="B15" s="31">
        <v>0.028541666666666667</v>
      </c>
      <c r="C15" s="31">
        <f t="shared" si="1"/>
        <v>0.02854166667</v>
      </c>
      <c r="D15" s="10" t="s">
        <v>70</v>
      </c>
      <c r="E15" s="10" t="s">
        <v>93</v>
      </c>
      <c r="F15" s="44" t="s">
        <v>88</v>
      </c>
      <c r="G15" s="44">
        <v>1.0</v>
      </c>
      <c r="I15" s="26"/>
      <c r="K15" s="53" t="s">
        <v>85</v>
      </c>
    </row>
    <row r="16">
      <c r="A16" s="10" t="s">
        <v>1013</v>
      </c>
      <c r="B16" s="31">
        <v>0.028541666666666667</v>
      </c>
      <c r="C16" s="31">
        <f t="shared" si="1"/>
        <v>0.02854166667</v>
      </c>
      <c r="D16" s="10" t="s">
        <v>70</v>
      </c>
      <c r="E16" s="10" t="s">
        <v>93</v>
      </c>
      <c r="F16" s="44">
        <v>17.0</v>
      </c>
      <c r="G16" s="25">
        <f>F16-7</f>
        <v>10</v>
      </c>
      <c r="I16" s="26"/>
      <c r="K16" s="43" t="s">
        <v>294</v>
      </c>
    </row>
    <row r="17">
      <c r="A17" s="10" t="s">
        <v>1013</v>
      </c>
      <c r="B17" s="31">
        <v>0.028587962962962964</v>
      </c>
      <c r="C17" s="31">
        <f t="shared" si="1"/>
        <v>0.02858796296</v>
      </c>
      <c r="D17" s="10" t="s">
        <v>70</v>
      </c>
      <c r="E17" s="10" t="s">
        <v>91</v>
      </c>
      <c r="F17" s="44">
        <v>11.0</v>
      </c>
      <c r="G17" s="28"/>
      <c r="I17" s="43" t="s">
        <v>989</v>
      </c>
      <c r="K17" s="26"/>
    </row>
    <row r="18">
      <c r="A18" s="10" t="s">
        <v>1013</v>
      </c>
      <c r="B18" s="31">
        <v>0.028877314814814814</v>
      </c>
      <c r="C18" s="31">
        <f t="shared" si="1"/>
        <v>0.02887731481</v>
      </c>
      <c r="D18" s="10" t="s">
        <v>70</v>
      </c>
      <c r="E18" s="10" t="s">
        <v>93</v>
      </c>
      <c r="F18" s="44" t="s">
        <v>75</v>
      </c>
      <c r="G18" s="44" t="s">
        <v>75</v>
      </c>
      <c r="I18" s="26"/>
      <c r="K18" s="53" t="s">
        <v>85</v>
      </c>
    </row>
    <row r="19">
      <c r="A19" s="10" t="s">
        <v>1013</v>
      </c>
      <c r="B19" s="31">
        <v>0.028877314814814814</v>
      </c>
      <c r="C19" s="31">
        <f t="shared" si="1"/>
        <v>0.02887731481</v>
      </c>
      <c r="D19" s="10" t="s">
        <v>70</v>
      </c>
      <c r="E19" s="10" t="s">
        <v>93</v>
      </c>
      <c r="F19" s="44">
        <v>19.0</v>
      </c>
      <c r="G19" s="25">
        <f>F19-7</f>
        <v>12</v>
      </c>
      <c r="I19" s="26"/>
      <c r="K19" s="43" t="s">
        <v>294</v>
      </c>
    </row>
    <row r="20">
      <c r="A20" s="10" t="s">
        <v>1013</v>
      </c>
      <c r="B20" s="31">
        <v>0.028935185185185185</v>
      </c>
      <c r="C20" s="31">
        <f t="shared" si="1"/>
        <v>0.02893518519</v>
      </c>
      <c r="D20" s="10" t="s">
        <v>70</v>
      </c>
      <c r="E20" s="10" t="s">
        <v>91</v>
      </c>
      <c r="F20" s="44">
        <v>9.0</v>
      </c>
      <c r="G20" s="28"/>
      <c r="I20" s="43" t="s">
        <v>975</v>
      </c>
      <c r="J20" s="10">
        <v>1.0</v>
      </c>
      <c r="K20" s="43"/>
    </row>
    <row r="21">
      <c r="A21" s="10" t="s">
        <v>1013</v>
      </c>
      <c r="B21" s="31">
        <v>0.029548611111111112</v>
      </c>
      <c r="C21" s="31">
        <f t="shared" si="1"/>
        <v>0.02954861111</v>
      </c>
      <c r="D21" s="10" t="s">
        <v>903</v>
      </c>
      <c r="E21" s="10" t="s">
        <v>87</v>
      </c>
      <c r="F21" s="44">
        <v>16.0</v>
      </c>
      <c r="G21" s="26">
        <f>F21-3</f>
        <v>13</v>
      </c>
      <c r="I21" s="26"/>
      <c r="K21" s="26"/>
    </row>
    <row r="22">
      <c r="A22" s="10" t="s">
        <v>1013</v>
      </c>
      <c r="B22" s="31">
        <v>0.029895833333333333</v>
      </c>
      <c r="C22" s="31">
        <f t="shared" si="1"/>
        <v>0.02989583333</v>
      </c>
      <c r="D22" s="10" t="s">
        <v>74</v>
      </c>
      <c r="E22" s="10" t="s">
        <v>93</v>
      </c>
      <c r="F22" s="44">
        <v>27.0</v>
      </c>
      <c r="G22" s="26">
        <f>F22-8</f>
        <v>19</v>
      </c>
      <c r="I22" s="26"/>
      <c r="K22" s="43" t="s">
        <v>1015</v>
      </c>
    </row>
    <row r="23">
      <c r="A23" s="10" t="s">
        <v>1013</v>
      </c>
      <c r="B23" s="31">
        <v>0.030046296296296297</v>
      </c>
      <c r="C23" s="31">
        <f t="shared" si="1"/>
        <v>0.0300462963</v>
      </c>
      <c r="D23" s="10" t="s">
        <v>74</v>
      </c>
      <c r="E23" s="10" t="s">
        <v>91</v>
      </c>
      <c r="F23" s="44">
        <v>11.0</v>
      </c>
      <c r="G23" s="25"/>
      <c r="I23" s="43" t="s">
        <v>1016</v>
      </c>
      <c r="K23" s="26"/>
    </row>
    <row r="24">
      <c r="A24" s="10" t="s">
        <v>1013</v>
      </c>
      <c r="B24" s="31">
        <v>0.030127314814814815</v>
      </c>
      <c r="C24" s="31">
        <f t="shared" si="1"/>
        <v>0.03012731481</v>
      </c>
      <c r="D24" s="10" t="s">
        <v>74</v>
      </c>
      <c r="E24" s="10" t="s">
        <v>93</v>
      </c>
      <c r="F24" s="44">
        <v>21.0</v>
      </c>
      <c r="G24" s="26">
        <f>F24-8</f>
        <v>13</v>
      </c>
      <c r="I24" s="26"/>
      <c r="K24" s="43" t="s">
        <v>1015</v>
      </c>
    </row>
    <row r="25">
      <c r="A25" s="10" t="s">
        <v>1013</v>
      </c>
      <c r="B25" s="31">
        <v>0.030185185185185186</v>
      </c>
      <c r="C25" s="31">
        <f t="shared" si="1"/>
        <v>0.03018518519</v>
      </c>
      <c r="D25" s="10" t="s">
        <v>74</v>
      </c>
      <c r="E25" s="10" t="s">
        <v>91</v>
      </c>
      <c r="F25" s="44">
        <v>6.0</v>
      </c>
      <c r="G25" s="26"/>
      <c r="I25" s="43" t="s">
        <v>1017</v>
      </c>
      <c r="K25" s="26"/>
    </row>
    <row r="26">
      <c r="A26" s="10" t="s">
        <v>1013</v>
      </c>
      <c r="B26" s="31">
        <v>0.030648148148148147</v>
      </c>
      <c r="C26" s="31">
        <f t="shared" si="1"/>
        <v>0.03064814815</v>
      </c>
      <c r="D26" s="10" t="s">
        <v>968</v>
      </c>
      <c r="E26" s="10" t="s">
        <v>91</v>
      </c>
      <c r="F26" s="44">
        <v>14.0</v>
      </c>
      <c r="G26" s="26"/>
      <c r="I26" s="43" t="s">
        <v>1018</v>
      </c>
      <c r="K26" s="53" t="s">
        <v>263</v>
      </c>
    </row>
    <row r="27">
      <c r="A27" s="10" t="s">
        <v>1013</v>
      </c>
      <c r="B27" s="31">
        <v>0.03125</v>
      </c>
      <c r="C27" s="31">
        <f t="shared" si="1"/>
        <v>0.03125</v>
      </c>
      <c r="D27" s="10" t="s">
        <v>903</v>
      </c>
      <c r="E27" s="10" t="s">
        <v>93</v>
      </c>
      <c r="F27" s="44">
        <v>25.0</v>
      </c>
      <c r="G27" s="53">
        <v>18.0</v>
      </c>
      <c r="I27" s="26"/>
      <c r="K27" s="43" t="s">
        <v>1019</v>
      </c>
    </row>
    <row r="28">
      <c r="A28" s="10" t="s">
        <v>1013</v>
      </c>
      <c r="B28" s="31">
        <v>0.03140046296296296</v>
      </c>
      <c r="C28" s="31">
        <f t="shared" si="1"/>
        <v>0.03140046296</v>
      </c>
      <c r="D28" s="10" t="s">
        <v>903</v>
      </c>
      <c r="E28" s="10" t="s">
        <v>91</v>
      </c>
      <c r="F28" s="44">
        <v>12.0</v>
      </c>
      <c r="G28" s="25"/>
      <c r="I28" s="43" t="s">
        <v>1020</v>
      </c>
      <c r="J28" s="10">
        <v>1.0</v>
      </c>
      <c r="K28" s="43"/>
    </row>
    <row r="29">
      <c r="A29" s="10" t="s">
        <v>1013</v>
      </c>
      <c r="B29" s="31">
        <v>0.03252314814814815</v>
      </c>
      <c r="C29" s="31">
        <f t="shared" si="1"/>
        <v>0.03252314815</v>
      </c>
      <c r="D29" s="10" t="s">
        <v>70</v>
      </c>
      <c r="E29" s="10" t="s">
        <v>67</v>
      </c>
      <c r="F29" s="44">
        <v>10.0</v>
      </c>
      <c r="G29" s="28">
        <f>F29-3</f>
        <v>7</v>
      </c>
      <c r="I29" s="26"/>
      <c r="K29" s="26"/>
    </row>
    <row r="30">
      <c r="A30" s="10" t="s">
        <v>1013</v>
      </c>
      <c r="B30" s="31">
        <v>0.034305555555555554</v>
      </c>
      <c r="C30" s="31">
        <f t="shared" si="1"/>
        <v>0.03430555556</v>
      </c>
      <c r="D30" s="10" t="s">
        <v>74</v>
      </c>
      <c r="E30" s="10" t="s">
        <v>125</v>
      </c>
      <c r="F30" s="44">
        <v>27.0</v>
      </c>
      <c r="G30" s="26">
        <f>F30-10</f>
        <v>17</v>
      </c>
      <c r="I30" s="26"/>
      <c r="K30" s="26"/>
    </row>
    <row r="31">
      <c r="A31" s="10" t="s">
        <v>1013</v>
      </c>
      <c r="B31" s="31">
        <v>0.03449074074074074</v>
      </c>
      <c r="C31" s="31">
        <f t="shared" si="1"/>
        <v>0.03449074074</v>
      </c>
      <c r="D31" s="10" t="s">
        <v>70</v>
      </c>
      <c r="E31" s="10" t="s">
        <v>125</v>
      </c>
      <c r="F31" s="44">
        <v>18.0</v>
      </c>
      <c r="G31" s="25">
        <f>F31-7</f>
        <v>11</v>
      </c>
      <c r="I31" s="26"/>
      <c r="K31" s="26"/>
    </row>
    <row r="32">
      <c r="A32" s="10" t="s">
        <v>1013</v>
      </c>
      <c r="B32" s="31">
        <v>0.034513888888888886</v>
      </c>
      <c r="C32" s="31">
        <f t="shared" si="1"/>
        <v>0.03451388889</v>
      </c>
      <c r="D32" s="10" t="s">
        <v>82</v>
      </c>
      <c r="E32" s="10" t="s">
        <v>125</v>
      </c>
      <c r="F32" s="44">
        <v>17.0</v>
      </c>
      <c r="G32" s="25">
        <f>F32-1</f>
        <v>16</v>
      </c>
      <c r="I32" s="26"/>
      <c r="K32" s="26"/>
    </row>
    <row r="33">
      <c r="A33" s="10" t="s">
        <v>1013</v>
      </c>
      <c r="B33" s="31">
        <v>0.03454861111111111</v>
      </c>
      <c r="C33" s="31">
        <f t="shared" si="1"/>
        <v>0.03454861111</v>
      </c>
      <c r="D33" s="10" t="s">
        <v>968</v>
      </c>
      <c r="E33" s="10" t="s">
        <v>125</v>
      </c>
      <c r="F33" s="44">
        <v>12.0</v>
      </c>
      <c r="G33" s="25">
        <f>F33-0</f>
        <v>12</v>
      </c>
      <c r="I33" s="26"/>
      <c r="K33" s="26"/>
    </row>
    <row r="34">
      <c r="A34" s="10" t="s">
        <v>1013</v>
      </c>
      <c r="B34" s="31">
        <v>0.03599537037037037</v>
      </c>
      <c r="C34" s="31">
        <f t="shared" si="1"/>
        <v>0.03599537037</v>
      </c>
      <c r="D34" s="10" t="s">
        <v>82</v>
      </c>
      <c r="E34" s="10" t="s">
        <v>67</v>
      </c>
      <c r="F34" s="44">
        <v>19.0</v>
      </c>
      <c r="G34" s="28">
        <f>F34-3</f>
        <v>16</v>
      </c>
      <c r="I34" s="26"/>
      <c r="K34" s="26"/>
    </row>
    <row r="35">
      <c r="A35" s="10" t="s">
        <v>1013</v>
      </c>
      <c r="B35" s="31">
        <v>0.037696759259259256</v>
      </c>
      <c r="C35" s="31">
        <f t="shared" si="1"/>
        <v>0.03769675926</v>
      </c>
      <c r="D35" s="10" t="s">
        <v>903</v>
      </c>
      <c r="E35" s="10" t="s">
        <v>125</v>
      </c>
      <c r="F35" s="44" t="s">
        <v>75</v>
      </c>
      <c r="G35" s="44" t="s">
        <v>75</v>
      </c>
      <c r="I35" s="26"/>
      <c r="K35" s="53" t="s">
        <v>160</v>
      </c>
    </row>
    <row r="36">
      <c r="A36" s="10" t="s">
        <v>1013</v>
      </c>
      <c r="B36" s="31">
        <v>0.037696759259259256</v>
      </c>
      <c r="C36" s="31">
        <f t="shared" si="1"/>
        <v>0.03769675926</v>
      </c>
      <c r="D36" s="10" t="s">
        <v>903</v>
      </c>
      <c r="E36" s="10" t="s">
        <v>125</v>
      </c>
      <c r="F36" s="44">
        <v>8.0</v>
      </c>
      <c r="G36" s="25">
        <f>F36-6</f>
        <v>2</v>
      </c>
      <c r="I36" s="26"/>
      <c r="K36" s="26" t="s">
        <v>161</v>
      </c>
    </row>
    <row r="37">
      <c r="A37" s="10" t="s">
        <v>1013</v>
      </c>
      <c r="B37" s="31">
        <v>0.03849537037037037</v>
      </c>
      <c r="C37" s="31">
        <f t="shared" si="1"/>
        <v>0.03849537037</v>
      </c>
      <c r="D37" s="26" t="s">
        <v>304</v>
      </c>
      <c r="E37" s="10" t="s">
        <v>87</v>
      </c>
      <c r="F37" s="44">
        <v>22.0</v>
      </c>
      <c r="G37" s="44">
        <v>19.0</v>
      </c>
      <c r="I37" s="26"/>
      <c r="K37" s="26"/>
    </row>
    <row r="38">
      <c r="A38" s="10" t="s">
        <v>1013</v>
      </c>
      <c r="B38" s="31">
        <v>0.03895833333333333</v>
      </c>
      <c r="C38" s="31">
        <f t="shared" si="1"/>
        <v>0.03895833333</v>
      </c>
      <c r="D38" s="10" t="s">
        <v>74</v>
      </c>
      <c r="E38" s="10" t="s">
        <v>87</v>
      </c>
      <c r="F38" s="44">
        <v>18.0</v>
      </c>
      <c r="G38" s="25">
        <f>F38-4</f>
        <v>14</v>
      </c>
      <c r="I38" s="26"/>
      <c r="K38" s="26"/>
    </row>
    <row r="39">
      <c r="A39" s="10" t="s">
        <v>1013</v>
      </c>
      <c r="B39" s="31">
        <v>0.03898148148148148</v>
      </c>
      <c r="C39" s="31">
        <f t="shared" si="1"/>
        <v>0.03898148148</v>
      </c>
      <c r="D39" s="10" t="s">
        <v>82</v>
      </c>
      <c r="E39" s="10" t="s">
        <v>87</v>
      </c>
      <c r="F39" s="44">
        <v>17.0</v>
      </c>
      <c r="G39" s="25">
        <f>F39-1</f>
        <v>16</v>
      </c>
      <c r="I39" s="26"/>
      <c r="K39" s="26"/>
    </row>
    <row r="40">
      <c r="A40" s="10" t="s">
        <v>1013</v>
      </c>
      <c r="B40" s="31">
        <v>0.039282407407407405</v>
      </c>
      <c r="C40" s="31">
        <f t="shared" si="1"/>
        <v>0.03928240741</v>
      </c>
      <c r="D40" s="10" t="s">
        <v>70</v>
      </c>
      <c r="E40" s="10" t="s">
        <v>87</v>
      </c>
      <c r="F40" s="44">
        <v>7.0</v>
      </c>
      <c r="G40" s="28">
        <f>F40-4</f>
        <v>3</v>
      </c>
      <c r="I40" s="26"/>
      <c r="K40" s="26"/>
    </row>
    <row r="41">
      <c r="A41" s="10" t="s">
        <v>1013</v>
      </c>
      <c r="B41" s="31">
        <v>0.039421296296296295</v>
      </c>
      <c r="C41" s="31">
        <f t="shared" si="1"/>
        <v>0.0394212963</v>
      </c>
      <c r="D41" s="10" t="s">
        <v>903</v>
      </c>
      <c r="E41" s="10" t="s">
        <v>87</v>
      </c>
      <c r="F41" s="44">
        <v>3.0</v>
      </c>
      <c r="G41" s="62">
        <f>F41-3</f>
        <v>0</v>
      </c>
      <c r="I41" s="26"/>
      <c r="K41" s="53" t="s">
        <v>1021</v>
      </c>
    </row>
    <row r="42">
      <c r="A42" s="10" t="s">
        <v>1013</v>
      </c>
      <c r="B42" s="31">
        <v>0.03954861111111111</v>
      </c>
      <c r="C42" s="31">
        <f t="shared" si="1"/>
        <v>0.03954861111</v>
      </c>
      <c r="D42" s="10" t="s">
        <v>968</v>
      </c>
      <c r="E42" s="10" t="s">
        <v>87</v>
      </c>
      <c r="F42" s="44" t="s">
        <v>88</v>
      </c>
      <c r="G42" s="44">
        <v>1.0</v>
      </c>
      <c r="I42" s="26"/>
      <c r="K42" s="26"/>
    </row>
    <row r="43">
      <c r="A43" s="10" t="s">
        <v>1013</v>
      </c>
      <c r="B43" s="31">
        <v>0.042222222222222223</v>
      </c>
      <c r="C43" s="31">
        <f t="shared" si="1"/>
        <v>0.04222222222</v>
      </c>
      <c r="D43" s="26" t="s">
        <v>304</v>
      </c>
      <c r="E43" s="10" t="s">
        <v>89</v>
      </c>
      <c r="F43" s="44">
        <v>14.0</v>
      </c>
      <c r="G43" s="53">
        <v>7.0</v>
      </c>
      <c r="I43" s="26"/>
      <c r="K43" s="43" t="s">
        <v>1022</v>
      </c>
    </row>
    <row r="44">
      <c r="A44" s="10" t="s">
        <v>1013</v>
      </c>
      <c r="B44" s="31">
        <v>0.04262731481481481</v>
      </c>
      <c r="C44" s="31">
        <f t="shared" si="1"/>
        <v>0.04262731481</v>
      </c>
      <c r="D44" s="26" t="s">
        <v>304</v>
      </c>
      <c r="E44" s="10" t="s">
        <v>217</v>
      </c>
      <c r="F44" s="44">
        <v>20.0</v>
      </c>
      <c r="G44" s="53">
        <v>14.0</v>
      </c>
      <c r="I44" s="26"/>
      <c r="K44" s="26"/>
    </row>
    <row r="45">
      <c r="A45" s="10" t="s">
        <v>1013</v>
      </c>
      <c r="B45" s="31">
        <v>0.04372685185185185</v>
      </c>
      <c r="C45" s="31">
        <f t="shared" si="1"/>
        <v>0.04372685185</v>
      </c>
      <c r="D45" s="10" t="s">
        <v>74</v>
      </c>
      <c r="E45" s="10" t="s">
        <v>93</v>
      </c>
      <c r="F45" s="44">
        <v>13.0</v>
      </c>
      <c r="G45" s="25">
        <f t="shared" ref="G45:G46" si="2">F45-8</f>
        <v>5</v>
      </c>
      <c r="I45" s="26"/>
      <c r="K45" s="43" t="s">
        <v>1015</v>
      </c>
    </row>
    <row r="46">
      <c r="A46" s="10" t="s">
        <v>1013</v>
      </c>
      <c r="B46" s="31">
        <v>0.04383101851851852</v>
      </c>
      <c r="C46" s="31">
        <f t="shared" si="1"/>
        <v>0.04383101852</v>
      </c>
      <c r="D46" s="10" t="s">
        <v>74</v>
      </c>
      <c r="E46" s="10" t="s">
        <v>93</v>
      </c>
      <c r="F46" s="44">
        <v>19.0</v>
      </c>
      <c r="G46" s="25">
        <f t="shared" si="2"/>
        <v>11</v>
      </c>
      <c r="I46" s="26"/>
      <c r="K46" s="43" t="s">
        <v>1015</v>
      </c>
    </row>
    <row r="47">
      <c r="A47" s="10" t="s">
        <v>1013</v>
      </c>
      <c r="B47" s="31">
        <v>0.04392361111111111</v>
      </c>
      <c r="C47" s="31">
        <f t="shared" si="1"/>
        <v>0.04392361111</v>
      </c>
      <c r="D47" s="10" t="s">
        <v>74</v>
      </c>
      <c r="E47" s="10" t="s">
        <v>91</v>
      </c>
      <c r="F47" s="44">
        <v>10.0</v>
      </c>
      <c r="G47" s="25"/>
      <c r="I47" s="43" t="s">
        <v>1023</v>
      </c>
      <c r="K47" s="26"/>
    </row>
    <row r="48">
      <c r="A48" s="10" t="s">
        <v>1013</v>
      </c>
      <c r="B48" s="31">
        <v>0.044849537037037035</v>
      </c>
      <c r="C48" s="31">
        <f t="shared" si="1"/>
        <v>0.04484953704</v>
      </c>
      <c r="D48" s="10" t="s">
        <v>82</v>
      </c>
      <c r="E48" s="10" t="s">
        <v>67</v>
      </c>
      <c r="F48" s="44">
        <v>19.0</v>
      </c>
      <c r="G48" s="28">
        <f>F48-3</f>
        <v>16</v>
      </c>
      <c r="I48" s="26"/>
      <c r="K48" s="26"/>
    </row>
    <row r="49">
      <c r="A49" s="10" t="s">
        <v>1013</v>
      </c>
      <c r="B49" s="31">
        <v>0.047719907407407405</v>
      </c>
      <c r="C49" s="31">
        <f t="shared" si="1"/>
        <v>0.04771990741</v>
      </c>
      <c r="D49" s="10" t="s">
        <v>903</v>
      </c>
      <c r="E49" s="10" t="s">
        <v>209</v>
      </c>
      <c r="F49" s="44" t="s">
        <v>75</v>
      </c>
      <c r="G49" s="44" t="s">
        <v>75</v>
      </c>
      <c r="I49" s="26"/>
      <c r="K49" s="26"/>
    </row>
    <row r="50">
      <c r="A50" s="10" t="s">
        <v>1013</v>
      </c>
      <c r="B50" s="31">
        <v>0.047719907407407405</v>
      </c>
      <c r="C50" s="31">
        <f t="shared" si="1"/>
        <v>0.04771990741</v>
      </c>
      <c r="D50" s="10" t="s">
        <v>903</v>
      </c>
      <c r="E50" s="10" t="s">
        <v>209</v>
      </c>
      <c r="F50" s="44">
        <v>16.0</v>
      </c>
      <c r="G50" s="26">
        <f>F50-4</f>
        <v>12</v>
      </c>
      <c r="I50" s="26"/>
      <c r="K50" s="26"/>
    </row>
    <row r="51">
      <c r="A51" s="10" t="s">
        <v>1013</v>
      </c>
      <c r="B51" s="31">
        <v>0.048275462962962964</v>
      </c>
      <c r="C51" s="31">
        <f t="shared" si="1"/>
        <v>0.04827546296</v>
      </c>
      <c r="D51" s="10" t="s">
        <v>968</v>
      </c>
      <c r="E51" s="10" t="s">
        <v>83</v>
      </c>
      <c r="F51" s="44">
        <v>1.0</v>
      </c>
      <c r="G51" s="44">
        <v>2.0</v>
      </c>
      <c r="I51" s="26"/>
      <c r="K51" s="26"/>
    </row>
    <row r="52">
      <c r="A52" s="10" t="s">
        <v>1013</v>
      </c>
      <c r="B52" s="31">
        <v>0.04913194444444444</v>
      </c>
      <c r="C52" s="31">
        <f t="shared" si="1"/>
        <v>0.04913194444</v>
      </c>
      <c r="D52" s="26" t="s">
        <v>304</v>
      </c>
      <c r="E52" s="10" t="s">
        <v>166</v>
      </c>
      <c r="F52" s="44">
        <v>20.0</v>
      </c>
      <c r="G52" s="25">
        <f t="shared" ref="G52:G53" si="3">F52-7</f>
        <v>13</v>
      </c>
      <c r="I52" s="26"/>
      <c r="K52" s="26"/>
    </row>
    <row r="53">
      <c r="A53" s="10" t="s">
        <v>1013</v>
      </c>
      <c r="B53" s="31">
        <v>0.050011574074074076</v>
      </c>
      <c r="C53" s="31">
        <f t="shared" si="1"/>
        <v>0.05001157407</v>
      </c>
      <c r="D53" s="26" t="s">
        <v>304</v>
      </c>
      <c r="E53" s="10" t="s">
        <v>89</v>
      </c>
      <c r="F53" s="44">
        <v>10.0</v>
      </c>
      <c r="G53" s="26">
        <f t="shared" si="3"/>
        <v>3</v>
      </c>
      <c r="I53" s="26"/>
      <c r="K53" s="43" t="s">
        <v>1024</v>
      </c>
    </row>
    <row r="54">
      <c r="A54" s="10" t="s">
        <v>1013</v>
      </c>
      <c r="B54" s="31">
        <v>0.051111111111111114</v>
      </c>
      <c r="C54" s="31">
        <f t="shared" si="1"/>
        <v>0.05111111111</v>
      </c>
      <c r="D54" s="10" t="s">
        <v>74</v>
      </c>
      <c r="E54" s="10" t="s">
        <v>93</v>
      </c>
      <c r="F54" s="44">
        <v>25.0</v>
      </c>
      <c r="G54" s="25">
        <f>F54-8</f>
        <v>17</v>
      </c>
      <c r="I54" s="26"/>
      <c r="K54" s="43" t="s">
        <v>1025</v>
      </c>
    </row>
    <row r="55">
      <c r="A55" s="10" t="s">
        <v>1013</v>
      </c>
      <c r="B55" s="31">
        <v>0.051215277777777776</v>
      </c>
      <c r="C55" s="31">
        <f t="shared" si="1"/>
        <v>0.05121527778</v>
      </c>
      <c r="D55" s="10" t="s">
        <v>74</v>
      </c>
      <c r="E55" s="10" t="s">
        <v>91</v>
      </c>
      <c r="F55" s="44">
        <v>6.0</v>
      </c>
      <c r="G55" s="28"/>
      <c r="I55" s="43" t="s">
        <v>1026</v>
      </c>
      <c r="K55" s="26"/>
    </row>
    <row r="56">
      <c r="A56" s="10" t="s">
        <v>1013</v>
      </c>
      <c r="B56" s="31">
        <v>0.051423611111111114</v>
      </c>
      <c r="C56" s="31">
        <f t="shared" si="1"/>
        <v>0.05142361111</v>
      </c>
      <c r="D56" s="10" t="s">
        <v>74</v>
      </c>
      <c r="E56" s="10" t="s">
        <v>93</v>
      </c>
      <c r="F56" s="44">
        <v>18.0</v>
      </c>
      <c r="G56" s="26">
        <f>F56-8</f>
        <v>10</v>
      </c>
      <c r="I56" s="26"/>
      <c r="K56" s="43" t="s">
        <v>1025</v>
      </c>
    </row>
    <row r="57">
      <c r="A57" s="10" t="s">
        <v>1013</v>
      </c>
      <c r="B57" s="31">
        <v>0.05146990740740741</v>
      </c>
      <c r="C57" s="31">
        <f t="shared" si="1"/>
        <v>0.05146990741</v>
      </c>
      <c r="D57" s="10" t="s">
        <v>74</v>
      </c>
      <c r="E57" s="10" t="s">
        <v>91</v>
      </c>
      <c r="F57" s="44">
        <v>11.0</v>
      </c>
      <c r="G57" s="25"/>
      <c r="I57" s="43" t="s">
        <v>1027</v>
      </c>
      <c r="K57" s="26"/>
    </row>
    <row r="58">
      <c r="A58" s="10" t="s">
        <v>1013</v>
      </c>
      <c r="B58" s="31">
        <v>0.052395833333333336</v>
      </c>
      <c r="C58" s="31">
        <f t="shared" si="1"/>
        <v>0.05239583333</v>
      </c>
      <c r="D58" s="10" t="s">
        <v>82</v>
      </c>
      <c r="E58" s="10" t="s">
        <v>79</v>
      </c>
      <c r="F58" s="44">
        <v>6.0</v>
      </c>
      <c r="G58" s="28">
        <f>F58-0</f>
        <v>6</v>
      </c>
      <c r="I58" s="26"/>
      <c r="K58" s="26"/>
    </row>
    <row r="59">
      <c r="A59" s="10" t="s">
        <v>1013</v>
      </c>
      <c r="B59" s="31">
        <v>0.05322916666666667</v>
      </c>
      <c r="C59" s="31">
        <f t="shared" si="1"/>
        <v>0.05322916667</v>
      </c>
      <c r="D59" s="10" t="s">
        <v>70</v>
      </c>
      <c r="E59" s="10" t="s">
        <v>225</v>
      </c>
      <c r="F59" s="44">
        <v>9.0</v>
      </c>
      <c r="G59" s="25"/>
      <c r="I59" s="26"/>
      <c r="K59" s="26"/>
    </row>
    <row r="60">
      <c r="A60" s="10" t="s">
        <v>1013</v>
      </c>
      <c r="B60" s="31">
        <v>0.05375</v>
      </c>
      <c r="C60" s="31">
        <f t="shared" si="1"/>
        <v>0.05375</v>
      </c>
      <c r="D60" s="10" t="s">
        <v>70</v>
      </c>
      <c r="E60" s="10" t="s">
        <v>93</v>
      </c>
      <c r="F60" s="44" t="s">
        <v>75</v>
      </c>
      <c r="G60" s="44" t="s">
        <v>75</v>
      </c>
      <c r="I60" s="26"/>
      <c r="K60" s="53" t="s">
        <v>160</v>
      </c>
    </row>
    <row r="61">
      <c r="A61" s="10" t="s">
        <v>1013</v>
      </c>
      <c r="B61" s="31">
        <v>0.05375</v>
      </c>
      <c r="C61" s="31">
        <f t="shared" si="1"/>
        <v>0.05375</v>
      </c>
      <c r="D61" s="10" t="s">
        <v>70</v>
      </c>
      <c r="E61" s="10" t="s">
        <v>93</v>
      </c>
      <c r="F61" s="44">
        <v>7.0</v>
      </c>
      <c r="G61" s="28">
        <f>F61-4</f>
        <v>3</v>
      </c>
      <c r="I61" s="26"/>
      <c r="K61" s="63" t="s">
        <v>1028</v>
      </c>
    </row>
    <row r="62">
      <c r="A62" s="10" t="s">
        <v>1013</v>
      </c>
      <c r="B62" s="31">
        <v>0.054247685185185184</v>
      </c>
      <c r="C62" s="31">
        <f t="shared" si="1"/>
        <v>0.05424768519</v>
      </c>
      <c r="D62" s="10" t="s">
        <v>903</v>
      </c>
      <c r="E62" s="10" t="s">
        <v>79</v>
      </c>
      <c r="F62" s="44" t="s">
        <v>68</v>
      </c>
      <c r="G62" s="44">
        <v>20.0</v>
      </c>
      <c r="I62" s="26"/>
      <c r="K62" s="43" t="s">
        <v>1029</v>
      </c>
    </row>
    <row r="63">
      <c r="A63" s="10" t="s">
        <v>1013</v>
      </c>
      <c r="B63" s="31">
        <v>0.059131944444444445</v>
      </c>
      <c r="C63" s="31">
        <f t="shared" si="1"/>
        <v>0.05913194444</v>
      </c>
      <c r="D63" s="26" t="s">
        <v>304</v>
      </c>
      <c r="E63" s="10" t="s">
        <v>83</v>
      </c>
      <c r="F63" s="44">
        <v>12.0</v>
      </c>
      <c r="G63" s="28">
        <f>F63-1</f>
        <v>11</v>
      </c>
      <c r="I63" s="26"/>
      <c r="K63" s="26"/>
    </row>
    <row r="64">
      <c r="A64" s="10" t="s">
        <v>1013</v>
      </c>
      <c r="B64" s="31">
        <v>0.059849537037037034</v>
      </c>
      <c r="C64" s="31">
        <f t="shared" si="1"/>
        <v>0.05984953704</v>
      </c>
      <c r="D64" s="26" t="s">
        <v>304</v>
      </c>
      <c r="E64" s="10" t="s">
        <v>89</v>
      </c>
      <c r="F64" s="44" t="s">
        <v>88</v>
      </c>
      <c r="G64" s="44">
        <v>1.0</v>
      </c>
      <c r="I64" s="26"/>
      <c r="K64" s="26"/>
    </row>
    <row r="65">
      <c r="A65" s="10" t="s">
        <v>1013</v>
      </c>
      <c r="B65" s="31">
        <v>0.06510416666666667</v>
      </c>
      <c r="C65" s="31">
        <f t="shared" si="1"/>
        <v>0.06510416667</v>
      </c>
      <c r="D65" s="10" t="s">
        <v>74</v>
      </c>
      <c r="E65" s="10" t="s">
        <v>83</v>
      </c>
      <c r="F65" s="44">
        <v>24.0</v>
      </c>
      <c r="G65" s="28">
        <f>F65-6</f>
        <v>18</v>
      </c>
      <c r="I65" s="26"/>
      <c r="K65" s="26"/>
    </row>
    <row r="66">
      <c r="A66" s="10" t="s">
        <v>1013</v>
      </c>
      <c r="B66" s="31">
        <v>0.06581018518518518</v>
      </c>
      <c r="C66" s="31">
        <f t="shared" si="1"/>
        <v>0.06581018519</v>
      </c>
      <c r="D66" s="10" t="s">
        <v>74</v>
      </c>
      <c r="E66" s="10" t="s">
        <v>217</v>
      </c>
      <c r="F66" s="44">
        <v>20.0</v>
      </c>
      <c r="G66" s="26">
        <f>F66-7</f>
        <v>13</v>
      </c>
      <c r="I66" s="26"/>
      <c r="K66" s="26"/>
    </row>
    <row r="67">
      <c r="A67" s="10" t="s">
        <v>1013</v>
      </c>
      <c r="B67" s="31">
        <v>0.06659722222222222</v>
      </c>
      <c r="C67" s="31">
        <f t="shared" si="1"/>
        <v>0.06659722222</v>
      </c>
      <c r="D67" s="10" t="s">
        <v>157</v>
      </c>
      <c r="E67" s="10" t="s">
        <v>125</v>
      </c>
      <c r="F67" s="44" t="s">
        <v>88</v>
      </c>
      <c r="G67" s="44">
        <v>1.0</v>
      </c>
      <c r="I67" s="26"/>
      <c r="K67" s="26"/>
    </row>
    <row r="68">
      <c r="A68" s="10" t="s">
        <v>1013</v>
      </c>
      <c r="B68" s="31">
        <v>0.06907407407407408</v>
      </c>
      <c r="C68" s="31">
        <f t="shared" si="1"/>
        <v>0.06907407407</v>
      </c>
      <c r="D68" s="10" t="s">
        <v>74</v>
      </c>
      <c r="E68" s="10" t="s">
        <v>83</v>
      </c>
      <c r="F68" s="44">
        <v>17.0</v>
      </c>
      <c r="G68" s="28">
        <f>F68-6</f>
        <v>11</v>
      </c>
      <c r="I68" s="26"/>
      <c r="K68" s="26"/>
    </row>
    <row r="69">
      <c r="A69" s="10" t="s">
        <v>1013</v>
      </c>
      <c r="B69" s="31">
        <v>0.07074074074074074</v>
      </c>
      <c r="C69" s="31">
        <f t="shared" si="1"/>
        <v>0.07074074074</v>
      </c>
      <c r="D69" s="10" t="s">
        <v>74</v>
      </c>
      <c r="E69" s="10" t="s">
        <v>210</v>
      </c>
      <c r="F69" s="44">
        <v>8.0</v>
      </c>
      <c r="G69" s="28">
        <f>F69--3</f>
        <v>11</v>
      </c>
      <c r="I69" s="26"/>
      <c r="K69" s="26"/>
    </row>
    <row r="70">
      <c r="A70" s="10" t="s">
        <v>1013</v>
      </c>
      <c r="B70" s="31">
        <v>0.0713425925925926</v>
      </c>
      <c r="C70" s="31">
        <f t="shared" si="1"/>
        <v>0.07134259259</v>
      </c>
      <c r="D70" s="10" t="s">
        <v>903</v>
      </c>
      <c r="E70" s="10" t="s">
        <v>93</v>
      </c>
      <c r="F70" s="44">
        <v>20.0</v>
      </c>
      <c r="G70" s="28">
        <f>F70-7</f>
        <v>13</v>
      </c>
      <c r="I70" s="26"/>
      <c r="K70" s="43" t="s">
        <v>914</v>
      </c>
    </row>
    <row r="71">
      <c r="A71" s="10" t="s">
        <v>1013</v>
      </c>
      <c r="B71" s="31">
        <v>0.07149305555555556</v>
      </c>
      <c r="C71" s="31">
        <f t="shared" si="1"/>
        <v>0.07149305556</v>
      </c>
      <c r="D71" s="10" t="s">
        <v>903</v>
      </c>
      <c r="E71" s="10" t="s">
        <v>91</v>
      </c>
      <c r="F71" s="44">
        <v>8.0</v>
      </c>
      <c r="G71" s="25"/>
      <c r="I71" s="43" t="s">
        <v>1030</v>
      </c>
      <c r="K71" s="26"/>
    </row>
    <row r="72">
      <c r="A72" s="10" t="s">
        <v>1013</v>
      </c>
      <c r="B72" s="31">
        <v>0.07149305555555556</v>
      </c>
      <c r="C72" s="31">
        <f t="shared" si="1"/>
        <v>0.07149305556</v>
      </c>
      <c r="D72" s="10" t="s">
        <v>74</v>
      </c>
      <c r="E72" s="10" t="s">
        <v>129</v>
      </c>
      <c r="F72" s="44">
        <v>14.0</v>
      </c>
      <c r="G72" s="25">
        <f>F72-4</f>
        <v>10</v>
      </c>
      <c r="I72" s="26"/>
      <c r="K72" s="26"/>
    </row>
    <row r="73">
      <c r="A73" s="10" t="s">
        <v>1013</v>
      </c>
      <c r="B73" s="31">
        <v>0.07234953703703703</v>
      </c>
      <c r="C73" s="31">
        <f t="shared" si="1"/>
        <v>0.07234953704</v>
      </c>
      <c r="D73" s="10" t="s">
        <v>1031</v>
      </c>
      <c r="E73" s="10" t="s">
        <v>217</v>
      </c>
      <c r="F73" s="44">
        <v>17.0</v>
      </c>
      <c r="G73" s="44">
        <v>11.0</v>
      </c>
      <c r="I73" s="26"/>
      <c r="K73" s="26"/>
    </row>
    <row r="74">
      <c r="A74" s="10" t="s">
        <v>1013</v>
      </c>
      <c r="B74" s="31">
        <v>0.0725</v>
      </c>
      <c r="C74" s="31">
        <f t="shared" si="1"/>
        <v>0.0725</v>
      </c>
      <c r="D74" s="10" t="s">
        <v>903</v>
      </c>
      <c r="E74" s="10" t="s">
        <v>93</v>
      </c>
      <c r="F74" s="44" t="s">
        <v>88</v>
      </c>
      <c r="G74" s="44">
        <v>1.0</v>
      </c>
      <c r="I74" s="26"/>
      <c r="K74" s="43" t="s">
        <v>914</v>
      </c>
    </row>
    <row r="75">
      <c r="A75" s="10" t="s">
        <v>1013</v>
      </c>
      <c r="B75" s="31">
        <v>0.0734837962962963</v>
      </c>
      <c r="C75" s="31">
        <f t="shared" si="1"/>
        <v>0.0734837963</v>
      </c>
      <c r="D75" s="10" t="s">
        <v>903</v>
      </c>
      <c r="E75" s="10" t="s">
        <v>166</v>
      </c>
      <c r="F75" s="44">
        <v>15.0</v>
      </c>
      <c r="G75" s="28">
        <f>F75-2</f>
        <v>13</v>
      </c>
      <c r="I75" s="26"/>
      <c r="K75" s="26"/>
    </row>
    <row r="76">
      <c r="A76" s="10" t="s">
        <v>1013</v>
      </c>
      <c r="B76" s="31">
        <v>0.0740625</v>
      </c>
      <c r="C76" s="31">
        <f t="shared" si="1"/>
        <v>0.0740625</v>
      </c>
      <c r="D76" s="10" t="s">
        <v>903</v>
      </c>
      <c r="E76" s="10" t="s">
        <v>93</v>
      </c>
      <c r="F76" s="44">
        <v>20.0</v>
      </c>
      <c r="G76" s="25">
        <f>F76-7</f>
        <v>13</v>
      </c>
      <c r="I76" s="26"/>
      <c r="K76" s="43" t="s">
        <v>1032</v>
      </c>
    </row>
    <row r="77">
      <c r="A77" s="10" t="s">
        <v>1013</v>
      </c>
      <c r="B77" s="31">
        <v>0.0770949074074074</v>
      </c>
      <c r="C77" s="31">
        <f t="shared" si="1"/>
        <v>0.07709490741</v>
      </c>
      <c r="D77" s="10" t="s">
        <v>82</v>
      </c>
      <c r="E77" s="10" t="s">
        <v>362</v>
      </c>
      <c r="F77" s="44" t="s">
        <v>68</v>
      </c>
      <c r="G77" s="44">
        <v>20.0</v>
      </c>
      <c r="I77" s="26"/>
      <c r="K77" s="26"/>
    </row>
    <row r="78">
      <c r="A78" s="10" t="s">
        <v>1013</v>
      </c>
      <c r="B78" s="31">
        <v>0.07737268518518518</v>
      </c>
      <c r="C78" s="31">
        <f t="shared" si="1"/>
        <v>0.07737268519</v>
      </c>
      <c r="D78" s="10" t="s">
        <v>70</v>
      </c>
      <c r="E78" s="10" t="s">
        <v>100</v>
      </c>
      <c r="F78" s="44">
        <v>9.0</v>
      </c>
      <c r="G78" s="44">
        <v>2.0</v>
      </c>
      <c r="I78" s="43" t="s">
        <v>1033</v>
      </c>
      <c r="K78" s="26"/>
    </row>
    <row r="79">
      <c r="A79" s="10" t="s">
        <v>1013</v>
      </c>
      <c r="B79" s="31">
        <v>0.07783564814814815</v>
      </c>
      <c r="C79" s="31">
        <f t="shared" si="1"/>
        <v>0.07783564815</v>
      </c>
      <c r="D79" s="10" t="s">
        <v>70</v>
      </c>
      <c r="E79" s="10" t="s">
        <v>209</v>
      </c>
      <c r="F79" s="44">
        <v>15.0</v>
      </c>
      <c r="G79" s="28">
        <f>F79-0</f>
        <v>15</v>
      </c>
      <c r="I79" s="26"/>
      <c r="K79" s="26"/>
    </row>
    <row r="80">
      <c r="A80" s="10" t="s">
        <v>1013</v>
      </c>
      <c r="B80" s="31">
        <v>0.07826388888888888</v>
      </c>
      <c r="C80" s="31">
        <f t="shared" si="1"/>
        <v>0.07826388889</v>
      </c>
      <c r="D80" s="10" t="s">
        <v>903</v>
      </c>
      <c r="E80" s="10" t="s">
        <v>209</v>
      </c>
      <c r="F80" s="44">
        <v>21.0</v>
      </c>
      <c r="G80" s="25">
        <f>F80-4</f>
        <v>17</v>
      </c>
      <c r="I80" s="26"/>
      <c r="K80" s="26"/>
    </row>
    <row r="81">
      <c r="A81" s="10" t="s">
        <v>1013</v>
      </c>
      <c r="B81" s="31">
        <v>0.07864583333333333</v>
      </c>
      <c r="C81" s="31">
        <f t="shared" si="1"/>
        <v>0.07864583333</v>
      </c>
      <c r="D81" s="10" t="s">
        <v>903</v>
      </c>
      <c r="E81" s="10" t="s">
        <v>100</v>
      </c>
      <c r="F81" s="44">
        <v>19.0</v>
      </c>
      <c r="G81" s="25">
        <f>F81-3</f>
        <v>16</v>
      </c>
      <c r="I81" s="43" t="s">
        <v>1034</v>
      </c>
      <c r="K81" s="26"/>
    </row>
    <row r="82">
      <c r="A82" s="10" t="s">
        <v>1013</v>
      </c>
      <c r="B82" s="31">
        <v>0.07868055555555556</v>
      </c>
      <c r="C82" s="31">
        <f t="shared" si="1"/>
        <v>0.07868055556</v>
      </c>
      <c r="D82" s="10" t="s">
        <v>70</v>
      </c>
      <c r="E82" s="10" t="s">
        <v>100</v>
      </c>
      <c r="F82" s="44">
        <v>12.0</v>
      </c>
      <c r="G82" s="25">
        <f>F82-7</f>
        <v>5</v>
      </c>
      <c r="I82" s="43" t="s">
        <v>1035</v>
      </c>
      <c r="K82" s="26"/>
    </row>
    <row r="83">
      <c r="A83" s="10" t="s">
        <v>1013</v>
      </c>
      <c r="B83" s="31">
        <v>0.08168981481481481</v>
      </c>
      <c r="C83" s="31">
        <f t="shared" si="1"/>
        <v>0.08168981481</v>
      </c>
      <c r="D83" s="10" t="s">
        <v>70</v>
      </c>
      <c r="E83" s="10" t="s">
        <v>120</v>
      </c>
      <c r="F83" s="44">
        <v>14.0</v>
      </c>
      <c r="G83" s="26"/>
      <c r="I83" s="43"/>
      <c r="K83" s="43" t="s">
        <v>1036</v>
      </c>
    </row>
    <row r="84">
      <c r="A84" s="10" t="s">
        <v>1013</v>
      </c>
      <c r="B84" s="31">
        <v>0.0998263888888889</v>
      </c>
      <c r="C84" s="31">
        <f>B84-TIME('Time Shifts'!$B$30,'Time Shifts'!$C$30,'Time Shifts'!$D$30)</f>
        <v>0.08429398148</v>
      </c>
      <c r="D84" s="10" t="s">
        <v>968</v>
      </c>
      <c r="E84" s="10" t="s">
        <v>120</v>
      </c>
      <c r="F84" s="44">
        <v>12.0</v>
      </c>
      <c r="G84" s="25"/>
      <c r="I84" s="43"/>
      <c r="K84" s="43" t="s">
        <v>1037</v>
      </c>
    </row>
    <row r="85">
      <c r="A85" s="10" t="s">
        <v>1013</v>
      </c>
      <c r="B85" s="31">
        <v>0.09984953703703704</v>
      </c>
      <c r="C85" s="31">
        <f>B85-TIME('Time Shifts'!$B$30,'Time Shifts'!$C$30,'Time Shifts'!$D$30)</f>
        <v>0.08431712963</v>
      </c>
      <c r="D85" s="10" t="s">
        <v>968</v>
      </c>
      <c r="E85" s="10" t="s">
        <v>120</v>
      </c>
      <c r="F85" s="44">
        <v>10.0</v>
      </c>
      <c r="G85" s="25"/>
      <c r="I85" s="43"/>
      <c r="K85" s="43" t="s">
        <v>1038</v>
      </c>
    </row>
    <row r="86">
      <c r="A86" s="10" t="s">
        <v>1013</v>
      </c>
      <c r="B86" s="31">
        <v>0.10072916666666666</v>
      </c>
      <c r="C86" s="31">
        <f>B86-TIME('Time Shifts'!$B$30,'Time Shifts'!$C$30,'Time Shifts'!$D$30)</f>
        <v>0.08519675926</v>
      </c>
      <c r="D86" s="10" t="s">
        <v>1039</v>
      </c>
      <c r="E86" s="10" t="s">
        <v>125</v>
      </c>
      <c r="F86" s="44" t="s">
        <v>88</v>
      </c>
      <c r="G86" s="53">
        <v>1.0</v>
      </c>
      <c r="I86" s="26"/>
      <c r="K86" s="26"/>
    </row>
    <row r="87">
      <c r="A87" s="10" t="s">
        <v>1013</v>
      </c>
      <c r="B87" s="31">
        <v>0.10716435185185186</v>
      </c>
      <c r="C87" s="31">
        <f>B87-TIME('Time Shifts'!$B$30,'Time Shifts'!$C$30,'Time Shifts'!$D$30)</f>
        <v>0.09163194444</v>
      </c>
      <c r="D87" s="10" t="s">
        <v>903</v>
      </c>
      <c r="E87" s="10" t="s">
        <v>98</v>
      </c>
      <c r="F87" s="44">
        <v>11.0</v>
      </c>
      <c r="G87" s="28"/>
      <c r="I87" s="26"/>
      <c r="K87" s="26"/>
    </row>
    <row r="88">
      <c r="A88" s="10" t="s">
        <v>1013</v>
      </c>
      <c r="B88" s="31">
        <v>0.11125</v>
      </c>
      <c r="C88" s="31">
        <f>B88-TIME('Time Shifts'!$B$30,'Time Shifts'!$C$30,'Time Shifts'!$D$30)</f>
        <v>0.09571759259</v>
      </c>
      <c r="D88" s="10" t="s">
        <v>74</v>
      </c>
      <c r="E88" s="10" t="s">
        <v>67</v>
      </c>
      <c r="F88" s="44">
        <v>12.0</v>
      </c>
      <c r="G88" s="26">
        <f>F88-0</f>
        <v>12</v>
      </c>
      <c r="I88" s="26"/>
      <c r="K88" s="26"/>
    </row>
    <row r="89">
      <c r="A89" s="10" t="s">
        <v>1013</v>
      </c>
      <c r="B89" s="31">
        <v>0.11142361111111111</v>
      </c>
      <c r="C89" s="31">
        <f>B89-TIME('Time Shifts'!$B$30,'Time Shifts'!$C$30,'Time Shifts'!$D$30)</f>
        <v>0.0958912037</v>
      </c>
      <c r="D89" s="10" t="s">
        <v>70</v>
      </c>
      <c r="E89" s="10" t="s">
        <v>67</v>
      </c>
      <c r="F89" s="44">
        <v>5.0</v>
      </c>
      <c r="G89" s="25">
        <f>F89-3</f>
        <v>2</v>
      </c>
      <c r="I89" s="26"/>
      <c r="K89" s="26"/>
    </row>
    <row r="90">
      <c r="A90" s="10" t="s">
        <v>1013</v>
      </c>
      <c r="B90" s="31">
        <v>0.11155092592592593</v>
      </c>
      <c r="C90" s="31">
        <f>B90-TIME('Time Shifts'!$B$30,'Time Shifts'!$C$30,'Time Shifts'!$D$30)</f>
        <v>0.09601851852</v>
      </c>
      <c r="D90" s="10" t="s">
        <v>903</v>
      </c>
      <c r="E90" s="10" t="s">
        <v>67</v>
      </c>
      <c r="F90" s="44" t="s">
        <v>68</v>
      </c>
      <c r="G90" s="53">
        <v>20.0</v>
      </c>
      <c r="I90" s="26"/>
      <c r="K90" s="26"/>
    </row>
    <row r="91">
      <c r="A91" s="10" t="s">
        <v>1013</v>
      </c>
      <c r="B91" s="31">
        <v>0.1129050925925926</v>
      </c>
      <c r="C91" s="31">
        <f>B91-TIME('Time Shifts'!$B$30,'Time Shifts'!$C$30,'Time Shifts'!$D$30)</f>
        <v>0.09737268519</v>
      </c>
      <c r="D91" s="10" t="s">
        <v>74</v>
      </c>
      <c r="E91" s="10" t="s">
        <v>87</v>
      </c>
      <c r="F91" s="44">
        <v>22.0</v>
      </c>
      <c r="G91" s="26">
        <f>F91-4</f>
        <v>18</v>
      </c>
      <c r="I91" s="26"/>
      <c r="K91" s="26"/>
    </row>
    <row r="92">
      <c r="A92" s="10" t="s">
        <v>1013</v>
      </c>
      <c r="B92" s="31">
        <v>0.11299768518518519</v>
      </c>
      <c r="C92" s="31">
        <f>B92-TIME('Time Shifts'!$B$30,'Time Shifts'!$C$30,'Time Shifts'!$D$30)</f>
        <v>0.09746527778</v>
      </c>
      <c r="D92" s="10" t="s">
        <v>82</v>
      </c>
      <c r="E92" s="10" t="s">
        <v>87</v>
      </c>
      <c r="F92" s="44">
        <v>15.0</v>
      </c>
      <c r="G92" s="28">
        <f>F92-1</f>
        <v>14</v>
      </c>
      <c r="I92" s="26"/>
      <c r="K92" s="26"/>
    </row>
    <row r="93">
      <c r="A93" s="10" t="s">
        <v>1013</v>
      </c>
      <c r="B93" s="31">
        <v>0.11300925925925925</v>
      </c>
      <c r="C93" s="31">
        <f>B93-TIME('Time Shifts'!$B$30,'Time Shifts'!$C$30,'Time Shifts'!$D$30)</f>
        <v>0.09747685185</v>
      </c>
      <c r="D93" s="10" t="s">
        <v>70</v>
      </c>
      <c r="E93" s="10" t="s">
        <v>87</v>
      </c>
      <c r="F93" s="44">
        <v>18.0</v>
      </c>
      <c r="G93" s="26">
        <f>F93-4</f>
        <v>14</v>
      </c>
      <c r="I93" s="26"/>
      <c r="K93" s="26"/>
    </row>
    <row r="94">
      <c r="A94" s="10" t="s">
        <v>1013</v>
      </c>
      <c r="B94" s="31">
        <v>0.1130324074074074</v>
      </c>
      <c r="C94" s="31">
        <f>B94-TIME('Time Shifts'!$B$30,'Time Shifts'!$C$30,'Time Shifts'!$D$30)</f>
        <v>0.0975</v>
      </c>
      <c r="D94" s="10" t="s">
        <v>903</v>
      </c>
      <c r="E94" s="10" t="s">
        <v>87</v>
      </c>
      <c r="F94" s="44">
        <v>15.0</v>
      </c>
      <c r="G94" s="25">
        <f>F94-3</f>
        <v>12</v>
      </c>
      <c r="I94" s="26"/>
      <c r="K94" s="26"/>
    </row>
    <row r="95">
      <c r="A95" s="10" t="s">
        <v>1013</v>
      </c>
      <c r="B95" s="31">
        <v>0.1133912037037037</v>
      </c>
      <c r="C95" s="31">
        <f>B95-TIME('Time Shifts'!$B$30,'Time Shifts'!$C$30,'Time Shifts'!$D$30)</f>
        <v>0.0978587963</v>
      </c>
      <c r="D95" s="10" t="s">
        <v>968</v>
      </c>
      <c r="E95" s="10" t="s">
        <v>87</v>
      </c>
      <c r="F95" s="44">
        <v>5.0</v>
      </c>
      <c r="G95" s="25">
        <f>F95-1</f>
        <v>4</v>
      </c>
      <c r="I95" s="26"/>
      <c r="K95" s="26"/>
    </row>
    <row r="96">
      <c r="A96" s="10" t="s">
        <v>1013</v>
      </c>
      <c r="B96" s="31">
        <v>0.11358796296296296</v>
      </c>
      <c r="C96" s="31">
        <f>B96-TIME('Time Shifts'!$B$30,'Time Shifts'!$C$30,'Time Shifts'!$D$30)</f>
        <v>0.09805555556</v>
      </c>
      <c r="D96" s="26" t="s">
        <v>304</v>
      </c>
      <c r="E96" s="10" t="s">
        <v>87</v>
      </c>
      <c r="F96" s="44" t="s">
        <v>88</v>
      </c>
      <c r="G96" s="44">
        <v>1.0</v>
      </c>
      <c r="I96" s="26"/>
      <c r="K96" s="26"/>
    </row>
    <row r="97">
      <c r="A97" s="10" t="s">
        <v>1013</v>
      </c>
      <c r="B97" s="31">
        <v>0.11501157407407407</v>
      </c>
      <c r="C97" s="31">
        <f>B97-TIME('Time Shifts'!$B$30,'Time Shifts'!$C$30,'Time Shifts'!$D$30)</f>
        <v>0.09947916667</v>
      </c>
      <c r="D97" s="10" t="s">
        <v>74</v>
      </c>
      <c r="E97" s="10" t="s">
        <v>93</v>
      </c>
      <c r="F97" s="44">
        <v>12.0</v>
      </c>
      <c r="G97" s="25">
        <f t="shared" ref="G97:G98" si="4">F97-8</f>
        <v>4</v>
      </c>
      <c r="I97" s="26"/>
      <c r="K97" s="43" t="s">
        <v>1015</v>
      </c>
    </row>
    <row r="98">
      <c r="A98" s="10" t="s">
        <v>1013</v>
      </c>
      <c r="B98" s="31">
        <v>0.11521990740740741</v>
      </c>
      <c r="C98" s="31">
        <f>B98-TIME('Time Shifts'!$B$30,'Time Shifts'!$C$30,'Time Shifts'!$D$30)</f>
        <v>0.0996875</v>
      </c>
      <c r="D98" s="10" t="s">
        <v>74</v>
      </c>
      <c r="E98" s="10" t="s">
        <v>93</v>
      </c>
      <c r="F98" s="44">
        <v>20.0</v>
      </c>
      <c r="G98" s="26">
        <f t="shared" si="4"/>
        <v>12</v>
      </c>
      <c r="I98" s="26"/>
      <c r="K98" s="43" t="s">
        <v>1015</v>
      </c>
    </row>
    <row r="99">
      <c r="A99" s="10" t="s">
        <v>1013</v>
      </c>
      <c r="B99" s="31">
        <v>0.1153125</v>
      </c>
      <c r="C99" s="31">
        <f>B99-TIME('Time Shifts'!$B$30,'Time Shifts'!$C$30,'Time Shifts'!$D$30)</f>
        <v>0.09978009259</v>
      </c>
      <c r="D99" s="10" t="s">
        <v>74</v>
      </c>
      <c r="E99" s="10" t="s">
        <v>91</v>
      </c>
      <c r="F99" s="44">
        <v>10.0</v>
      </c>
      <c r="G99" s="28"/>
      <c r="I99" s="43" t="s">
        <v>1023</v>
      </c>
      <c r="K99" s="26"/>
    </row>
    <row r="100">
      <c r="A100" s="10" t="s">
        <v>1013</v>
      </c>
      <c r="B100" s="31">
        <v>0.11597222222222223</v>
      </c>
      <c r="C100" s="31">
        <f>B100-TIME('Time Shifts'!$B$30,'Time Shifts'!$C$30,'Time Shifts'!$D$30)</f>
        <v>0.1004398148</v>
      </c>
      <c r="D100" s="10" t="s">
        <v>70</v>
      </c>
      <c r="E100" s="10" t="s">
        <v>93</v>
      </c>
      <c r="F100" s="44" t="s">
        <v>68</v>
      </c>
      <c r="G100" s="44">
        <v>20.0</v>
      </c>
      <c r="H100" s="10" t="s">
        <v>137</v>
      </c>
      <c r="I100" s="26"/>
      <c r="K100" s="43" t="s">
        <v>1040</v>
      </c>
    </row>
    <row r="101">
      <c r="A101" s="10" t="s">
        <v>1013</v>
      </c>
      <c r="B101" s="31">
        <v>0.11618055555555555</v>
      </c>
      <c r="C101" s="31">
        <f>B101-TIME('Time Shifts'!$B$30,'Time Shifts'!$C$30,'Time Shifts'!$D$30)</f>
        <v>0.1006481481</v>
      </c>
      <c r="D101" s="10" t="s">
        <v>70</v>
      </c>
      <c r="E101" s="10" t="s">
        <v>91</v>
      </c>
      <c r="F101" s="44">
        <v>18.0</v>
      </c>
      <c r="G101" s="26"/>
      <c r="I101" s="43" t="s">
        <v>1007</v>
      </c>
      <c r="K101" s="26"/>
    </row>
    <row r="102">
      <c r="A102" s="10" t="s">
        <v>1013</v>
      </c>
      <c r="B102" s="31">
        <v>0.11652777777777777</v>
      </c>
      <c r="C102" s="31">
        <f>B102-TIME('Time Shifts'!$B$30,'Time Shifts'!$C$30,'Time Shifts'!$D$30)</f>
        <v>0.1009953704</v>
      </c>
      <c r="D102" s="10" t="s">
        <v>70</v>
      </c>
      <c r="E102" s="10" t="s">
        <v>93</v>
      </c>
      <c r="F102" s="44">
        <v>14.0</v>
      </c>
      <c r="G102" s="26">
        <f>F102-7</f>
        <v>7</v>
      </c>
      <c r="I102" s="26"/>
      <c r="K102" s="43" t="s">
        <v>1040</v>
      </c>
    </row>
    <row r="103">
      <c r="A103" s="10" t="s">
        <v>1013</v>
      </c>
      <c r="B103" s="31">
        <v>0.11663194444444444</v>
      </c>
      <c r="C103" s="31">
        <f>B103-TIME('Time Shifts'!$B$30,'Time Shifts'!$C$30,'Time Shifts'!$D$30)</f>
        <v>0.101099537</v>
      </c>
      <c r="D103" s="10" t="s">
        <v>70</v>
      </c>
      <c r="E103" s="10" t="s">
        <v>91</v>
      </c>
      <c r="F103" s="44">
        <v>6.0</v>
      </c>
      <c r="G103" s="25"/>
      <c r="I103" s="43" t="s">
        <v>976</v>
      </c>
      <c r="K103" s="26"/>
    </row>
    <row r="104">
      <c r="A104" s="10" t="s">
        <v>1013</v>
      </c>
      <c r="B104" s="31">
        <v>0.11690972222222222</v>
      </c>
      <c r="C104" s="31">
        <f>B104-TIME('Time Shifts'!$B$30,'Time Shifts'!$C$30,'Time Shifts'!$D$30)</f>
        <v>0.1013773148</v>
      </c>
      <c r="D104" s="10" t="s">
        <v>70</v>
      </c>
      <c r="E104" s="10" t="s">
        <v>93</v>
      </c>
      <c r="F104" s="44">
        <v>12.0</v>
      </c>
      <c r="G104" s="26">
        <f>F104-7</f>
        <v>5</v>
      </c>
      <c r="I104" s="26"/>
      <c r="K104" s="43" t="s">
        <v>1014</v>
      </c>
    </row>
    <row r="105">
      <c r="A105" s="10" t="s">
        <v>1013</v>
      </c>
      <c r="B105" s="31">
        <v>0.11798611111111111</v>
      </c>
      <c r="C105" s="31">
        <f>B105-TIME('Time Shifts'!$B$30,'Time Shifts'!$C$30,'Time Shifts'!$D$30)</f>
        <v>0.1024537037</v>
      </c>
      <c r="D105" s="10" t="s">
        <v>903</v>
      </c>
      <c r="E105" s="10" t="s">
        <v>93</v>
      </c>
      <c r="F105" s="44" t="s">
        <v>88</v>
      </c>
      <c r="G105" s="44">
        <v>1.0</v>
      </c>
      <c r="I105" s="26"/>
      <c r="K105" s="43" t="s">
        <v>1041</v>
      </c>
    </row>
    <row r="106">
      <c r="A106" s="10" t="s">
        <v>1013</v>
      </c>
      <c r="B106" s="31">
        <v>0.11815972222222222</v>
      </c>
      <c r="C106" s="31">
        <f>B106-TIME('Time Shifts'!$B$30,'Time Shifts'!$C$30,'Time Shifts'!$D$30)</f>
        <v>0.1026273148</v>
      </c>
      <c r="D106" s="10" t="s">
        <v>903</v>
      </c>
      <c r="E106" s="10" t="s">
        <v>93</v>
      </c>
      <c r="F106" s="44">
        <v>19.0</v>
      </c>
      <c r="G106" s="28">
        <f>F106-7</f>
        <v>12</v>
      </c>
      <c r="I106" s="26"/>
      <c r="K106" s="43" t="s">
        <v>1019</v>
      </c>
    </row>
    <row r="107">
      <c r="A107" s="10" t="s">
        <v>1013</v>
      </c>
      <c r="B107" s="31">
        <v>0.11824074074074074</v>
      </c>
      <c r="C107" s="31">
        <f>B107-TIME('Time Shifts'!$B$30,'Time Shifts'!$C$30,'Time Shifts'!$D$30)</f>
        <v>0.1027083333</v>
      </c>
      <c r="D107" s="10" t="s">
        <v>903</v>
      </c>
      <c r="E107" s="10" t="s">
        <v>91</v>
      </c>
      <c r="F107" s="44">
        <v>7.0</v>
      </c>
      <c r="G107" s="25"/>
      <c r="I107" s="43" t="s">
        <v>1042</v>
      </c>
      <c r="K107" s="26"/>
    </row>
    <row r="108">
      <c r="A108" s="10" t="s">
        <v>1013</v>
      </c>
      <c r="B108" s="31">
        <v>0.11849537037037038</v>
      </c>
      <c r="C108" s="31">
        <f>B108-TIME('Time Shifts'!$B$30,'Time Shifts'!$C$30,'Time Shifts'!$D$30)</f>
        <v>0.102962963</v>
      </c>
      <c r="D108" s="10" t="s">
        <v>903</v>
      </c>
      <c r="E108" s="10" t="s">
        <v>93</v>
      </c>
      <c r="F108" s="44">
        <v>15.0</v>
      </c>
      <c r="G108" s="28">
        <f>F108-7</f>
        <v>8</v>
      </c>
      <c r="I108" s="26"/>
      <c r="K108" s="43" t="s">
        <v>1041</v>
      </c>
    </row>
    <row r="109">
      <c r="A109" s="10" t="s">
        <v>1013</v>
      </c>
      <c r="B109" s="31">
        <v>0.12143518518518519</v>
      </c>
      <c r="C109" s="31">
        <f>B109-TIME('Time Shifts'!$B$30,'Time Shifts'!$C$30,'Time Shifts'!$D$30)</f>
        <v>0.1059027778</v>
      </c>
      <c r="D109" s="10" t="s">
        <v>968</v>
      </c>
      <c r="E109" s="10" t="s">
        <v>166</v>
      </c>
      <c r="F109" s="44">
        <v>27.0</v>
      </c>
      <c r="G109" s="26">
        <f>F109-8</f>
        <v>19</v>
      </c>
      <c r="I109" s="26"/>
      <c r="K109" s="26"/>
    </row>
    <row r="110">
      <c r="A110" s="10" t="s">
        <v>1013</v>
      </c>
      <c r="B110" s="31">
        <v>0.12243055555555556</v>
      </c>
      <c r="C110" s="31">
        <f>B110-TIME('Time Shifts'!$B$30,'Time Shifts'!$C$30,'Time Shifts'!$D$30)</f>
        <v>0.1068981481</v>
      </c>
      <c r="D110" s="10" t="s">
        <v>70</v>
      </c>
      <c r="E110" s="10" t="s">
        <v>93</v>
      </c>
      <c r="F110" s="44">
        <v>16.0</v>
      </c>
      <c r="G110" s="28">
        <f>F110-7</f>
        <v>9</v>
      </c>
      <c r="I110" s="26"/>
      <c r="K110" s="43" t="s">
        <v>1043</v>
      </c>
    </row>
    <row r="111">
      <c r="A111" s="10" t="s">
        <v>1013</v>
      </c>
      <c r="B111" s="31">
        <v>0.12255787037037037</v>
      </c>
      <c r="C111" s="31">
        <f>B111-TIME('Time Shifts'!$B$30,'Time Shifts'!$C$30,'Time Shifts'!$D$30)</f>
        <v>0.107025463</v>
      </c>
      <c r="D111" s="10" t="s">
        <v>70</v>
      </c>
      <c r="E111" s="10" t="s">
        <v>91</v>
      </c>
      <c r="F111" s="44">
        <v>10.0</v>
      </c>
      <c r="G111" s="25"/>
      <c r="I111" s="43" t="s">
        <v>1044</v>
      </c>
      <c r="J111" s="10">
        <v>1.0</v>
      </c>
      <c r="K111" s="43"/>
    </row>
    <row r="112">
      <c r="A112" s="10" t="s">
        <v>1013</v>
      </c>
      <c r="B112" s="31">
        <v>0.12435185185185185</v>
      </c>
      <c r="C112" s="31">
        <f>B112-TIME('Time Shifts'!$B$30,'Time Shifts'!$C$30,'Time Shifts'!$D$30)</f>
        <v>0.1088194444</v>
      </c>
      <c r="D112" s="26" t="s">
        <v>304</v>
      </c>
      <c r="E112" s="10" t="s">
        <v>89</v>
      </c>
      <c r="F112" s="44">
        <v>11.0</v>
      </c>
      <c r="G112" s="28">
        <f>F112-7</f>
        <v>4</v>
      </c>
      <c r="I112" s="26"/>
      <c r="K112" s="43" t="s">
        <v>1022</v>
      </c>
    </row>
    <row r="113">
      <c r="A113" s="10" t="s">
        <v>1013</v>
      </c>
      <c r="B113" s="31">
        <v>0.1268287037037037</v>
      </c>
      <c r="C113" s="31">
        <f>B113-TIME('Time Shifts'!$B$30,'Time Shifts'!$C$30,'Time Shifts'!$D$30)</f>
        <v>0.1112962963</v>
      </c>
      <c r="D113" s="10" t="s">
        <v>74</v>
      </c>
      <c r="E113" s="10" t="s">
        <v>93</v>
      </c>
      <c r="F113" s="44">
        <v>12.0</v>
      </c>
      <c r="G113" s="25">
        <f t="shared" ref="G113:G114" si="5">F113-8</f>
        <v>4</v>
      </c>
      <c r="I113" s="26"/>
      <c r="K113" s="43" t="s">
        <v>1015</v>
      </c>
    </row>
    <row r="114">
      <c r="A114" s="10" t="s">
        <v>1013</v>
      </c>
      <c r="B114" s="31">
        <v>0.12709490740740742</v>
      </c>
      <c r="C114" s="31">
        <f>B114-TIME('Time Shifts'!$B$30,'Time Shifts'!$C$30,'Time Shifts'!$D$30)</f>
        <v>0.1115625</v>
      </c>
      <c r="D114" s="10" t="s">
        <v>74</v>
      </c>
      <c r="E114" s="10" t="s">
        <v>93</v>
      </c>
      <c r="F114" s="44">
        <v>22.0</v>
      </c>
      <c r="G114" s="26">
        <f t="shared" si="5"/>
        <v>14</v>
      </c>
      <c r="I114" s="26"/>
      <c r="K114" s="43" t="s">
        <v>1015</v>
      </c>
    </row>
    <row r="115">
      <c r="A115" s="10" t="s">
        <v>1013</v>
      </c>
      <c r="B115" s="31">
        <v>0.12725694444444444</v>
      </c>
      <c r="C115" s="31">
        <f>B115-TIME('Time Shifts'!$B$30,'Time Shifts'!$C$30,'Time Shifts'!$D$30)</f>
        <v>0.111724537</v>
      </c>
      <c r="D115" s="10" t="s">
        <v>74</v>
      </c>
      <c r="E115" s="10" t="s">
        <v>91</v>
      </c>
      <c r="F115" s="44">
        <v>17.0</v>
      </c>
      <c r="G115" s="28"/>
      <c r="I115" s="43" t="s">
        <v>1045</v>
      </c>
      <c r="K115" s="26"/>
    </row>
    <row r="116">
      <c r="A116" s="10" t="s">
        <v>1013</v>
      </c>
      <c r="B116" s="31">
        <v>0.12861111111111112</v>
      </c>
      <c r="C116" s="31">
        <f>B116-TIME('Time Shifts'!$B$30,'Time Shifts'!$C$30,'Time Shifts'!$D$30)</f>
        <v>0.1130787037</v>
      </c>
      <c r="D116" s="10" t="s">
        <v>70</v>
      </c>
      <c r="E116" s="10" t="s">
        <v>93</v>
      </c>
      <c r="F116" s="44" t="s">
        <v>88</v>
      </c>
      <c r="G116" s="44">
        <v>1.0</v>
      </c>
      <c r="I116" s="26"/>
      <c r="K116" s="43" t="s">
        <v>1040</v>
      </c>
    </row>
    <row r="117">
      <c r="A117" s="10" t="s">
        <v>1013</v>
      </c>
      <c r="B117" s="31">
        <v>0.12886574074074075</v>
      </c>
      <c r="C117" s="31">
        <f>B117-TIME('Time Shifts'!$B$30,'Time Shifts'!$C$30,'Time Shifts'!$D$30)</f>
        <v>0.1133333333</v>
      </c>
      <c r="D117" s="10" t="s">
        <v>70</v>
      </c>
      <c r="E117" s="10" t="s">
        <v>93</v>
      </c>
      <c r="F117" s="44">
        <v>17.0</v>
      </c>
      <c r="G117" s="26">
        <f>F117-7</f>
        <v>10</v>
      </c>
      <c r="I117" s="26"/>
      <c r="K117" s="43" t="s">
        <v>1040</v>
      </c>
    </row>
    <row r="118">
      <c r="A118" s="10" t="s">
        <v>1013</v>
      </c>
      <c r="B118" s="31">
        <v>0.12894675925925925</v>
      </c>
      <c r="C118" s="31">
        <f>B118-TIME('Time Shifts'!$B$30,'Time Shifts'!$C$30,'Time Shifts'!$D$30)</f>
        <v>0.1134143519</v>
      </c>
      <c r="D118" s="10" t="s">
        <v>70</v>
      </c>
      <c r="E118" s="10" t="s">
        <v>91</v>
      </c>
      <c r="F118" s="44">
        <v>9.0</v>
      </c>
      <c r="G118" s="28"/>
      <c r="I118" s="43" t="s">
        <v>1046</v>
      </c>
      <c r="K118" s="26"/>
    </row>
    <row r="119">
      <c r="A119" s="10" t="s">
        <v>1013</v>
      </c>
      <c r="B119" s="31">
        <v>0.1293287037037037</v>
      </c>
      <c r="C119" s="31">
        <f>B119-TIME('Time Shifts'!$B$30,'Time Shifts'!$C$30,'Time Shifts'!$D$30)</f>
        <v>0.1137962963</v>
      </c>
      <c r="D119" s="10" t="s">
        <v>70</v>
      </c>
      <c r="E119" s="10" t="s">
        <v>93</v>
      </c>
      <c r="F119" s="44">
        <v>19.0</v>
      </c>
      <c r="G119" s="25">
        <f>F119-7</f>
        <v>12</v>
      </c>
      <c r="I119" s="26"/>
      <c r="K119" s="43" t="s">
        <v>1014</v>
      </c>
    </row>
    <row r="120">
      <c r="A120" s="10" t="s">
        <v>1013</v>
      </c>
      <c r="B120" s="31">
        <v>0.12942129629629628</v>
      </c>
      <c r="C120" s="31">
        <f>B120-TIME('Time Shifts'!$B$30,'Time Shifts'!$C$30,'Time Shifts'!$D$30)</f>
        <v>0.1138888889</v>
      </c>
      <c r="D120" s="10" t="s">
        <v>70</v>
      </c>
      <c r="E120" s="10" t="s">
        <v>91</v>
      </c>
      <c r="F120" s="44">
        <v>9.0</v>
      </c>
      <c r="G120" s="28"/>
      <c r="I120" s="43" t="s">
        <v>1046</v>
      </c>
      <c r="K120" s="26"/>
    </row>
    <row r="121">
      <c r="A121" s="10" t="s">
        <v>1013</v>
      </c>
      <c r="B121" s="31">
        <v>0.1295138888888889</v>
      </c>
      <c r="C121" s="31">
        <f>B121-TIME('Time Shifts'!$B$30,'Time Shifts'!$C$30,'Time Shifts'!$D$30)</f>
        <v>0.1139814815</v>
      </c>
      <c r="D121" s="10" t="s">
        <v>70</v>
      </c>
      <c r="E121" s="10" t="s">
        <v>93</v>
      </c>
      <c r="F121" s="44">
        <v>19.0</v>
      </c>
      <c r="G121" s="25">
        <f>F121-7</f>
        <v>12</v>
      </c>
      <c r="I121" s="26"/>
      <c r="K121" s="43" t="s">
        <v>1014</v>
      </c>
    </row>
    <row r="122">
      <c r="A122" s="10" t="s">
        <v>1013</v>
      </c>
      <c r="B122" s="31">
        <v>0.1295949074074074</v>
      </c>
      <c r="C122" s="31">
        <f>B122-TIME('Time Shifts'!$B$30,'Time Shifts'!$C$30,'Time Shifts'!$D$30)</f>
        <v>0.1140625</v>
      </c>
      <c r="D122" s="10" t="s">
        <v>70</v>
      </c>
      <c r="E122" s="10" t="s">
        <v>91</v>
      </c>
      <c r="F122" s="44">
        <v>9.0</v>
      </c>
      <c r="G122" s="28"/>
      <c r="I122" s="43" t="s">
        <v>1046</v>
      </c>
      <c r="J122" s="10">
        <v>1.0</v>
      </c>
      <c r="K122" s="43"/>
    </row>
    <row r="123">
      <c r="A123" s="10" t="s">
        <v>1013</v>
      </c>
      <c r="B123" s="31">
        <v>0.13063657407407409</v>
      </c>
      <c r="C123" s="31">
        <f>B123-TIME('Time Shifts'!$B$30,'Time Shifts'!$C$30,'Time Shifts'!$D$30)</f>
        <v>0.1151041667</v>
      </c>
      <c r="D123" s="10" t="s">
        <v>82</v>
      </c>
      <c r="E123" s="10" t="s">
        <v>89</v>
      </c>
      <c r="F123" s="44" t="s">
        <v>68</v>
      </c>
      <c r="G123" s="53">
        <v>20.0</v>
      </c>
      <c r="H123" s="10" t="s">
        <v>137</v>
      </c>
      <c r="I123" s="26"/>
      <c r="K123" s="43" t="s">
        <v>1047</v>
      </c>
    </row>
    <row r="124">
      <c r="A124" s="10" t="s">
        <v>1013</v>
      </c>
      <c r="B124" s="31">
        <v>0.13074074074074074</v>
      </c>
      <c r="C124" s="31">
        <f>B124-TIME('Time Shifts'!$B$30,'Time Shifts'!$C$30,'Time Shifts'!$D$30)</f>
        <v>0.1152083333</v>
      </c>
      <c r="D124" s="10" t="s">
        <v>82</v>
      </c>
      <c r="E124" s="10" t="s">
        <v>89</v>
      </c>
      <c r="F124" s="44">
        <v>19.0</v>
      </c>
      <c r="G124" s="53">
        <f t="shared" ref="G124:G125" si="6">F124-8</f>
        <v>11</v>
      </c>
      <c r="I124" s="26"/>
      <c r="K124" s="43" t="s">
        <v>1047</v>
      </c>
    </row>
    <row r="125">
      <c r="A125" s="10" t="s">
        <v>1013</v>
      </c>
      <c r="B125" s="31">
        <v>0.13082175925925926</v>
      </c>
      <c r="C125" s="31">
        <f>B125-TIME('Time Shifts'!$B$30,'Time Shifts'!$C$30,'Time Shifts'!$D$30)</f>
        <v>0.1152893519</v>
      </c>
      <c r="D125" s="10" t="s">
        <v>82</v>
      </c>
      <c r="E125" s="10" t="s">
        <v>89</v>
      </c>
      <c r="F125" s="44">
        <v>23.0</v>
      </c>
      <c r="G125" s="53">
        <f t="shared" si="6"/>
        <v>15</v>
      </c>
      <c r="I125" s="26"/>
      <c r="K125" s="43" t="s">
        <v>1047</v>
      </c>
    </row>
    <row r="126">
      <c r="A126" s="10" t="s">
        <v>1013</v>
      </c>
      <c r="B126" s="31">
        <v>0.1311226851851852</v>
      </c>
      <c r="C126" s="31">
        <f>B126-TIME('Time Shifts'!$B$30,'Time Shifts'!$C$30,'Time Shifts'!$D$30)</f>
        <v>0.1155902778</v>
      </c>
      <c r="D126" s="10" t="s">
        <v>82</v>
      </c>
      <c r="E126" s="10" t="s">
        <v>91</v>
      </c>
      <c r="F126" s="44">
        <v>19.0</v>
      </c>
      <c r="G126" s="26"/>
      <c r="I126" s="43" t="s">
        <v>1048</v>
      </c>
      <c r="K126" s="26"/>
    </row>
    <row r="127">
      <c r="A127" s="10" t="s">
        <v>1013</v>
      </c>
      <c r="B127" s="31">
        <v>0.13184027777777776</v>
      </c>
      <c r="C127" s="31">
        <f>B127-TIME('Time Shifts'!$B$30,'Time Shifts'!$C$30,'Time Shifts'!$D$30)</f>
        <v>0.1163078704</v>
      </c>
      <c r="D127" s="10" t="s">
        <v>903</v>
      </c>
      <c r="E127" s="10" t="s">
        <v>79</v>
      </c>
      <c r="F127" s="44">
        <v>9.0</v>
      </c>
      <c r="G127" s="28"/>
      <c r="I127" s="26"/>
      <c r="K127" s="26"/>
    </row>
    <row r="128">
      <c r="A128" s="10" t="s">
        <v>1013</v>
      </c>
      <c r="B128" s="31">
        <v>0.1322685185185185</v>
      </c>
      <c r="C128" s="31">
        <f>B128-TIME('Time Shifts'!$B$30,'Time Shifts'!$C$30,'Time Shifts'!$D$30)</f>
        <v>0.1167361111</v>
      </c>
      <c r="D128" s="10" t="s">
        <v>903</v>
      </c>
      <c r="E128" s="10" t="s">
        <v>93</v>
      </c>
      <c r="F128" s="44">
        <v>26.0</v>
      </c>
      <c r="G128" s="44">
        <v>19.0</v>
      </c>
      <c r="I128" s="26"/>
      <c r="K128" s="43" t="s">
        <v>1019</v>
      </c>
    </row>
    <row r="129">
      <c r="A129" s="10" t="s">
        <v>1013</v>
      </c>
      <c r="B129" s="31">
        <v>0.13236111111111112</v>
      </c>
      <c r="C129" s="31">
        <f>B129-TIME('Time Shifts'!$B$30,'Time Shifts'!$C$30,'Time Shifts'!$D$30)</f>
        <v>0.1168287037</v>
      </c>
      <c r="D129" s="10" t="s">
        <v>903</v>
      </c>
      <c r="E129" s="10" t="s">
        <v>91</v>
      </c>
      <c r="F129" s="44">
        <v>10.0</v>
      </c>
      <c r="G129" s="26"/>
      <c r="I129" s="43" t="s">
        <v>1049</v>
      </c>
      <c r="K129" s="26"/>
    </row>
    <row r="130">
      <c r="A130" s="10" t="s">
        <v>1013</v>
      </c>
      <c r="B130" s="31">
        <v>0.13255787037037037</v>
      </c>
      <c r="C130" s="31">
        <f>B130-TIME('Time Shifts'!$B$30,'Time Shifts'!$C$30,'Time Shifts'!$D$30)</f>
        <v>0.117025463</v>
      </c>
      <c r="D130" s="10" t="s">
        <v>903</v>
      </c>
      <c r="E130" s="10" t="s">
        <v>93</v>
      </c>
      <c r="F130" s="44">
        <v>19.0</v>
      </c>
      <c r="G130" s="44">
        <f>F130-7</f>
        <v>12</v>
      </c>
      <c r="I130" s="26"/>
      <c r="K130" s="43" t="s">
        <v>1041</v>
      </c>
    </row>
    <row r="131">
      <c r="A131" s="10" t="s">
        <v>1013</v>
      </c>
      <c r="B131" s="31">
        <v>0.1326388888888889</v>
      </c>
      <c r="C131" s="31">
        <f>B131-TIME('Time Shifts'!$B$30,'Time Shifts'!$C$30,'Time Shifts'!$D$30)</f>
        <v>0.1171064815</v>
      </c>
      <c r="D131" s="10" t="s">
        <v>903</v>
      </c>
      <c r="E131" s="10" t="s">
        <v>91</v>
      </c>
      <c r="F131" s="44">
        <v>12.0</v>
      </c>
      <c r="G131" s="26"/>
      <c r="I131" s="43" t="s">
        <v>1050</v>
      </c>
      <c r="K131" s="26"/>
    </row>
    <row r="132">
      <c r="A132" s="10" t="s">
        <v>1013</v>
      </c>
      <c r="B132" s="31">
        <v>0.13277777777777777</v>
      </c>
      <c r="C132" s="31">
        <f>B132-TIME('Time Shifts'!$B$30,'Time Shifts'!$C$30,'Time Shifts'!$D$30)</f>
        <v>0.1172453704</v>
      </c>
      <c r="D132" s="10" t="s">
        <v>903</v>
      </c>
      <c r="E132" s="10" t="s">
        <v>93</v>
      </c>
      <c r="F132" s="44">
        <f>G132+7</f>
        <v>23</v>
      </c>
      <c r="G132" s="44">
        <v>16.0</v>
      </c>
      <c r="I132" s="26"/>
      <c r="K132" s="43" t="s">
        <v>1019</v>
      </c>
    </row>
    <row r="133">
      <c r="A133" s="10" t="s">
        <v>1013</v>
      </c>
      <c r="B133" s="31">
        <v>0.13284722222222223</v>
      </c>
      <c r="C133" s="31">
        <f>B133-TIME('Time Shifts'!$B$30,'Time Shifts'!$C$30,'Time Shifts'!$D$30)</f>
        <v>0.1173148148</v>
      </c>
      <c r="D133" s="10" t="s">
        <v>903</v>
      </c>
      <c r="E133" s="10" t="s">
        <v>91</v>
      </c>
      <c r="F133" s="44">
        <v>5.0</v>
      </c>
      <c r="G133" s="26"/>
      <c r="I133" s="43" t="s">
        <v>1051</v>
      </c>
      <c r="K133" s="26"/>
    </row>
    <row r="134">
      <c r="A134" s="10" t="s">
        <v>1013</v>
      </c>
      <c r="B134" s="31">
        <v>0.1348726851851852</v>
      </c>
      <c r="C134" s="31">
        <f>B134-TIME('Time Shifts'!$B$30,'Time Shifts'!$C$30,'Time Shifts'!$D$30)</f>
        <v>0.1193402778</v>
      </c>
      <c r="D134" s="10" t="s">
        <v>903</v>
      </c>
      <c r="E134" s="10" t="s">
        <v>166</v>
      </c>
      <c r="F134" s="44">
        <v>18.0</v>
      </c>
      <c r="G134" s="26">
        <f>F134-2</f>
        <v>16</v>
      </c>
      <c r="I134" s="26"/>
      <c r="K134" s="26"/>
    </row>
    <row r="135">
      <c r="A135" s="10" t="s">
        <v>1013</v>
      </c>
      <c r="B135" s="31">
        <v>0.13495370370370371</v>
      </c>
      <c r="C135" s="31">
        <f>B135-TIME('Time Shifts'!$B$30,'Time Shifts'!$C$30,'Time Shifts'!$D$30)</f>
        <v>0.1194212963</v>
      </c>
      <c r="D135" s="10" t="s">
        <v>70</v>
      </c>
      <c r="E135" s="10" t="s">
        <v>166</v>
      </c>
      <c r="F135" s="44">
        <v>10.0</v>
      </c>
      <c r="G135" s="25">
        <f>F135-3</f>
        <v>7</v>
      </c>
      <c r="I135" s="26"/>
      <c r="K135" s="43" t="s">
        <v>1052</v>
      </c>
    </row>
    <row r="136">
      <c r="A136" s="10" t="s">
        <v>1013</v>
      </c>
      <c r="B136" s="31">
        <v>0.13667824074074075</v>
      </c>
      <c r="C136" s="31">
        <f>B136-TIME('Time Shifts'!$B$30,'Time Shifts'!$C$30,'Time Shifts'!$D$30)</f>
        <v>0.1211458333</v>
      </c>
      <c r="D136" s="10" t="s">
        <v>968</v>
      </c>
      <c r="E136" s="10" t="s">
        <v>91</v>
      </c>
      <c r="F136" s="44">
        <v>9.0</v>
      </c>
      <c r="G136" s="25"/>
      <c r="I136" s="43" t="s">
        <v>1053</v>
      </c>
      <c r="K136" s="43" t="s">
        <v>1054</v>
      </c>
    </row>
    <row r="137">
      <c r="A137" s="10" t="s">
        <v>1013</v>
      </c>
      <c r="B137" s="31">
        <v>0.13215277777777779</v>
      </c>
      <c r="C137" s="31">
        <f>B137-TIME('Time Shifts'!$B$30,'Time Shifts'!$C$30,'Time Shifts'!$D$30)</f>
        <v>0.1166203704</v>
      </c>
      <c r="D137" s="10" t="s">
        <v>1031</v>
      </c>
      <c r="E137" s="10" t="s">
        <v>89</v>
      </c>
      <c r="F137" s="44">
        <v>10.0</v>
      </c>
      <c r="G137" s="44">
        <v>3.0</v>
      </c>
      <c r="I137" s="26"/>
      <c r="K137" s="43" t="s">
        <v>1022</v>
      </c>
    </row>
    <row r="138">
      <c r="A138" s="10" t="s">
        <v>1013</v>
      </c>
      <c r="B138" s="31">
        <v>0.13902777777777778</v>
      </c>
      <c r="C138" s="31">
        <f>B138-TIME('Time Shifts'!$B$30,'Time Shifts'!$C$30,'Time Shifts'!$D$30)</f>
        <v>0.1234953704</v>
      </c>
      <c r="D138" s="10" t="s">
        <v>74</v>
      </c>
      <c r="E138" s="10" t="s">
        <v>93</v>
      </c>
      <c r="F138" s="44">
        <v>16.0</v>
      </c>
      <c r="G138" s="28">
        <f>F138-8</f>
        <v>8</v>
      </c>
      <c r="I138" s="26"/>
      <c r="K138" s="43" t="s">
        <v>1055</v>
      </c>
    </row>
    <row r="139">
      <c r="A139" s="10" t="s">
        <v>1013</v>
      </c>
      <c r="B139" s="31">
        <v>0.1391550925925926</v>
      </c>
      <c r="C139" s="31">
        <f>B139-TIME('Time Shifts'!$B$30,'Time Shifts'!$C$30,'Time Shifts'!$D$30)</f>
        <v>0.1236226852</v>
      </c>
      <c r="D139" s="10" t="s">
        <v>74</v>
      </c>
      <c r="E139" s="10" t="s">
        <v>91</v>
      </c>
      <c r="F139" s="44">
        <v>17.0</v>
      </c>
      <c r="G139" s="26"/>
      <c r="I139" s="43" t="s">
        <v>1056</v>
      </c>
      <c r="K139" s="26"/>
    </row>
    <row r="140">
      <c r="A140" s="10" t="s">
        <v>1013</v>
      </c>
      <c r="B140" s="31">
        <v>0.13953703703703704</v>
      </c>
      <c r="C140" s="31">
        <f>B140-TIME('Time Shifts'!$B$30,'Time Shifts'!$C$30,'Time Shifts'!$D$30)</f>
        <v>0.1240046296</v>
      </c>
      <c r="D140" s="10" t="s">
        <v>74</v>
      </c>
      <c r="E140" s="10" t="s">
        <v>93</v>
      </c>
      <c r="F140" s="44">
        <v>17.0</v>
      </c>
      <c r="G140" s="25">
        <f>F140-8</f>
        <v>9</v>
      </c>
      <c r="I140" s="26"/>
      <c r="K140" s="43" t="s">
        <v>1015</v>
      </c>
    </row>
    <row r="141">
      <c r="A141" s="10" t="s">
        <v>1013</v>
      </c>
      <c r="B141" s="31">
        <v>0.13961805555555556</v>
      </c>
      <c r="C141" s="31">
        <f>B141-TIME('Time Shifts'!$B$30,'Time Shifts'!$C$30,'Time Shifts'!$D$30)</f>
        <v>0.1240856481</v>
      </c>
      <c r="D141" s="10" t="s">
        <v>74</v>
      </c>
      <c r="E141" s="10" t="s">
        <v>91</v>
      </c>
      <c r="F141" s="44">
        <v>7.0</v>
      </c>
      <c r="G141" s="25"/>
      <c r="I141" s="43" t="s">
        <v>1057</v>
      </c>
      <c r="J141" s="10">
        <v>1.0</v>
      </c>
      <c r="K141" s="43"/>
    </row>
    <row r="142">
      <c r="A142" s="10" t="s">
        <v>1013</v>
      </c>
      <c r="B142" s="31">
        <v>0.1418287037037037</v>
      </c>
      <c r="C142" s="31">
        <f>B142-TIME('Time Shifts'!$B$30,'Time Shifts'!$C$30,'Time Shifts'!$D$30)</f>
        <v>0.1262962963</v>
      </c>
      <c r="D142" s="10" t="s">
        <v>82</v>
      </c>
      <c r="E142" s="10" t="s">
        <v>89</v>
      </c>
      <c r="F142" s="44">
        <v>16.0</v>
      </c>
      <c r="G142" s="25">
        <f>F142-8</f>
        <v>8</v>
      </c>
      <c r="I142" s="26"/>
      <c r="K142" s="43" t="s">
        <v>1058</v>
      </c>
    </row>
    <row r="143">
      <c r="A143" s="10" t="s">
        <v>1013</v>
      </c>
      <c r="B143" s="31">
        <v>0.14201388888888888</v>
      </c>
      <c r="C143" s="31">
        <f>B143-TIME('Time Shifts'!$B$30,'Time Shifts'!$C$30,'Time Shifts'!$D$30)</f>
        <v>0.1264814815</v>
      </c>
      <c r="D143" s="10" t="s">
        <v>82</v>
      </c>
      <c r="E143" s="10" t="s">
        <v>91</v>
      </c>
      <c r="F143" s="44">
        <v>14.0</v>
      </c>
      <c r="G143" s="25"/>
      <c r="I143" s="43" t="s">
        <v>1059</v>
      </c>
      <c r="K143" s="26"/>
    </row>
    <row r="144">
      <c r="A144" s="10" t="s">
        <v>1013</v>
      </c>
      <c r="B144" s="31">
        <v>0.1426388888888889</v>
      </c>
      <c r="C144" s="31">
        <f>B144-TIME('Time Shifts'!$B$30,'Time Shifts'!$C$30,'Time Shifts'!$D$30)</f>
        <v>0.1271064815</v>
      </c>
      <c r="D144" s="10" t="s">
        <v>903</v>
      </c>
      <c r="E144" s="10" t="s">
        <v>93</v>
      </c>
      <c r="F144" s="44">
        <v>18.0</v>
      </c>
      <c r="G144" s="25">
        <f>F144-7</f>
        <v>11</v>
      </c>
      <c r="I144" s="26"/>
      <c r="K144" s="43" t="s">
        <v>1041</v>
      </c>
    </row>
    <row r="145">
      <c r="A145" s="10" t="s">
        <v>1013</v>
      </c>
      <c r="B145" s="31">
        <v>0.14270833333333333</v>
      </c>
      <c r="C145" s="31">
        <f>B145-TIME('Time Shifts'!$B$30,'Time Shifts'!$C$30,'Time Shifts'!$D$30)</f>
        <v>0.1271759259</v>
      </c>
      <c r="D145" s="10" t="s">
        <v>903</v>
      </c>
      <c r="E145" s="10" t="s">
        <v>91</v>
      </c>
      <c r="F145" s="44">
        <v>6.0</v>
      </c>
      <c r="G145" s="26"/>
      <c r="I145" s="43" t="s">
        <v>954</v>
      </c>
      <c r="K145" s="26"/>
    </row>
    <row r="146">
      <c r="A146" s="10" t="s">
        <v>1013</v>
      </c>
      <c r="B146" s="31">
        <v>0.14277777777777778</v>
      </c>
      <c r="C146" s="31">
        <f>B146-TIME('Time Shifts'!$B$30,'Time Shifts'!$C$30,'Time Shifts'!$D$30)</f>
        <v>0.1272453704</v>
      </c>
      <c r="D146" s="10" t="s">
        <v>903</v>
      </c>
      <c r="E146" s="10" t="s">
        <v>93</v>
      </c>
      <c r="F146" s="44" t="s">
        <v>75</v>
      </c>
      <c r="G146" s="44" t="s">
        <v>75</v>
      </c>
      <c r="I146" s="26"/>
      <c r="K146" s="43" t="s">
        <v>1041</v>
      </c>
    </row>
    <row r="147">
      <c r="A147" s="10" t="s">
        <v>1013</v>
      </c>
      <c r="B147" s="31">
        <v>0.1428125</v>
      </c>
      <c r="C147" s="31">
        <f>B147-TIME('Time Shifts'!$B$30,'Time Shifts'!$C$30,'Time Shifts'!$D$30)</f>
        <v>0.1272800926</v>
      </c>
      <c r="D147" s="10" t="s">
        <v>903</v>
      </c>
      <c r="E147" s="10" t="s">
        <v>93</v>
      </c>
      <c r="F147" s="44" t="s">
        <v>75</v>
      </c>
      <c r="G147" s="44" t="s">
        <v>75</v>
      </c>
      <c r="I147" s="26"/>
      <c r="K147" s="43" t="s">
        <v>1019</v>
      </c>
    </row>
    <row r="148">
      <c r="A148" s="10" t="s">
        <v>1013</v>
      </c>
      <c r="B148" s="31">
        <v>0.14403935185185185</v>
      </c>
      <c r="C148" s="31">
        <f>B148-TIME('Time Shifts'!$B$30,'Time Shifts'!$C$30,'Time Shifts'!$D$30)</f>
        <v>0.1285069444</v>
      </c>
      <c r="D148" s="10" t="s">
        <v>968</v>
      </c>
      <c r="E148" s="10" t="s">
        <v>91</v>
      </c>
      <c r="F148" s="44">
        <v>18.0</v>
      </c>
      <c r="G148" s="25"/>
      <c r="I148" s="43" t="s">
        <v>1060</v>
      </c>
      <c r="K148" s="43" t="s">
        <v>1054</v>
      </c>
    </row>
    <row r="149">
      <c r="A149" s="10" t="s">
        <v>1013</v>
      </c>
      <c r="B149" s="31">
        <v>0.1454050925925926</v>
      </c>
      <c r="C149" s="31">
        <f>B149-TIME('Time Shifts'!$B$30,'Time Shifts'!$C$30,'Time Shifts'!$D$30)</f>
        <v>0.1298726852</v>
      </c>
      <c r="D149" s="10" t="s">
        <v>968</v>
      </c>
      <c r="E149" s="10" t="s">
        <v>67</v>
      </c>
      <c r="F149" s="44" t="s">
        <v>75</v>
      </c>
      <c r="G149" s="44" t="s">
        <v>75</v>
      </c>
      <c r="I149" s="26"/>
      <c r="K149" s="53" t="s">
        <v>160</v>
      </c>
    </row>
    <row r="150">
      <c r="A150" s="10" t="s">
        <v>1013</v>
      </c>
      <c r="B150" s="31">
        <v>0.1454050925925926</v>
      </c>
      <c r="C150" s="31">
        <f>B150-TIME('Time Shifts'!$B$30,'Time Shifts'!$C$30,'Time Shifts'!$D$30)</f>
        <v>0.1298726852</v>
      </c>
      <c r="D150" s="10" t="s">
        <v>968</v>
      </c>
      <c r="E150" s="10" t="s">
        <v>67</v>
      </c>
      <c r="F150" s="53">
        <v>15.0</v>
      </c>
      <c r="G150" s="28">
        <f>F150-8</f>
        <v>7</v>
      </c>
      <c r="I150" s="26"/>
      <c r="K150" s="26" t="s">
        <v>161</v>
      </c>
    </row>
    <row r="151">
      <c r="A151" s="10" t="s">
        <v>1013</v>
      </c>
      <c r="B151" s="31">
        <v>0.14657407407407408</v>
      </c>
      <c r="C151" s="31">
        <f>B151-TIME('Time Shifts'!$B$30,'Time Shifts'!$C$30,'Time Shifts'!$D$30)</f>
        <v>0.1310416667</v>
      </c>
      <c r="D151" s="10" t="s">
        <v>1039</v>
      </c>
      <c r="E151" s="10" t="s">
        <v>67</v>
      </c>
      <c r="F151" s="44">
        <v>11.0</v>
      </c>
      <c r="G151" s="44">
        <v>7.0</v>
      </c>
      <c r="I151" s="26"/>
      <c r="K151" s="26"/>
    </row>
    <row r="152">
      <c r="A152" s="10" t="s">
        <v>1013</v>
      </c>
      <c r="B152" s="31">
        <v>0.14797453703703703</v>
      </c>
      <c r="C152" s="31">
        <f>B152-TIME('Time Shifts'!$B$30,'Time Shifts'!$C$30,'Time Shifts'!$D$30)</f>
        <v>0.1324421296</v>
      </c>
      <c r="D152" s="10" t="s">
        <v>74</v>
      </c>
      <c r="E152" s="10" t="s">
        <v>125</v>
      </c>
      <c r="F152" s="44">
        <v>15.0</v>
      </c>
      <c r="G152" s="26">
        <f>F152-10</f>
        <v>5</v>
      </c>
      <c r="I152" s="26"/>
      <c r="K152" s="26"/>
    </row>
    <row r="153">
      <c r="A153" s="10" t="s">
        <v>1013</v>
      </c>
      <c r="B153" s="31">
        <v>0.1487962962962963</v>
      </c>
      <c r="C153" s="31">
        <f>B153-TIME('Time Shifts'!$B$30,'Time Shifts'!$C$30,'Time Shifts'!$D$30)</f>
        <v>0.1332638889</v>
      </c>
      <c r="D153" s="10" t="s">
        <v>82</v>
      </c>
      <c r="E153" s="10" t="s">
        <v>120</v>
      </c>
      <c r="F153" s="44">
        <v>7.0</v>
      </c>
      <c r="G153" s="26"/>
      <c r="I153" s="43"/>
      <c r="K153" s="43" t="s">
        <v>1061</v>
      </c>
    </row>
    <row r="154">
      <c r="A154" s="10" t="s">
        <v>1013</v>
      </c>
      <c r="B154" s="31">
        <v>0.14921296296296296</v>
      </c>
      <c r="C154" s="31">
        <f>B154-TIME('Time Shifts'!$B$30,'Time Shifts'!$C$30,'Time Shifts'!$D$30)</f>
        <v>0.1336805556</v>
      </c>
      <c r="D154" s="10" t="s">
        <v>82</v>
      </c>
      <c r="E154" s="10" t="s">
        <v>89</v>
      </c>
      <c r="F154" s="44" t="s">
        <v>68</v>
      </c>
      <c r="G154" s="53">
        <v>20.0</v>
      </c>
      <c r="H154" s="10" t="s">
        <v>137</v>
      </c>
      <c r="I154" s="26"/>
      <c r="K154" s="53" t="s">
        <v>160</v>
      </c>
    </row>
    <row r="155">
      <c r="A155" s="10" t="s">
        <v>1013</v>
      </c>
      <c r="B155" s="31">
        <v>0.14921296296296296</v>
      </c>
      <c r="C155" s="31">
        <f>B155-TIME('Time Shifts'!$B$30,'Time Shifts'!$C$30,'Time Shifts'!$D$30)</f>
        <v>0.1336805556</v>
      </c>
      <c r="D155" s="10" t="s">
        <v>82</v>
      </c>
      <c r="E155" s="10" t="s">
        <v>89</v>
      </c>
      <c r="F155" s="44">
        <v>12.0</v>
      </c>
      <c r="G155" s="26">
        <f>F155-8</f>
        <v>4</v>
      </c>
      <c r="I155" s="26"/>
      <c r="K155" s="43" t="s">
        <v>531</v>
      </c>
    </row>
    <row r="156">
      <c r="A156" s="10" t="s">
        <v>1013</v>
      </c>
      <c r="B156" s="31">
        <v>0.14952546296296296</v>
      </c>
      <c r="C156" s="31">
        <f>B156-TIME('Time Shifts'!$B$30,'Time Shifts'!$C$30,'Time Shifts'!$D$30)</f>
        <v>0.1339930556</v>
      </c>
      <c r="D156" s="10" t="s">
        <v>903</v>
      </c>
      <c r="E156" s="10" t="s">
        <v>67</v>
      </c>
      <c r="F156" s="44">
        <v>18.0</v>
      </c>
      <c r="G156" s="25">
        <f>F156-2</f>
        <v>16</v>
      </c>
      <c r="I156" s="26"/>
      <c r="K156" s="26"/>
    </row>
    <row r="157">
      <c r="A157" s="10" t="s">
        <v>1013</v>
      </c>
      <c r="B157" s="31">
        <v>0.14997685185185186</v>
      </c>
      <c r="C157" s="31">
        <f>B157-TIME('Time Shifts'!$B$30,'Time Shifts'!$C$30,'Time Shifts'!$D$30)</f>
        <v>0.1344444444</v>
      </c>
      <c r="D157" s="10" t="s">
        <v>903</v>
      </c>
      <c r="E157" s="10" t="s">
        <v>93</v>
      </c>
      <c r="F157" s="44">
        <v>17.0</v>
      </c>
      <c r="G157" s="25">
        <f t="shared" ref="G157:G159" si="7">F157-7</f>
        <v>10</v>
      </c>
      <c r="I157" s="26"/>
      <c r="K157" s="43" t="s">
        <v>1062</v>
      </c>
    </row>
    <row r="158">
      <c r="A158" s="10" t="s">
        <v>1013</v>
      </c>
      <c r="B158" s="31">
        <v>0.15144675925925927</v>
      </c>
      <c r="C158" s="31">
        <f>B158-TIME('Time Shifts'!$B$30,'Time Shifts'!$C$30,'Time Shifts'!$D$30)</f>
        <v>0.1359143519</v>
      </c>
      <c r="D158" s="10" t="s">
        <v>70</v>
      </c>
      <c r="E158" s="10" t="s">
        <v>93</v>
      </c>
      <c r="F158" s="44">
        <v>18.0</v>
      </c>
      <c r="G158" s="28">
        <f t="shared" si="7"/>
        <v>11</v>
      </c>
      <c r="I158" s="26"/>
      <c r="K158" s="43" t="s">
        <v>1063</v>
      </c>
    </row>
    <row r="159">
      <c r="A159" s="10" t="s">
        <v>1013</v>
      </c>
      <c r="B159" s="31">
        <v>0.15145833333333333</v>
      </c>
      <c r="C159" s="31">
        <f>B159-TIME('Time Shifts'!$B$30,'Time Shifts'!$C$30,'Time Shifts'!$D$30)</f>
        <v>0.1359259259</v>
      </c>
      <c r="D159" s="10" t="s">
        <v>70</v>
      </c>
      <c r="E159" s="10" t="s">
        <v>93</v>
      </c>
      <c r="F159" s="44">
        <v>17.0</v>
      </c>
      <c r="G159" s="28">
        <f t="shared" si="7"/>
        <v>10</v>
      </c>
      <c r="I159" s="26"/>
      <c r="K159" s="43" t="s">
        <v>1063</v>
      </c>
    </row>
    <row r="160">
      <c r="A160" s="10" t="s">
        <v>1013</v>
      </c>
      <c r="B160" s="31">
        <v>0.15167824074074074</v>
      </c>
      <c r="C160" s="31">
        <f>B160-TIME('Time Shifts'!$B$30,'Time Shifts'!$C$30,'Time Shifts'!$D$30)</f>
        <v>0.1361458333</v>
      </c>
      <c r="D160" s="10" t="s">
        <v>70</v>
      </c>
      <c r="E160" s="10" t="s">
        <v>91</v>
      </c>
      <c r="F160" s="44">
        <v>13.0</v>
      </c>
      <c r="G160" s="26"/>
      <c r="I160" s="26"/>
      <c r="K160" s="43" t="s">
        <v>1064</v>
      </c>
    </row>
    <row r="161">
      <c r="A161" s="10" t="s">
        <v>1013</v>
      </c>
      <c r="B161" s="31">
        <v>0.15182870370370372</v>
      </c>
      <c r="C161" s="31">
        <f>B161-TIME('Time Shifts'!$B$30,'Time Shifts'!$C$30,'Time Shifts'!$D$30)</f>
        <v>0.1362962963</v>
      </c>
      <c r="D161" s="10" t="s">
        <v>70</v>
      </c>
      <c r="E161" s="10" t="s">
        <v>91</v>
      </c>
      <c r="F161" s="44">
        <v>7.0</v>
      </c>
      <c r="G161" s="28"/>
      <c r="I161" s="43" t="s">
        <v>1065</v>
      </c>
      <c r="K161" s="26"/>
    </row>
    <row r="162">
      <c r="A162" s="10" t="s">
        <v>1013</v>
      </c>
      <c r="B162" s="31">
        <v>0.15184027777777778</v>
      </c>
      <c r="C162" s="31">
        <f>B162-TIME('Time Shifts'!$B$30,'Time Shifts'!$C$30,'Time Shifts'!$D$30)</f>
        <v>0.1363078704</v>
      </c>
      <c r="D162" s="10" t="s">
        <v>70</v>
      </c>
      <c r="E162" s="10" t="s">
        <v>91</v>
      </c>
      <c r="F162" s="44">
        <v>5.0</v>
      </c>
      <c r="G162" s="28"/>
      <c r="I162" s="43" t="s">
        <v>1066</v>
      </c>
      <c r="K162" s="26"/>
    </row>
    <row r="163">
      <c r="A163" s="10" t="s">
        <v>1013</v>
      </c>
      <c r="B163" s="31">
        <v>0.1519097222222222</v>
      </c>
      <c r="C163" s="31">
        <f>B163-TIME('Time Shifts'!$B$30,'Time Shifts'!$C$30,'Time Shifts'!$D$30)</f>
        <v>0.1363773148</v>
      </c>
      <c r="D163" s="10" t="s">
        <v>74</v>
      </c>
      <c r="E163" s="10" t="s">
        <v>93</v>
      </c>
      <c r="F163" s="44">
        <v>9.0</v>
      </c>
      <c r="G163" s="62">
        <f>F163-8</f>
        <v>1</v>
      </c>
      <c r="I163" s="26"/>
      <c r="K163" s="53" t="s">
        <v>1067</v>
      </c>
    </row>
    <row r="164">
      <c r="A164" s="10" t="s">
        <v>1013</v>
      </c>
      <c r="B164" s="31">
        <v>0.15237268518518518</v>
      </c>
      <c r="C164" s="31">
        <f>B164-TIME('Time Shifts'!$B$30,'Time Shifts'!$C$30,'Time Shifts'!$D$30)</f>
        <v>0.1368402778</v>
      </c>
      <c r="D164" s="10" t="s">
        <v>903</v>
      </c>
      <c r="E164" s="10" t="s">
        <v>81</v>
      </c>
      <c r="F164" s="44">
        <v>13.0</v>
      </c>
      <c r="G164" s="26">
        <f>F164-7</f>
        <v>6</v>
      </c>
      <c r="I164" s="43" t="s">
        <v>1068</v>
      </c>
      <c r="K164" s="26" t="s">
        <v>945</v>
      </c>
    </row>
    <row r="165">
      <c r="A165" s="10" t="s">
        <v>1013</v>
      </c>
      <c r="B165" s="31">
        <v>0.1524537037037037</v>
      </c>
      <c r="C165" s="31">
        <f>B165-TIME('Time Shifts'!$B$30,'Time Shifts'!$C$30,'Time Shifts'!$D$30)</f>
        <v>0.1369212963</v>
      </c>
      <c r="D165" s="10" t="s">
        <v>968</v>
      </c>
      <c r="E165" s="10" t="s">
        <v>81</v>
      </c>
      <c r="F165" s="44">
        <v>14.0</v>
      </c>
      <c r="G165" s="26">
        <f>F165-6</f>
        <v>8</v>
      </c>
      <c r="I165" s="43" t="s">
        <v>1069</v>
      </c>
      <c r="K165" s="26" t="s">
        <v>945</v>
      </c>
    </row>
    <row r="166">
      <c r="A166" s="10" t="s">
        <v>1013</v>
      </c>
      <c r="B166" s="31">
        <v>0.15251157407407406</v>
      </c>
      <c r="C166" s="31">
        <f>B166-TIME('Time Shifts'!$B$30,'Time Shifts'!$C$30,'Time Shifts'!$D$30)</f>
        <v>0.1369791667</v>
      </c>
      <c r="D166" s="26" t="s">
        <v>304</v>
      </c>
      <c r="E166" s="10" t="s">
        <v>81</v>
      </c>
      <c r="F166" s="44">
        <v>2.0</v>
      </c>
      <c r="G166" s="26">
        <f>F166-0</f>
        <v>2</v>
      </c>
      <c r="I166" s="43" t="s">
        <v>1070</v>
      </c>
      <c r="K166" s="43" t="s">
        <v>1071</v>
      </c>
    </row>
    <row r="167">
      <c r="A167" s="10" t="s">
        <v>1013</v>
      </c>
      <c r="B167" s="31">
        <v>0.1525462962962963</v>
      </c>
      <c r="C167" s="31">
        <f>B167-TIME('Time Shifts'!$B$30,'Time Shifts'!$C$30,'Time Shifts'!$D$30)</f>
        <v>0.1370138889</v>
      </c>
      <c r="D167" s="10" t="s">
        <v>70</v>
      </c>
      <c r="E167" s="10" t="s">
        <v>81</v>
      </c>
      <c r="F167" s="44">
        <v>6.0</v>
      </c>
      <c r="G167" s="26">
        <f>F167-3</f>
        <v>3</v>
      </c>
      <c r="I167" s="43" t="s">
        <v>1072</v>
      </c>
      <c r="K167" s="43" t="s">
        <v>1073</v>
      </c>
    </row>
    <row r="168">
      <c r="A168" s="10" t="s">
        <v>1013</v>
      </c>
      <c r="B168" s="31">
        <v>0.15358796296296295</v>
      </c>
      <c r="C168" s="31">
        <f>B168-TIME('Time Shifts'!$B$30,'Time Shifts'!$C$30,'Time Shifts'!$D$30)</f>
        <v>0.1380555556</v>
      </c>
      <c r="D168" s="10" t="s">
        <v>903</v>
      </c>
      <c r="E168" s="10" t="s">
        <v>93</v>
      </c>
      <c r="F168" s="44">
        <v>18.0</v>
      </c>
      <c r="G168" s="26">
        <f>F168-7</f>
        <v>11</v>
      </c>
      <c r="I168" s="26"/>
      <c r="K168" s="43" t="s">
        <v>1074</v>
      </c>
    </row>
    <row r="169">
      <c r="A169" s="10" t="s">
        <v>1013</v>
      </c>
      <c r="B169" s="31">
        <v>0.1536574074074074</v>
      </c>
      <c r="C169" s="31">
        <f>B169-TIME('Time Shifts'!$B$30,'Time Shifts'!$C$30,'Time Shifts'!$D$30)</f>
        <v>0.138125</v>
      </c>
      <c r="D169" s="10" t="s">
        <v>903</v>
      </c>
      <c r="E169" s="10" t="s">
        <v>91</v>
      </c>
      <c r="F169" s="44">
        <v>7.0</v>
      </c>
      <c r="G169" s="26"/>
      <c r="I169" s="43" t="s">
        <v>1065</v>
      </c>
      <c r="K169" s="26"/>
    </row>
    <row r="170">
      <c r="A170" s="10" t="s">
        <v>1013</v>
      </c>
      <c r="B170" s="31">
        <v>0.1555787037037037</v>
      </c>
      <c r="C170" s="31">
        <f>B170-TIME('Time Shifts'!$B$30,'Time Shifts'!$C$30,'Time Shifts'!$D$30)</f>
        <v>0.1400462963</v>
      </c>
      <c r="D170" s="10" t="s">
        <v>74</v>
      </c>
      <c r="E170" s="10" t="s">
        <v>93</v>
      </c>
      <c r="F170" s="44" t="s">
        <v>75</v>
      </c>
      <c r="G170" s="53" t="s">
        <v>75</v>
      </c>
      <c r="I170" s="26"/>
      <c r="K170" s="43" t="s">
        <v>1015</v>
      </c>
    </row>
    <row r="171">
      <c r="A171" s="10" t="s">
        <v>1013</v>
      </c>
      <c r="B171" s="31">
        <v>0.15564814814814815</v>
      </c>
      <c r="C171" s="31">
        <f>B171-TIME('Time Shifts'!$B$30,'Time Shifts'!$C$30,'Time Shifts'!$D$30)</f>
        <v>0.1401157407</v>
      </c>
      <c r="D171" s="10" t="s">
        <v>74</v>
      </c>
      <c r="E171" s="10" t="s">
        <v>91</v>
      </c>
      <c r="F171" s="44">
        <v>9.0</v>
      </c>
      <c r="G171" s="26"/>
      <c r="I171" s="43" t="s">
        <v>1075</v>
      </c>
      <c r="K171" s="26"/>
    </row>
    <row r="172">
      <c r="A172" s="10" t="s">
        <v>1013</v>
      </c>
      <c r="B172" s="31">
        <v>0.1557175925925926</v>
      </c>
      <c r="C172" s="31">
        <f>B172-TIME('Time Shifts'!$B$30,'Time Shifts'!$C$30,'Time Shifts'!$D$30)</f>
        <v>0.1401851852</v>
      </c>
      <c r="D172" s="10" t="s">
        <v>70</v>
      </c>
      <c r="E172" s="10" t="s">
        <v>93</v>
      </c>
      <c r="F172" s="44">
        <v>24.0</v>
      </c>
      <c r="G172" s="26">
        <f>F172-7</f>
        <v>17</v>
      </c>
      <c r="I172" s="26"/>
      <c r="K172" s="43" t="s">
        <v>1076</v>
      </c>
    </row>
    <row r="173">
      <c r="A173" s="10" t="s">
        <v>1013</v>
      </c>
      <c r="B173" s="31">
        <v>0.15650462962962963</v>
      </c>
      <c r="C173" s="31">
        <f>B173-TIME('Time Shifts'!$B$30,'Time Shifts'!$C$30,'Time Shifts'!$D$30)</f>
        <v>0.1409722222</v>
      </c>
      <c r="D173" s="10" t="s">
        <v>70</v>
      </c>
      <c r="E173" s="10" t="s">
        <v>93</v>
      </c>
      <c r="F173" s="44" t="s">
        <v>75</v>
      </c>
      <c r="G173" s="53" t="s">
        <v>75</v>
      </c>
      <c r="I173" s="26"/>
      <c r="K173" s="53" t="s">
        <v>85</v>
      </c>
    </row>
    <row r="174">
      <c r="A174" s="10" t="s">
        <v>1013</v>
      </c>
      <c r="B174" s="31">
        <v>0.15748842592592593</v>
      </c>
      <c r="C174" s="31">
        <f>B174-TIME('Time Shifts'!$B$30,'Time Shifts'!$C$30,'Time Shifts'!$D$30)</f>
        <v>0.1419560185</v>
      </c>
      <c r="D174" s="10" t="s">
        <v>70</v>
      </c>
      <c r="E174" s="10" t="s">
        <v>93</v>
      </c>
      <c r="F174" s="44">
        <v>21.0</v>
      </c>
      <c r="G174" s="26">
        <f>F174-7</f>
        <v>14</v>
      </c>
      <c r="I174" s="26"/>
      <c r="K174" s="43" t="s">
        <v>294</v>
      </c>
    </row>
    <row r="175">
      <c r="A175" s="10" t="s">
        <v>1013</v>
      </c>
      <c r="B175" s="31">
        <v>0.15769675925925927</v>
      </c>
      <c r="C175" s="31">
        <f>B175-TIME('Time Shifts'!$B$30,'Time Shifts'!$C$30,'Time Shifts'!$D$30)</f>
        <v>0.1421643519</v>
      </c>
      <c r="D175" s="10" t="s">
        <v>70</v>
      </c>
      <c r="E175" s="10" t="s">
        <v>91</v>
      </c>
      <c r="F175" s="44">
        <v>7.0</v>
      </c>
      <c r="G175" s="26"/>
      <c r="I175" s="43" t="s">
        <v>1065</v>
      </c>
      <c r="K175" s="26"/>
    </row>
    <row r="176">
      <c r="A176" s="10" t="s">
        <v>1013</v>
      </c>
      <c r="B176" s="31">
        <v>0.15778935185185186</v>
      </c>
      <c r="C176" s="31">
        <f>B176-TIME('Time Shifts'!$B$30,'Time Shifts'!$C$30,'Time Shifts'!$D$30)</f>
        <v>0.1422569444</v>
      </c>
      <c r="D176" s="10" t="s">
        <v>70</v>
      </c>
      <c r="E176" s="10" t="s">
        <v>91</v>
      </c>
      <c r="F176" s="44">
        <v>5.0</v>
      </c>
      <c r="G176" s="26"/>
      <c r="I176" s="43" t="s">
        <v>1066</v>
      </c>
      <c r="K176" s="26"/>
    </row>
    <row r="177">
      <c r="A177" s="10" t="s">
        <v>1013</v>
      </c>
      <c r="B177" s="31">
        <v>0.15796296296296297</v>
      </c>
      <c r="C177" s="31">
        <f>B177-TIME('Time Shifts'!$B$30,'Time Shifts'!$C$30,'Time Shifts'!$D$30)</f>
        <v>0.1424305556</v>
      </c>
      <c r="D177" s="10" t="s">
        <v>70</v>
      </c>
      <c r="E177" s="10" t="s">
        <v>93</v>
      </c>
      <c r="F177" s="44">
        <v>23.0</v>
      </c>
      <c r="G177" s="53">
        <v>16.0</v>
      </c>
      <c r="I177" s="26"/>
      <c r="K177" s="43" t="s">
        <v>294</v>
      </c>
    </row>
    <row r="178">
      <c r="A178" s="10" t="s">
        <v>1013</v>
      </c>
      <c r="B178" s="31">
        <v>0.15796296296296297</v>
      </c>
      <c r="C178" s="31">
        <f>B178-TIME('Time Shifts'!$B$30,'Time Shifts'!$C$30,'Time Shifts'!$D$30)</f>
        <v>0.1424305556</v>
      </c>
      <c r="D178" s="10" t="s">
        <v>70</v>
      </c>
      <c r="E178" s="10" t="s">
        <v>93</v>
      </c>
      <c r="F178" s="44">
        <v>23.0</v>
      </c>
      <c r="G178" s="53">
        <v>16.0</v>
      </c>
      <c r="I178" s="26"/>
      <c r="K178" s="53" t="s">
        <v>85</v>
      </c>
    </row>
    <row r="179">
      <c r="A179" s="10" t="s">
        <v>1013</v>
      </c>
      <c r="B179" s="31">
        <v>0.15802083333333333</v>
      </c>
      <c r="C179" s="31">
        <f>B179-TIME('Time Shifts'!$B$30,'Time Shifts'!$C$30,'Time Shifts'!$D$30)</f>
        <v>0.1424884259</v>
      </c>
      <c r="D179" s="10" t="s">
        <v>70</v>
      </c>
      <c r="E179" s="10" t="s">
        <v>91</v>
      </c>
      <c r="F179" s="44">
        <v>8.0</v>
      </c>
      <c r="G179" s="26"/>
      <c r="I179" s="43" t="s">
        <v>1077</v>
      </c>
      <c r="K179" s="26"/>
    </row>
    <row r="180">
      <c r="A180" s="10" t="s">
        <v>1013</v>
      </c>
      <c r="B180" s="31">
        <v>0.1590162037037037</v>
      </c>
      <c r="C180" s="31">
        <f>B180-TIME('Time Shifts'!$B$30,'Time Shifts'!$C$30,'Time Shifts'!$D$30)</f>
        <v>0.1434837963</v>
      </c>
      <c r="D180" s="10" t="s">
        <v>82</v>
      </c>
      <c r="E180" s="10" t="s">
        <v>89</v>
      </c>
      <c r="F180" s="44" t="s">
        <v>75</v>
      </c>
      <c r="G180" s="53" t="s">
        <v>75</v>
      </c>
      <c r="I180" s="26"/>
      <c r="K180" s="53" t="s">
        <v>85</v>
      </c>
    </row>
    <row r="181">
      <c r="A181" s="10" t="s">
        <v>1013</v>
      </c>
      <c r="B181" s="31">
        <v>0.1590162037037037</v>
      </c>
      <c r="C181" s="31">
        <f>B181-TIME('Time Shifts'!$B$30,'Time Shifts'!$C$30,'Time Shifts'!$D$30)</f>
        <v>0.1434837963</v>
      </c>
      <c r="D181" s="10" t="s">
        <v>82</v>
      </c>
      <c r="E181" s="10" t="s">
        <v>89</v>
      </c>
      <c r="F181" s="44">
        <v>16.0</v>
      </c>
      <c r="G181" s="26">
        <f>F181-8</f>
        <v>8</v>
      </c>
      <c r="I181" s="26"/>
      <c r="K181" s="43" t="s">
        <v>1078</v>
      </c>
    </row>
    <row r="182">
      <c r="A182" s="10" t="s">
        <v>1013</v>
      </c>
      <c r="B182" s="31">
        <v>0.15916666666666668</v>
      </c>
      <c r="C182" s="31">
        <f>B182-TIME('Time Shifts'!$B$30,'Time Shifts'!$C$30,'Time Shifts'!$D$30)</f>
        <v>0.1436342593</v>
      </c>
      <c r="D182" s="10" t="s">
        <v>82</v>
      </c>
      <c r="E182" s="10" t="s">
        <v>91</v>
      </c>
      <c r="F182" s="44">
        <v>6.0</v>
      </c>
      <c r="G182" s="26"/>
      <c r="I182" s="43" t="s">
        <v>1079</v>
      </c>
      <c r="K182" s="26"/>
    </row>
    <row r="183">
      <c r="A183" s="10" t="s">
        <v>1013</v>
      </c>
      <c r="B183" s="31">
        <v>0.1595138888888889</v>
      </c>
      <c r="C183" s="31">
        <f>B183-TIME('Time Shifts'!$B$30,'Time Shifts'!$C$30,'Time Shifts'!$D$30)</f>
        <v>0.1439814815</v>
      </c>
      <c r="D183" s="10" t="s">
        <v>903</v>
      </c>
      <c r="E183" s="10" t="s">
        <v>93</v>
      </c>
      <c r="F183" s="44">
        <v>20.0</v>
      </c>
      <c r="G183" s="26">
        <f>F183-7</f>
        <v>13</v>
      </c>
      <c r="I183" s="26"/>
      <c r="K183" s="43" t="s">
        <v>993</v>
      </c>
    </row>
    <row r="184">
      <c r="A184" s="10" t="s">
        <v>1013</v>
      </c>
      <c r="B184" s="31">
        <v>0.1595138888888889</v>
      </c>
      <c r="C184" s="31">
        <f>B184-TIME('Time Shifts'!$B$30,'Time Shifts'!$C$30,'Time Shifts'!$D$30)</f>
        <v>0.1439814815</v>
      </c>
      <c r="D184" s="10" t="s">
        <v>903</v>
      </c>
      <c r="E184" s="10" t="s">
        <v>93</v>
      </c>
      <c r="F184" s="44" t="s">
        <v>75</v>
      </c>
      <c r="G184" s="53" t="s">
        <v>75</v>
      </c>
      <c r="I184" s="26"/>
      <c r="K184" s="53" t="s">
        <v>85</v>
      </c>
    </row>
    <row r="185">
      <c r="A185" s="10" t="s">
        <v>1013</v>
      </c>
      <c r="B185" s="31">
        <v>0.1596064814814815</v>
      </c>
      <c r="C185" s="31">
        <f>B185-TIME('Time Shifts'!$B$30,'Time Shifts'!$C$30,'Time Shifts'!$D$30)</f>
        <v>0.1440740741</v>
      </c>
      <c r="D185" s="10" t="s">
        <v>903</v>
      </c>
      <c r="E185" s="10" t="s">
        <v>91</v>
      </c>
      <c r="F185" s="44">
        <v>7.0</v>
      </c>
      <c r="G185" s="26"/>
      <c r="I185" s="43" t="s">
        <v>1065</v>
      </c>
      <c r="K185" s="43"/>
    </row>
    <row r="186">
      <c r="A186" s="10" t="s">
        <v>1013</v>
      </c>
      <c r="B186" s="31">
        <v>0.15967592592592592</v>
      </c>
      <c r="C186" s="31">
        <f>B186-TIME('Time Shifts'!$B$30,'Time Shifts'!$C$30,'Time Shifts'!$D$30)</f>
        <v>0.1441435185</v>
      </c>
      <c r="D186" s="10" t="s">
        <v>903</v>
      </c>
      <c r="E186" s="10" t="s">
        <v>93</v>
      </c>
      <c r="F186" s="44" t="s">
        <v>75</v>
      </c>
      <c r="G186" s="53" t="s">
        <v>75</v>
      </c>
      <c r="I186" s="26"/>
      <c r="K186" s="53" t="s">
        <v>85</v>
      </c>
    </row>
    <row r="187">
      <c r="A187" s="10" t="s">
        <v>1013</v>
      </c>
      <c r="B187" s="31">
        <v>0.15967592592592592</v>
      </c>
      <c r="C187" s="31">
        <f>B187-TIME('Time Shifts'!$B$30,'Time Shifts'!$C$30,'Time Shifts'!$D$30)</f>
        <v>0.1441435185</v>
      </c>
      <c r="D187" s="10" t="s">
        <v>903</v>
      </c>
      <c r="E187" s="10" t="s">
        <v>93</v>
      </c>
      <c r="F187" s="44">
        <v>26.0</v>
      </c>
      <c r="G187" s="53">
        <v>19.0</v>
      </c>
      <c r="H187" s="10" t="s">
        <v>137</v>
      </c>
      <c r="I187" s="26"/>
      <c r="K187" s="43" t="s">
        <v>993</v>
      </c>
    </row>
    <row r="188">
      <c r="A188" s="10" t="s">
        <v>1013</v>
      </c>
      <c r="B188" s="31">
        <v>0.15984953703703703</v>
      </c>
      <c r="C188" s="31">
        <f>B188-TIME('Time Shifts'!$B$30,'Time Shifts'!$C$30,'Time Shifts'!$D$30)</f>
        <v>0.1443171296</v>
      </c>
      <c r="D188" s="10" t="s">
        <v>903</v>
      </c>
      <c r="E188" s="10" t="s">
        <v>91</v>
      </c>
      <c r="F188" s="44">
        <v>6.0</v>
      </c>
      <c r="G188" s="26"/>
      <c r="I188" s="43" t="s">
        <v>954</v>
      </c>
      <c r="K188" s="43"/>
    </row>
    <row r="189">
      <c r="A189" s="10" t="s">
        <v>1013</v>
      </c>
      <c r="B189" s="31">
        <v>0.15991898148148148</v>
      </c>
      <c r="C189" s="31">
        <f>B189-TIME('Time Shifts'!$B$30,'Time Shifts'!$C$30,'Time Shifts'!$D$30)</f>
        <v>0.1443865741</v>
      </c>
      <c r="D189" s="10" t="s">
        <v>903</v>
      </c>
      <c r="E189" s="10" t="s">
        <v>93</v>
      </c>
      <c r="F189" s="44" t="s">
        <v>75</v>
      </c>
      <c r="G189" s="53" t="s">
        <v>75</v>
      </c>
      <c r="I189" s="26"/>
      <c r="K189" s="53" t="s">
        <v>85</v>
      </c>
    </row>
    <row r="190">
      <c r="A190" s="10" t="s">
        <v>1013</v>
      </c>
      <c r="B190" s="31">
        <v>0.15991898148148148</v>
      </c>
      <c r="C190" s="31">
        <f>B190-TIME('Time Shifts'!$B$30,'Time Shifts'!$C$30,'Time Shifts'!$D$30)</f>
        <v>0.1443865741</v>
      </c>
      <c r="D190" s="10" t="s">
        <v>903</v>
      </c>
      <c r="E190" s="10" t="s">
        <v>93</v>
      </c>
      <c r="F190" s="44">
        <v>14.0</v>
      </c>
      <c r="G190" s="26">
        <f>F190-7</f>
        <v>7</v>
      </c>
      <c r="I190" s="26"/>
      <c r="K190" s="43" t="s">
        <v>994</v>
      </c>
    </row>
    <row r="191">
      <c r="A191" s="10" t="s">
        <v>1013</v>
      </c>
      <c r="B191" s="31">
        <v>0.1605787037037037</v>
      </c>
      <c r="C191" s="31">
        <f>B191-TIME('Time Shifts'!$B$30,'Time Shifts'!$C$30,'Time Shifts'!$D$30)</f>
        <v>0.1450462963</v>
      </c>
      <c r="D191" s="10" t="s">
        <v>968</v>
      </c>
      <c r="E191" s="10" t="s">
        <v>120</v>
      </c>
      <c r="F191" s="44">
        <v>7.0</v>
      </c>
      <c r="G191" s="26"/>
      <c r="I191" s="43"/>
      <c r="K191" s="43" t="s">
        <v>1080</v>
      </c>
    </row>
    <row r="192">
      <c r="A192" s="10" t="s">
        <v>1013</v>
      </c>
      <c r="B192" s="31">
        <v>0.16104166666666667</v>
      </c>
      <c r="C192" s="31">
        <f>B192-TIME('Time Shifts'!$B$30,'Time Shifts'!$C$30,'Time Shifts'!$D$30)</f>
        <v>0.1455092593</v>
      </c>
      <c r="D192" s="10" t="s">
        <v>968</v>
      </c>
      <c r="E192" s="10" t="s">
        <v>120</v>
      </c>
      <c r="F192" s="44">
        <v>15.0</v>
      </c>
      <c r="G192" s="26"/>
      <c r="I192" s="43"/>
      <c r="K192" s="43" t="s">
        <v>1081</v>
      </c>
    </row>
    <row r="193">
      <c r="A193" s="10" t="s">
        <v>1013</v>
      </c>
      <c r="B193" s="31">
        <v>0.16229166666666667</v>
      </c>
      <c r="C193" s="31">
        <f>B193-TIME('Time Shifts'!$B$30,'Time Shifts'!$C$30,'Time Shifts'!$D$30)</f>
        <v>0.1467592593</v>
      </c>
      <c r="D193" s="26" t="s">
        <v>304</v>
      </c>
      <c r="E193" s="10" t="s">
        <v>120</v>
      </c>
      <c r="F193" s="44">
        <v>7.0</v>
      </c>
      <c r="G193" s="26"/>
      <c r="I193" s="43"/>
      <c r="K193" s="43" t="s">
        <v>1082</v>
      </c>
    </row>
    <row r="194">
      <c r="A194" s="10" t="s">
        <v>1013</v>
      </c>
      <c r="B194" s="31">
        <v>0.16305555555555556</v>
      </c>
      <c r="C194" s="31">
        <f>B194-TIME('Time Shifts'!$B$30,'Time Shifts'!$C$30,'Time Shifts'!$D$30)</f>
        <v>0.1475231481</v>
      </c>
      <c r="D194" s="10" t="s">
        <v>74</v>
      </c>
      <c r="E194" s="10" t="s">
        <v>93</v>
      </c>
      <c r="F194" s="44">
        <v>19.0</v>
      </c>
      <c r="G194" s="26">
        <f>F194-8</f>
        <v>11</v>
      </c>
      <c r="I194" s="26"/>
      <c r="K194" s="43" t="s">
        <v>1083</v>
      </c>
    </row>
    <row r="195">
      <c r="A195" s="10" t="s">
        <v>1013</v>
      </c>
      <c r="B195" s="31">
        <v>0.16315972222222222</v>
      </c>
      <c r="C195" s="31">
        <f>B195-TIME('Time Shifts'!$B$30,'Time Shifts'!$C$30,'Time Shifts'!$D$30)</f>
        <v>0.1476273148</v>
      </c>
      <c r="D195" s="10" t="s">
        <v>74</v>
      </c>
      <c r="E195" s="10" t="s">
        <v>91</v>
      </c>
      <c r="F195" s="44">
        <v>17.0</v>
      </c>
      <c r="G195" s="26"/>
      <c r="I195" s="43" t="s">
        <v>1084</v>
      </c>
      <c r="K195" s="26"/>
    </row>
    <row r="196">
      <c r="A196" s="10" t="s">
        <v>1013</v>
      </c>
      <c r="B196" s="31">
        <v>0.1633101851851852</v>
      </c>
      <c r="C196" s="31">
        <f>B196-TIME('Time Shifts'!$B$30,'Time Shifts'!$C$30,'Time Shifts'!$D$30)</f>
        <v>0.1477777778</v>
      </c>
      <c r="D196" s="10" t="s">
        <v>74</v>
      </c>
      <c r="E196" s="10" t="s">
        <v>93</v>
      </c>
      <c r="F196" s="44" t="s">
        <v>75</v>
      </c>
      <c r="G196" s="53" t="s">
        <v>75</v>
      </c>
      <c r="I196" s="26"/>
      <c r="K196" s="43" t="s">
        <v>1015</v>
      </c>
    </row>
    <row r="197">
      <c r="A197" s="10" t="s">
        <v>1013</v>
      </c>
      <c r="B197" s="31">
        <v>0.16386574074074073</v>
      </c>
      <c r="C197" s="31">
        <f>B197-TIME('Time Shifts'!$B$30,'Time Shifts'!$C$30,'Time Shifts'!$D$30)</f>
        <v>0.1483333333</v>
      </c>
      <c r="D197" s="10" t="s">
        <v>70</v>
      </c>
      <c r="E197" s="10" t="s">
        <v>93</v>
      </c>
      <c r="F197" s="44">
        <v>18.0</v>
      </c>
      <c r="G197" s="26">
        <f>F197-7</f>
        <v>11</v>
      </c>
      <c r="I197" s="26"/>
      <c r="K197" s="43" t="s">
        <v>1040</v>
      </c>
    </row>
    <row r="198">
      <c r="A198" s="10" t="s">
        <v>1013</v>
      </c>
      <c r="B198" s="31">
        <v>0.16394675925925925</v>
      </c>
      <c r="C198" s="31">
        <f>B198-TIME('Time Shifts'!$B$30,'Time Shifts'!$C$30,'Time Shifts'!$D$30)</f>
        <v>0.1484143519</v>
      </c>
      <c r="D198" s="10" t="s">
        <v>70</v>
      </c>
      <c r="E198" s="10" t="s">
        <v>91</v>
      </c>
      <c r="F198" s="44">
        <v>8.0</v>
      </c>
      <c r="G198" s="26"/>
      <c r="I198" s="43" t="s">
        <v>1077</v>
      </c>
      <c r="K198" s="26"/>
    </row>
    <row r="199">
      <c r="A199" s="10" t="s">
        <v>1013</v>
      </c>
      <c r="B199" s="31">
        <v>0.16402777777777777</v>
      </c>
      <c r="C199" s="31">
        <f>B199-TIME('Time Shifts'!$B$30,'Time Shifts'!$C$30,'Time Shifts'!$D$30)</f>
        <v>0.1484953704</v>
      </c>
      <c r="D199" s="10" t="s">
        <v>70</v>
      </c>
      <c r="E199" s="10" t="s">
        <v>93</v>
      </c>
      <c r="F199" s="44">
        <v>19.0</v>
      </c>
      <c r="G199" s="26">
        <f>F199-7</f>
        <v>12</v>
      </c>
      <c r="I199" s="26"/>
      <c r="K199" s="43" t="s">
        <v>1040</v>
      </c>
    </row>
    <row r="200">
      <c r="A200" s="10" t="s">
        <v>1013</v>
      </c>
      <c r="B200" s="31">
        <v>0.16407407407407407</v>
      </c>
      <c r="C200" s="31">
        <f>B200-TIME('Time Shifts'!$B$30,'Time Shifts'!$C$30,'Time Shifts'!$D$30)</f>
        <v>0.1485416667</v>
      </c>
      <c r="D200" s="10" t="s">
        <v>70</v>
      </c>
      <c r="E200" s="10" t="s">
        <v>91</v>
      </c>
      <c r="F200" s="44">
        <v>8.0</v>
      </c>
      <c r="G200" s="26"/>
      <c r="I200" s="43" t="s">
        <v>1077</v>
      </c>
      <c r="K200" s="26"/>
    </row>
    <row r="201">
      <c r="A201" s="10" t="s">
        <v>1013</v>
      </c>
      <c r="B201" s="31">
        <v>0.16425925925925927</v>
      </c>
      <c r="C201" s="31">
        <f>B201-TIME('Time Shifts'!$B$30,'Time Shifts'!$C$30,'Time Shifts'!$D$30)</f>
        <v>0.1487268519</v>
      </c>
      <c r="D201" s="10" t="s">
        <v>70</v>
      </c>
      <c r="E201" s="10" t="s">
        <v>93</v>
      </c>
      <c r="F201" s="44">
        <v>16.0</v>
      </c>
      <c r="G201" s="26">
        <f>F201-7</f>
        <v>9</v>
      </c>
      <c r="I201" s="26"/>
      <c r="K201" s="43" t="s">
        <v>1040</v>
      </c>
    </row>
    <row r="202">
      <c r="A202" s="10" t="s">
        <v>1013</v>
      </c>
      <c r="B202" s="31">
        <v>0.16431712962962963</v>
      </c>
      <c r="C202" s="31">
        <f>B202-TIME('Time Shifts'!$B$30,'Time Shifts'!$C$30,'Time Shifts'!$D$30)</f>
        <v>0.1487847222</v>
      </c>
      <c r="D202" s="10" t="s">
        <v>70</v>
      </c>
      <c r="E202" s="10" t="s">
        <v>91</v>
      </c>
      <c r="F202" s="44">
        <v>7.0</v>
      </c>
      <c r="G202" s="26"/>
      <c r="I202" s="43" t="s">
        <v>1065</v>
      </c>
      <c r="K202" s="26"/>
    </row>
    <row r="203">
      <c r="A203" s="10" t="s">
        <v>1013</v>
      </c>
      <c r="B203" s="31">
        <v>0.1647337962962963</v>
      </c>
      <c r="C203" s="31">
        <f>B203-TIME('Time Shifts'!$B$30,'Time Shifts'!$C$30,'Time Shifts'!$D$30)</f>
        <v>0.1492013889</v>
      </c>
      <c r="D203" s="10" t="s">
        <v>903</v>
      </c>
      <c r="E203" s="10" t="s">
        <v>93</v>
      </c>
      <c r="F203" s="44">
        <v>11.0</v>
      </c>
      <c r="G203" s="26">
        <f t="shared" ref="G203:G205" si="8">F203-7</f>
        <v>4</v>
      </c>
      <c r="I203" s="26"/>
      <c r="K203" s="43" t="s">
        <v>1041</v>
      </c>
    </row>
    <row r="204">
      <c r="A204" s="10" t="s">
        <v>1013</v>
      </c>
      <c r="B204" s="31">
        <v>0.1649884259259259</v>
      </c>
      <c r="C204" s="31">
        <f>B204-TIME('Time Shifts'!$B$30,'Time Shifts'!$C$30,'Time Shifts'!$D$30)</f>
        <v>0.1494560185</v>
      </c>
      <c r="D204" s="10" t="s">
        <v>903</v>
      </c>
      <c r="E204" s="10" t="s">
        <v>93</v>
      </c>
      <c r="F204" s="44">
        <v>9.0</v>
      </c>
      <c r="G204" s="26">
        <f t="shared" si="8"/>
        <v>2</v>
      </c>
      <c r="I204" s="26"/>
      <c r="K204" s="43" t="s">
        <v>1019</v>
      </c>
    </row>
    <row r="205">
      <c r="A205" s="10" t="s">
        <v>1013</v>
      </c>
      <c r="B205" s="31">
        <v>0.1652199074074074</v>
      </c>
      <c r="C205" s="31">
        <f>B205-TIME('Time Shifts'!$B$30,'Time Shifts'!$C$30,'Time Shifts'!$D$30)</f>
        <v>0.1496875</v>
      </c>
      <c r="D205" s="10" t="s">
        <v>903</v>
      </c>
      <c r="E205" s="10" t="s">
        <v>93</v>
      </c>
      <c r="F205" s="44">
        <v>17.0</v>
      </c>
      <c r="G205" s="26">
        <f t="shared" si="8"/>
        <v>10</v>
      </c>
      <c r="I205" s="26"/>
      <c r="K205" s="43" t="s">
        <v>1041</v>
      </c>
    </row>
    <row r="206">
      <c r="A206" s="10" t="s">
        <v>1013</v>
      </c>
      <c r="B206" s="31">
        <v>0.16528935185185184</v>
      </c>
      <c r="C206" s="31">
        <f>B206-TIME('Time Shifts'!$B$30,'Time Shifts'!$C$30,'Time Shifts'!$D$30)</f>
        <v>0.1497569444</v>
      </c>
      <c r="D206" s="10" t="s">
        <v>903</v>
      </c>
      <c r="E206" s="10" t="s">
        <v>91</v>
      </c>
      <c r="F206" s="44">
        <v>6.0</v>
      </c>
      <c r="G206" s="26"/>
      <c r="I206" s="43" t="s">
        <v>954</v>
      </c>
      <c r="K206" s="26"/>
    </row>
    <row r="207">
      <c r="A207" s="10" t="s">
        <v>1013</v>
      </c>
      <c r="B207" s="31">
        <v>0.1659027777777778</v>
      </c>
      <c r="C207" s="31">
        <f>B207-TIME('Time Shifts'!$B$30,'Time Shifts'!$C$30,'Time Shifts'!$D$30)</f>
        <v>0.1503703704</v>
      </c>
      <c r="D207" s="10" t="s">
        <v>82</v>
      </c>
      <c r="E207" s="10" t="s">
        <v>89</v>
      </c>
      <c r="F207" s="44">
        <v>16.0</v>
      </c>
      <c r="G207" s="26">
        <f>F207-8</f>
        <v>8</v>
      </c>
      <c r="I207" s="26"/>
      <c r="K207" s="43" t="s">
        <v>1058</v>
      </c>
    </row>
    <row r="208">
      <c r="A208" s="10" t="s">
        <v>1013</v>
      </c>
      <c r="B208" s="31">
        <v>0.16615740740740742</v>
      </c>
      <c r="C208" s="31">
        <f>B208-TIME('Time Shifts'!$B$30,'Time Shifts'!$C$30,'Time Shifts'!$D$30)</f>
        <v>0.150625</v>
      </c>
      <c r="D208" s="10" t="s">
        <v>82</v>
      </c>
      <c r="E208" s="10" t="s">
        <v>91</v>
      </c>
      <c r="F208" s="44">
        <v>11.0</v>
      </c>
      <c r="G208" s="26"/>
      <c r="I208" s="43" t="s">
        <v>1085</v>
      </c>
      <c r="J208" s="10">
        <v>1.0</v>
      </c>
      <c r="K208" s="43" t="s">
        <v>119</v>
      </c>
    </row>
    <row r="209">
      <c r="A209" s="10" t="s">
        <v>1013</v>
      </c>
      <c r="B209" s="31">
        <v>0.1690162037037037</v>
      </c>
      <c r="C209" s="31">
        <f>B209-TIME('Time Shifts'!$B$30,'Time Shifts'!$C$30,'Time Shifts'!$D$30)</f>
        <v>0.1534837963</v>
      </c>
      <c r="D209" s="10" t="s">
        <v>968</v>
      </c>
      <c r="E209" s="10" t="s">
        <v>362</v>
      </c>
      <c r="F209" s="44">
        <v>16.0</v>
      </c>
      <c r="G209" s="26">
        <f>F209--1</f>
        <v>17</v>
      </c>
      <c r="I209" s="26"/>
      <c r="K209" s="26"/>
    </row>
    <row r="210">
      <c r="A210" s="10" t="s">
        <v>1013</v>
      </c>
      <c r="B210" s="31">
        <v>0.1705787037037037</v>
      </c>
      <c r="C210" s="31">
        <f>B210-TIME('Time Shifts'!$B$30,'Time Shifts'!$C$30,'Time Shifts'!$D$30)</f>
        <v>0.1550462963</v>
      </c>
      <c r="D210" s="10" t="s">
        <v>74</v>
      </c>
      <c r="E210" s="10" t="s">
        <v>217</v>
      </c>
      <c r="F210" s="44" t="s">
        <v>68</v>
      </c>
      <c r="G210" s="53">
        <v>20.0</v>
      </c>
      <c r="I210" s="26"/>
      <c r="K210" s="26"/>
    </row>
    <row r="211">
      <c r="A211" s="10" t="s">
        <v>1013</v>
      </c>
      <c r="B211" s="31">
        <v>0.17157407407407407</v>
      </c>
      <c r="C211" s="31">
        <f>B211-TIME('Time Shifts'!$B$30,'Time Shifts'!$C$30,'Time Shifts'!$D$30)</f>
        <v>0.1560416667</v>
      </c>
      <c r="D211" s="10" t="s">
        <v>82</v>
      </c>
      <c r="E211" s="10" t="s">
        <v>166</v>
      </c>
      <c r="F211" s="44">
        <v>21.0</v>
      </c>
      <c r="G211" s="53">
        <v>18.0</v>
      </c>
      <c r="I211" s="26"/>
      <c r="K211" s="26"/>
    </row>
    <row r="212">
      <c r="A212" s="10" t="s">
        <v>1013</v>
      </c>
      <c r="B212" s="31">
        <v>0.17569444444444443</v>
      </c>
      <c r="C212" s="31">
        <f>B212-TIME('Time Shifts'!$B$30,'Time Shifts'!$C$30,'Time Shifts'!$D$30)</f>
        <v>0.160162037</v>
      </c>
      <c r="D212" s="26" t="s">
        <v>304</v>
      </c>
      <c r="E212" s="10" t="s">
        <v>217</v>
      </c>
      <c r="F212" s="44">
        <v>23.0</v>
      </c>
      <c r="G212" s="53">
        <v>17.0</v>
      </c>
      <c r="I212" s="26"/>
      <c r="K212" s="2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1.57"/>
    <col customWidth="1" min="6" max="6" width="10.43"/>
    <col customWidth="1" min="7" max="7" width="12.43"/>
    <col customWidth="1" min="8" max="8" width="5.14"/>
    <col customWidth="1" min="9" max="9" width="12.86"/>
    <col customWidth="1" min="10" max="10" width="6.29"/>
    <col customWidth="1" min="11" max="11" width="36.14"/>
  </cols>
  <sheetData>
    <row r="1">
      <c r="A1" s="29" t="s">
        <v>0</v>
      </c>
      <c r="B1" s="58" t="s">
        <v>614</v>
      </c>
      <c r="C1" s="64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>
      <c r="A2" s="10" t="s">
        <v>1086</v>
      </c>
      <c r="B2" s="31">
        <v>0.02034722222222222</v>
      </c>
      <c r="C2" s="27">
        <f t="shared" ref="C2:C10" si="1">B2
</f>
        <v>0.02034722222</v>
      </c>
      <c r="D2" s="10" t="s">
        <v>74</v>
      </c>
      <c r="E2" s="10" t="s">
        <v>71</v>
      </c>
      <c r="F2" s="13">
        <v>15.0</v>
      </c>
      <c r="G2" s="16">
        <f>F2-3</f>
        <v>12</v>
      </c>
    </row>
    <row r="3">
      <c r="A3" s="10" t="s">
        <v>1086</v>
      </c>
      <c r="B3" s="31">
        <v>0.02210648148148148</v>
      </c>
      <c r="C3" s="27">
        <f t="shared" si="1"/>
        <v>0.02210648148</v>
      </c>
      <c r="D3" s="10" t="s">
        <v>70</v>
      </c>
      <c r="E3" s="10" t="s">
        <v>83</v>
      </c>
      <c r="F3" s="13" t="s">
        <v>75</v>
      </c>
      <c r="G3" s="13" t="s">
        <v>75</v>
      </c>
      <c r="K3" s="10" t="s">
        <v>85</v>
      </c>
    </row>
    <row r="4">
      <c r="A4" s="10" t="s">
        <v>1086</v>
      </c>
      <c r="B4" s="31">
        <v>0.02210648148148148</v>
      </c>
      <c r="C4" s="27">
        <f t="shared" si="1"/>
        <v>0.02210648148</v>
      </c>
      <c r="D4" s="10" t="s">
        <v>70</v>
      </c>
      <c r="E4" s="10" t="s">
        <v>83</v>
      </c>
      <c r="F4" s="13">
        <v>15.0</v>
      </c>
      <c r="G4" s="16">
        <f>F4-3</f>
        <v>12</v>
      </c>
      <c r="K4" s="10" t="s">
        <v>86</v>
      </c>
    </row>
    <row r="5">
      <c r="A5" s="10" t="s">
        <v>1086</v>
      </c>
      <c r="B5" s="31">
        <v>0.024791666666666667</v>
      </c>
      <c r="C5" s="27">
        <f t="shared" si="1"/>
        <v>0.02479166667</v>
      </c>
      <c r="D5" s="10" t="s">
        <v>74</v>
      </c>
      <c r="E5" s="10" t="s">
        <v>83</v>
      </c>
      <c r="F5" s="13">
        <v>22.0</v>
      </c>
      <c r="G5" s="16">
        <f>F5-9</f>
        <v>13</v>
      </c>
    </row>
    <row r="6">
      <c r="A6" s="10" t="s">
        <v>1086</v>
      </c>
      <c r="B6" s="31">
        <v>0.03013888888888889</v>
      </c>
      <c r="C6" s="27">
        <f t="shared" si="1"/>
        <v>0.03013888889</v>
      </c>
      <c r="D6" s="10" t="s">
        <v>69</v>
      </c>
      <c r="E6" s="10" t="s">
        <v>120</v>
      </c>
      <c r="F6" s="13">
        <v>13.0</v>
      </c>
      <c r="G6" s="16"/>
      <c r="K6" s="10" t="s">
        <v>1087</v>
      </c>
    </row>
    <row r="7">
      <c r="A7" s="10" t="s">
        <v>1086</v>
      </c>
      <c r="B7" s="31">
        <v>0.035</v>
      </c>
      <c r="C7" s="27">
        <f t="shared" si="1"/>
        <v>0.035</v>
      </c>
      <c r="D7" s="10" t="s">
        <v>74</v>
      </c>
      <c r="E7" s="10" t="s">
        <v>83</v>
      </c>
      <c r="F7" s="13">
        <v>23.0</v>
      </c>
      <c r="G7" s="16">
        <f>F7-9</f>
        <v>14</v>
      </c>
    </row>
    <row r="8">
      <c r="A8" s="10" t="s">
        <v>1086</v>
      </c>
      <c r="B8" s="31">
        <v>0.0396875</v>
      </c>
      <c r="C8" s="27">
        <f t="shared" si="1"/>
        <v>0.0396875</v>
      </c>
      <c r="D8" s="10" t="s">
        <v>66</v>
      </c>
      <c r="E8" s="10" t="s">
        <v>131</v>
      </c>
      <c r="F8" s="13">
        <v>7.0</v>
      </c>
      <c r="G8" s="16">
        <f t="shared" ref="G8:G9" si="2">F8-2</f>
        <v>5</v>
      </c>
    </row>
    <row r="9">
      <c r="A9" s="10" t="s">
        <v>1086</v>
      </c>
      <c r="B9" s="31">
        <v>0.03979166666666667</v>
      </c>
      <c r="C9" s="27">
        <f t="shared" si="1"/>
        <v>0.03979166667</v>
      </c>
      <c r="D9" s="10" t="s">
        <v>70</v>
      </c>
      <c r="E9" s="10" t="s">
        <v>131</v>
      </c>
      <c r="F9" s="13">
        <v>5.0</v>
      </c>
      <c r="G9" s="16">
        <f t="shared" si="2"/>
        <v>3</v>
      </c>
    </row>
    <row r="10">
      <c r="A10" s="10" t="s">
        <v>1086</v>
      </c>
      <c r="B10" s="31">
        <v>0.053078703703703704</v>
      </c>
      <c r="C10" s="27">
        <f t="shared" si="1"/>
        <v>0.0530787037</v>
      </c>
      <c r="D10" s="10" t="s">
        <v>82</v>
      </c>
      <c r="E10" s="10" t="s">
        <v>67</v>
      </c>
      <c r="F10" s="13">
        <v>17.0</v>
      </c>
      <c r="G10" s="16">
        <f>F10-3</f>
        <v>14</v>
      </c>
    </row>
    <row r="11">
      <c r="A11" s="10" t="s">
        <v>1086</v>
      </c>
      <c r="B11" s="31">
        <v>0.07685185185185185</v>
      </c>
      <c r="C11" s="27">
        <f>B11-TIME('Time Shifts'!$B$31,'Time Shifts'!$C$31,'Time Shifts'!$D$31)</f>
        <v>0.06648148148</v>
      </c>
      <c r="D11" s="10" t="s">
        <v>82</v>
      </c>
      <c r="E11" s="10" t="s">
        <v>127</v>
      </c>
      <c r="F11" s="13" t="s">
        <v>75</v>
      </c>
      <c r="G11" s="13" t="s">
        <v>75</v>
      </c>
      <c r="K11" s="10" t="s">
        <v>85</v>
      </c>
    </row>
    <row r="12">
      <c r="A12" s="10" t="s">
        <v>1086</v>
      </c>
      <c r="B12" s="31">
        <v>0.07685185185185185</v>
      </c>
      <c r="C12" s="27">
        <f>B12-TIME('Time Shifts'!$B$31,'Time Shifts'!$C$31,'Time Shifts'!$D$31)</f>
        <v>0.06648148148</v>
      </c>
      <c r="D12" s="10" t="s">
        <v>82</v>
      </c>
      <c r="E12" s="10" t="s">
        <v>127</v>
      </c>
      <c r="F12" s="13" t="s">
        <v>68</v>
      </c>
      <c r="G12" s="13">
        <v>20.0</v>
      </c>
      <c r="K12" s="10" t="s">
        <v>86</v>
      </c>
    </row>
    <row r="13">
      <c r="A13" s="10" t="s">
        <v>1086</v>
      </c>
      <c r="B13" s="31">
        <v>0.08964120370370371</v>
      </c>
      <c r="C13" s="27">
        <f>B13-TIME('Time Shifts'!$B$31,'Time Shifts'!$C$31,'Time Shifts'!$D$31)</f>
        <v>0.07927083333</v>
      </c>
      <c r="D13" s="10" t="s">
        <v>69</v>
      </c>
      <c r="E13" s="10" t="s">
        <v>125</v>
      </c>
      <c r="F13" s="13">
        <v>8.0</v>
      </c>
      <c r="G13" s="16">
        <f>F13-4</f>
        <v>4</v>
      </c>
    </row>
    <row r="14">
      <c r="A14" s="10" t="s">
        <v>1086</v>
      </c>
      <c r="B14" s="31">
        <v>0.09409722222222222</v>
      </c>
      <c r="C14" s="27">
        <f>B14-TIME('Time Shifts'!$B$31,'Time Shifts'!$C$31,'Time Shifts'!$D$31)</f>
        <v>0.08372685185</v>
      </c>
      <c r="D14" s="10" t="s">
        <v>74</v>
      </c>
      <c r="E14" s="10" t="s">
        <v>67</v>
      </c>
      <c r="F14" s="13">
        <v>14.0</v>
      </c>
      <c r="G14" s="16">
        <f>F14-0</f>
        <v>14</v>
      </c>
    </row>
    <row r="15">
      <c r="A15" s="10" t="s">
        <v>1086</v>
      </c>
      <c r="B15" s="31">
        <v>0.09413194444444445</v>
      </c>
      <c r="C15" s="27">
        <f>B15-TIME('Time Shifts'!$B$31,'Time Shifts'!$C$31,'Time Shifts'!$D$31)</f>
        <v>0.08376157407</v>
      </c>
      <c r="D15" s="10" t="s">
        <v>66</v>
      </c>
      <c r="E15" s="10" t="s">
        <v>67</v>
      </c>
      <c r="F15" s="13">
        <v>12.0</v>
      </c>
      <c r="G15" s="16">
        <f>F15-1</f>
        <v>11</v>
      </c>
    </row>
    <row r="16">
      <c r="A16" s="10" t="s">
        <v>1086</v>
      </c>
      <c r="B16" s="31">
        <v>0.09416666666666666</v>
      </c>
      <c r="C16" s="27">
        <f>B16-TIME('Time Shifts'!$B$31,'Time Shifts'!$C$31,'Time Shifts'!$D$31)</f>
        <v>0.0837962963</v>
      </c>
      <c r="D16" s="10" t="s">
        <v>968</v>
      </c>
      <c r="E16" s="10" t="s">
        <v>67</v>
      </c>
      <c r="F16" s="13">
        <v>24.0</v>
      </c>
      <c r="G16" s="16">
        <f>F16-8</f>
        <v>16</v>
      </c>
    </row>
    <row r="17">
      <c r="A17" s="10" t="s">
        <v>1086</v>
      </c>
      <c r="B17" s="31">
        <v>0.09418981481481481</v>
      </c>
      <c r="C17" s="27">
        <f>B17-TIME('Time Shifts'!$B$31,'Time Shifts'!$C$31,'Time Shifts'!$D$31)</f>
        <v>0.08381944444</v>
      </c>
      <c r="D17" s="10" t="s">
        <v>69</v>
      </c>
      <c r="E17" s="10" t="s">
        <v>67</v>
      </c>
      <c r="F17" s="13">
        <v>21.0</v>
      </c>
      <c r="G17" s="16">
        <f>F17-4</f>
        <v>17</v>
      </c>
    </row>
    <row r="18">
      <c r="A18" s="10" t="s">
        <v>1086</v>
      </c>
      <c r="B18" s="31">
        <v>0.12871527777777778</v>
      </c>
      <c r="C18" s="27">
        <f>B18-TIME('Time Shifts'!$B$31,'Time Shifts'!$C$31,'Time Shifts'!$D$31)</f>
        <v>0.1183449074</v>
      </c>
      <c r="D18" s="10" t="s">
        <v>968</v>
      </c>
      <c r="E18" s="10" t="s">
        <v>71</v>
      </c>
      <c r="F18" s="13">
        <v>23.0</v>
      </c>
      <c r="G18" s="16">
        <f>F18-8</f>
        <v>15</v>
      </c>
    </row>
    <row r="19">
      <c r="A19" s="10" t="s">
        <v>1086</v>
      </c>
      <c r="B19" s="31">
        <v>0.1307523148148148</v>
      </c>
      <c r="C19" s="27">
        <f>B19-TIME('Time Shifts'!$B$31,'Time Shifts'!$C$31,'Time Shifts'!$D$31)</f>
        <v>0.1203819444</v>
      </c>
      <c r="D19" s="10" t="s">
        <v>82</v>
      </c>
      <c r="E19" s="10" t="s">
        <v>80</v>
      </c>
      <c r="F19" s="13" t="s">
        <v>68</v>
      </c>
      <c r="G19" s="13">
        <v>20.0</v>
      </c>
      <c r="K19" s="10"/>
    </row>
    <row r="20">
      <c r="A20" s="10" t="s">
        <v>1086</v>
      </c>
      <c r="B20" s="31">
        <v>0.13275462962962964</v>
      </c>
      <c r="C20" s="27">
        <f>B20-TIME('Time Shifts'!$B$31,'Time Shifts'!$C$31,'Time Shifts'!$D$31)</f>
        <v>0.1223842593</v>
      </c>
      <c r="D20" s="10" t="s">
        <v>968</v>
      </c>
      <c r="E20" s="10" t="s">
        <v>76</v>
      </c>
      <c r="F20" s="13" t="s">
        <v>75</v>
      </c>
      <c r="G20" s="13" t="s">
        <v>75</v>
      </c>
      <c r="K20" s="10" t="s">
        <v>1088</v>
      </c>
    </row>
    <row r="21">
      <c r="A21" s="10" t="s">
        <v>1086</v>
      </c>
      <c r="B21" s="31">
        <v>0.1338888888888889</v>
      </c>
      <c r="C21" s="27">
        <f>B21-TIME('Time Shifts'!$B$31,'Time Shifts'!$C$31,'Time Shifts'!$D$31)</f>
        <v>0.1235185185</v>
      </c>
      <c r="D21" s="10" t="s">
        <v>968</v>
      </c>
      <c r="E21" s="10" t="s">
        <v>71</v>
      </c>
      <c r="F21" s="13" t="s">
        <v>75</v>
      </c>
      <c r="G21" s="13" t="s">
        <v>75</v>
      </c>
    </row>
    <row r="22">
      <c r="A22" s="10" t="s">
        <v>1086</v>
      </c>
      <c r="B22" s="31">
        <v>0.1341087962962963</v>
      </c>
      <c r="C22" s="27">
        <f>B22-TIME('Time Shifts'!$B$31,'Time Shifts'!$C$31,'Time Shifts'!$D$31)</f>
        <v>0.1237384259</v>
      </c>
      <c r="D22" s="10" t="s">
        <v>968</v>
      </c>
      <c r="E22" s="10" t="s">
        <v>76</v>
      </c>
      <c r="F22" s="13" t="s">
        <v>75</v>
      </c>
      <c r="G22" s="13" t="s">
        <v>75</v>
      </c>
      <c r="K22" s="10" t="s">
        <v>1088</v>
      </c>
    </row>
    <row r="23">
      <c r="A23" s="10" t="s">
        <v>1086</v>
      </c>
      <c r="B23" s="31">
        <v>0.1472800925925926</v>
      </c>
      <c r="C23" s="27">
        <f>B23-TIME('Time Shifts'!$B$31,'Time Shifts'!$C$31,'Time Shifts'!$D$31)</f>
        <v>0.1369097222</v>
      </c>
      <c r="D23" s="10" t="s">
        <v>69</v>
      </c>
      <c r="E23" s="10" t="s">
        <v>71</v>
      </c>
      <c r="F23" s="13">
        <v>12.0</v>
      </c>
      <c r="G23" s="16">
        <f>F23-5</f>
        <v>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4.0"/>
    <col customWidth="1" min="6" max="6" width="10.43"/>
    <col customWidth="1" min="7" max="7" width="12.43"/>
    <col customWidth="1" min="8" max="8" width="5.14"/>
    <col customWidth="1" min="9" max="9" width="12.86"/>
    <col customWidth="1" min="10" max="10" width="6.29"/>
    <col customWidth="1" min="11" max="11" width="28.57"/>
  </cols>
  <sheetData>
    <row r="1">
      <c r="A1" s="65" t="s">
        <v>0</v>
      </c>
      <c r="B1" s="48" t="s">
        <v>614</v>
      </c>
      <c r="C1" s="64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1089</v>
      </c>
      <c r="B2" s="27">
        <v>0.009791666666666667</v>
      </c>
      <c r="C2" s="27">
        <f t="shared" ref="C2:C62" si="1">B2</f>
        <v>0.009791666667</v>
      </c>
      <c r="D2" s="43" t="s">
        <v>74</v>
      </c>
      <c r="E2" s="43" t="s">
        <v>131</v>
      </c>
      <c r="F2" s="28">
        <v>17.0</v>
      </c>
      <c r="G2" s="28">
        <v>14.0</v>
      </c>
      <c r="H2" s="26"/>
      <c r="I2" s="26"/>
      <c r="J2" s="26"/>
      <c r="K2" s="26"/>
    </row>
    <row r="3">
      <c r="A3" s="43" t="s">
        <v>1089</v>
      </c>
      <c r="B3" s="27">
        <v>0.011168981481481481</v>
      </c>
      <c r="C3" s="27">
        <f t="shared" si="1"/>
        <v>0.01116898148</v>
      </c>
      <c r="D3" s="43" t="s">
        <v>74</v>
      </c>
      <c r="E3" s="43" t="s">
        <v>131</v>
      </c>
      <c r="F3" s="28">
        <v>14.0</v>
      </c>
      <c r="G3" s="28">
        <v>11.0</v>
      </c>
      <c r="H3" s="26"/>
      <c r="I3" s="26"/>
      <c r="J3" s="26"/>
      <c r="K3" s="26"/>
    </row>
    <row r="4">
      <c r="A4" s="43" t="s">
        <v>1089</v>
      </c>
      <c r="B4" s="27">
        <v>0.011666666666666667</v>
      </c>
      <c r="C4" s="27">
        <f t="shared" si="1"/>
        <v>0.01166666667</v>
      </c>
      <c r="D4" s="43" t="s">
        <v>74</v>
      </c>
      <c r="E4" s="43" t="s">
        <v>131</v>
      </c>
      <c r="F4" s="28">
        <v>15.0</v>
      </c>
      <c r="G4" s="28">
        <v>12.0</v>
      </c>
      <c r="H4" s="26"/>
      <c r="I4" s="26"/>
      <c r="J4" s="26"/>
      <c r="K4" s="26"/>
    </row>
    <row r="5">
      <c r="A5" s="43" t="s">
        <v>1089</v>
      </c>
      <c r="B5" s="27">
        <v>0.01673611111111111</v>
      </c>
      <c r="C5" s="27">
        <f t="shared" si="1"/>
        <v>0.01673611111</v>
      </c>
      <c r="D5" s="43" t="s">
        <v>69</v>
      </c>
      <c r="E5" s="43" t="s">
        <v>1090</v>
      </c>
      <c r="F5" s="28">
        <v>15.0</v>
      </c>
      <c r="G5" s="25">
        <f>F5-7</f>
        <v>8</v>
      </c>
      <c r="H5" s="26"/>
      <c r="I5" s="26"/>
      <c r="J5" s="26"/>
      <c r="K5" s="43" t="s">
        <v>1091</v>
      </c>
    </row>
    <row r="6">
      <c r="A6" s="43" t="s">
        <v>1089</v>
      </c>
      <c r="B6" s="27">
        <v>0.017152777777777777</v>
      </c>
      <c r="C6" s="27">
        <f t="shared" si="1"/>
        <v>0.01715277778</v>
      </c>
      <c r="D6" s="43" t="s">
        <v>69</v>
      </c>
      <c r="E6" s="43" t="s">
        <v>129</v>
      </c>
      <c r="F6" s="28">
        <v>10.0</v>
      </c>
      <c r="G6" s="25">
        <f>F6-4</f>
        <v>6</v>
      </c>
      <c r="H6" s="26"/>
      <c r="I6" s="26"/>
      <c r="J6" s="26"/>
      <c r="K6" s="26"/>
    </row>
    <row r="7">
      <c r="A7" s="43" t="s">
        <v>1089</v>
      </c>
      <c r="B7" s="27">
        <v>0.035590277777777776</v>
      </c>
      <c r="C7" s="27">
        <f t="shared" si="1"/>
        <v>0.03559027778</v>
      </c>
      <c r="D7" s="43" t="s">
        <v>82</v>
      </c>
      <c r="E7" s="43" t="s">
        <v>127</v>
      </c>
      <c r="F7" s="28" t="s">
        <v>75</v>
      </c>
      <c r="G7" s="28" t="s">
        <v>75</v>
      </c>
      <c r="H7" s="26"/>
      <c r="I7" s="26"/>
      <c r="J7" s="26"/>
      <c r="K7" s="43" t="s">
        <v>85</v>
      </c>
    </row>
    <row r="8">
      <c r="A8" s="43" t="s">
        <v>1089</v>
      </c>
      <c r="B8" s="27">
        <v>0.035590277777777776</v>
      </c>
      <c r="C8" s="27">
        <f t="shared" si="1"/>
        <v>0.03559027778</v>
      </c>
      <c r="D8" s="43" t="s">
        <v>82</v>
      </c>
      <c r="E8" s="43" t="s">
        <v>127</v>
      </c>
      <c r="F8" s="28">
        <v>21.0</v>
      </c>
      <c r="G8" s="25">
        <f>F8-3</f>
        <v>18</v>
      </c>
      <c r="H8" s="26"/>
      <c r="I8" s="26"/>
      <c r="J8" s="26"/>
      <c r="K8" s="43" t="s">
        <v>86</v>
      </c>
    </row>
    <row r="9">
      <c r="A9" s="43" t="s">
        <v>1089</v>
      </c>
      <c r="B9" s="27">
        <v>0.03806712962962963</v>
      </c>
      <c r="C9" s="27">
        <f t="shared" si="1"/>
        <v>0.03806712963</v>
      </c>
      <c r="D9" s="43" t="s">
        <v>69</v>
      </c>
      <c r="E9" s="43" t="s">
        <v>127</v>
      </c>
      <c r="F9" s="28">
        <v>20.0</v>
      </c>
      <c r="G9" s="25">
        <f>F9-4</f>
        <v>16</v>
      </c>
      <c r="H9" s="26"/>
      <c r="I9" s="26"/>
      <c r="J9" s="26"/>
      <c r="K9" s="26"/>
    </row>
    <row r="10">
      <c r="A10" s="43" t="s">
        <v>1089</v>
      </c>
      <c r="B10" s="27">
        <v>0.04429398148148148</v>
      </c>
      <c r="C10" s="27">
        <f t="shared" si="1"/>
        <v>0.04429398148</v>
      </c>
      <c r="D10" s="43" t="s">
        <v>69</v>
      </c>
      <c r="E10" s="43" t="s">
        <v>83</v>
      </c>
      <c r="F10" s="28" t="s">
        <v>75</v>
      </c>
      <c r="G10" s="28" t="s">
        <v>75</v>
      </c>
      <c r="H10" s="26"/>
      <c r="I10" s="26"/>
      <c r="J10" s="26"/>
      <c r="K10" s="43" t="s">
        <v>85</v>
      </c>
    </row>
    <row r="11">
      <c r="A11" s="43" t="s">
        <v>1089</v>
      </c>
      <c r="B11" s="27">
        <v>0.04429398148148148</v>
      </c>
      <c r="C11" s="27">
        <f t="shared" si="1"/>
        <v>0.04429398148</v>
      </c>
      <c r="D11" s="43" t="s">
        <v>69</v>
      </c>
      <c r="E11" s="43" t="s">
        <v>83</v>
      </c>
      <c r="F11" s="28">
        <v>11.0</v>
      </c>
      <c r="G11" s="25">
        <f>F11-1</f>
        <v>10</v>
      </c>
      <c r="H11" s="26"/>
      <c r="I11" s="26"/>
      <c r="J11" s="26"/>
      <c r="K11" s="43" t="s">
        <v>86</v>
      </c>
    </row>
    <row r="12">
      <c r="A12" s="43" t="s">
        <v>1089</v>
      </c>
      <c r="B12" s="27">
        <v>0.04697916666666667</v>
      </c>
      <c r="C12" s="27">
        <f t="shared" si="1"/>
        <v>0.04697916667</v>
      </c>
      <c r="D12" s="43" t="s">
        <v>69</v>
      </c>
      <c r="E12" s="43" t="s">
        <v>67</v>
      </c>
      <c r="F12" s="28">
        <v>20.0</v>
      </c>
      <c r="G12" s="25">
        <f>F12-4</f>
        <v>16</v>
      </c>
      <c r="H12" s="26"/>
      <c r="I12" s="26"/>
      <c r="J12" s="26"/>
      <c r="K12" s="26"/>
    </row>
    <row r="13">
      <c r="A13" s="43" t="s">
        <v>1089</v>
      </c>
      <c r="B13" s="27">
        <v>0.04699074074074074</v>
      </c>
      <c r="C13" s="27">
        <f t="shared" si="1"/>
        <v>0.04699074074</v>
      </c>
      <c r="D13" s="43" t="s">
        <v>968</v>
      </c>
      <c r="E13" s="43" t="s">
        <v>67</v>
      </c>
      <c r="F13" s="28">
        <v>14.0</v>
      </c>
      <c r="G13" s="25">
        <f>F13-8</f>
        <v>6</v>
      </c>
      <c r="H13" s="26"/>
      <c r="I13" s="26"/>
      <c r="J13" s="26"/>
      <c r="K13" s="26"/>
    </row>
    <row r="14">
      <c r="A14" s="43" t="s">
        <v>1089</v>
      </c>
      <c r="B14" s="27">
        <v>0.04884259259259259</v>
      </c>
      <c r="C14" s="27">
        <f t="shared" si="1"/>
        <v>0.04884259259</v>
      </c>
      <c r="D14" s="43" t="s">
        <v>69</v>
      </c>
      <c r="E14" s="43" t="s">
        <v>132</v>
      </c>
      <c r="F14" s="28" t="s">
        <v>88</v>
      </c>
      <c r="G14" s="28">
        <v>1.0</v>
      </c>
      <c r="H14" s="26"/>
      <c r="I14" s="26"/>
      <c r="J14" s="26"/>
      <c r="K14" s="26"/>
    </row>
    <row r="15">
      <c r="A15" s="43" t="s">
        <v>1089</v>
      </c>
      <c r="B15" s="27">
        <v>0.04988425925925926</v>
      </c>
      <c r="C15" s="27">
        <f t="shared" si="1"/>
        <v>0.04988425926</v>
      </c>
      <c r="D15" s="43" t="s">
        <v>968</v>
      </c>
      <c r="E15" s="43" t="s">
        <v>127</v>
      </c>
      <c r="F15" s="28">
        <v>20.0</v>
      </c>
      <c r="G15" s="25">
        <f>F15-3</f>
        <v>17</v>
      </c>
      <c r="H15" s="26"/>
      <c r="I15" s="26"/>
      <c r="J15" s="26"/>
      <c r="K15" s="26"/>
    </row>
    <row r="16">
      <c r="A16" s="43" t="s">
        <v>1089</v>
      </c>
      <c r="B16" s="27">
        <v>0.051076388888888886</v>
      </c>
      <c r="C16" s="27">
        <f t="shared" si="1"/>
        <v>0.05107638889</v>
      </c>
      <c r="D16" s="43" t="s">
        <v>69</v>
      </c>
      <c r="E16" s="43" t="s">
        <v>127</v>
      </c>
      <c r="F16" s="28">
        <v>7.0</v>
      </c>
      <c r="G16" s="25">
        <f>F16-4</f>
        <v>3</v>
      </c>
      <c r="H16" s="26"/>
      <c r="I16" s="26"/>
      <c r="J16" s="26"/>
      <c r="K16" s="26"/>
    </row>
    <row r="17">
      <c r="A17" s="43" t="s">
        <v>1089</v>
      </c>
      <c r="B17" s="27">
        <v>0.053564814814814815</v>
      </c>
      <c r="C17" s="27">
        <f t="shared" si="1"/>
        <v>0.05356481481</v>
      </c>
      <c r="D17" s="43" t="s">
        <v>66</v>
      </c>
      <c r="E17" s="43" t="s">
        <v>83</v>
      </c>
      <c r="F17" s="28">
        <v>12.0</v>
      </c>
      <c r="G17" s="25">
        <f t="shared" ref="G17:G19" si="2">F17-5</f>
        <v>7</v>
      </c>
      <c r="H17" s="26"/>
      <c r="I17" s="26"/>
      <c r="J17" s="26"/>
      <c r="K17" s="26"/>
    </row>
    <row r="18">
      <c r="A18" s="43" t="s">
        <v>1089</v>
      </c>
      <c r="B18" s="27">
        <v>0.05362268518518518</v>
      </c>
      <c r="C18" s="27">
        <f t="shared" si="1"/>
        <v>0.05362268519</v>
      </c>
      <c r="D18" s="43" t="s">
        <v>66</v>
      </c>
      <c r="E18" s="43" t="s">
        <v>83</v>
      </c>
      <c r="F18" s="28">
        <v>9.0</v>
      </c>
      <c r="G18" s="25">
        <f t="shared" si="2"/>
        <v>4</v>
      </c>
      <c r="H18" s="26"/>
      <c r="I18" s="26"/>
      <c r="J18" s="26"/>
      <c r="K18" s="26"/>
    </row>
    <row r="19">
      <c r="A19" s="43" t="s">
        <v>1089</v>
      </c>
      <c r="B19" s="27">
        <v>0.05364583333333333</v>
      </c>
      <c r="C19" s="27">
        <f t="shared" si="1"/>
        <v>0.05364583333</v>
      </c>
      <c r="D19" s="43" t="s">
        <v>66</v>
      </c>
      <c r="E19" s="43" t="s">
        <v>83</v>
      </c>
      <c r="F19" s="28">
        <v>6.0</v>
      </c>
      <c r="G19" s="25">
        <f t="shared" si="2"/>
        <v>1</v>
      </c>
      <c r="H19" s="26"/>
      <c r="I19" s="26"/>
      <c r="J19" s="26"/>
      <c r="K19" s="43" t="s">
        <v>1092</v>
      </c>
    </row>
    <row r="20">
      <c r="A20" s="43" t="s">
        <v>1089</v>
      </c>
      <c r="B20" s="27">
        <v>0.06225694444444444</v>
      </c>
      <c r="C20" s="27">
        <f t="shared" si="1"/>
        <v>0.06225694444</v>
      </c>
      <c r="D20" s="43" t="s">
        <v>70</v>
      </c>
      <c r="E20" s="43" t="s">
        <v>364</v>
      </c>
      <c r="F20" s="28">
        <v>12.0</v>
      </c>
      <c r="G20" s="25">
        <f>F20-1</f>
        <v>11</v>
      </c>
      <c r="H20" s="26"/>
      <c r="I20" s="26"/>
      <c r="J20" s="26"/>
      <c r="K20" s="43" t="s">
        <v>1093</v>
      </c>
    </row>
    <row r="21">
      <c r="A21" s="43" t="s">
        <v>1089</v>
      </c>
      <c r="B21" s="27">
        <v>0.06392361111111111</v>
      </c>
      <c r="C21" s="27">
        <f t="shared" si="1"/>
        <v>0.06392361111</v>
      </c>
      <c r="D21" s="43" t="s">
        <v>70</v>
      </c>
      <c r="E21" s="43" t="s">
        <v>225</v>
      </c>
      <c r="F21" s="28">
        <v>9.0</v>
      </c>
      <c r="G21" s="25"/>
      <c r="H21" s="26"/>
      <c r="I21" s="43" t="s">
        <v>1094</v>
      </c>
      <c r="J21" s="26"/>
      <c r="K21" s="26"/>
    </row>
    <row r="22">
      <c r="A22" s="43" t="s">
        <v>1089</v>
      </c>
      <c r="B22" s="27">
        <v>0.06462962962962963</v>
      </c>
      <c r="C22" s="27">
        <f t="shared" si="1"/>
        <v>0.06462962963</v>
      </c>
      <c r="D22" s="43" t="s">
        <v>70</v>
      </c>
      <c r="E22" s="43" t="s">
        <v>225</v>
      </c>
      <c r="F22" s="28">
        <v>11.0</v>
      </c>
      <c r="G22" s="25"/>
      <c r="H22" s="26"/>
      <c r="I22" s="43" t="s">
        <v>1094</v>
      </c>
      <c r="J22" s="26"/>
      <c r="K22" s="26"/>
    </row>
    <row r="23">
      <c r="A23" s="43" t="s">
        <v>1089</v>
      </c>
      <c r="B23" s="27">
        <v>0.0647800925925926</v>
      </c>
      <c r="C23" s="27">
        <f t="shared" si="1"/>
        <v>0.06478009259</v>
      </c>
      <c r="D23" s="43" t="s">
        <v>70</v>
      </c>
      <c r="E23" s="43" t="s">
        <v>225</v>
      </c>
      <c r="F23" s="28">
        <v>12.0</v>
      </c>
      <c r="G23" s="25"/>
      <c r="H23" s="26"/>
      <c r="I23" s="26"/>
      <c r="J23" s="26"/>
      <c r="K23" s="26"/>
    </row>
    <row r="24">
      <c r="A24" s="43" t="s">
        <v>1089</v>
      </c>
      <c r="B24" s="27">
        <v>0.06596064814814814</v>
      </c>
      <c r="C24" s="27">
        <f t="shared" si="1"/>
        <v>0.06596064815</v>
      </c>
      <c r="D24" s="43" t="s">
        <v>82</v>
      </c>
      <c r="E24" s="43" t="s">
        <v>83</v>
      </c>
      <c r="F24" s="28" t="s">
        <v>75</v>
      </c>
      <c r="G24" s="28" t="s">
        <v>75</v>
      </c>
      <c r="H24" s="26"/>
      <c r="I24" s="26"/>
      <c r="J24" s="26"/>
      <c r="K24" s="43" t="s">
        <v>85</v>
      </c>
    </row>
    <row r="25">
      <c r="A25" s="43" t="s">
        <v>1089</v>
      </c>
      <c r="B25" s="27">
        <v>0.06596064814814814</v>
      </c>
      <c r="C25" s="27">
        <f t="shared" si="1"/>
        <v>0.06596064815</v>
      </c>
      <c r="D25" s="43" t="s">
        <v>82</v>
      </c>
      <c r="E25" s="43" t="s">
        <v>83</v>
      </c>
      <c r="F25" s="28">
        <v>19.0</v>
      </c>
      <c r="G25" s="25">
        <f>F25-8</f>
        <v>11</v>
      </c>
      <c r="H25" s="26"/>
      <c r="I25" s="26"/>
      <c r="J25" s="26"/>
      <c r="K25" s="43" t="s">
        <v>86</v>
      </c>
    </row>
    <row r="26">
      <c r="A26" s="43" t="s">
        <v>1089</v>
      </c>
      <c r="B26" s="27">
        <v>0.06887731481481481</v>
      </c>
      <c r="C26" s="27">
        <f t="shared" si="1"/>
        <v>0.06887731481</v>
      </c>
      <c r="D26" s="43" t="s">
        <v>82</v>
      </c>
      <c r="E26" s="43" t="s">
        <v>83</v>
      </c>
      <c r="F26" s="28" t="s">
        <v>75</v>
      </c>
      <c r="G26" s="28" t="s">
        <v>75</v>
      </c>
      <c r="H26" s="26"/>
      <c r="I26" s="26"/>
      <c r="J26" s="26"/>
      <c r="K26" s="43" t="s">
        <v>85</v>
      </c>
    </row>
    <row r="27">
      <c r="A27" s="43" t="s">
        <v>1089</v>
      </c>
      <c r="B27" s="27">
        <v>0.06887731481481481</v>
      </c>
      <c r="C27" s="27">
        <f t="shared" si="1"/>
        <v>0.06887731481</v>
      </c>
      <c r="D27" s="43" t="s">
        <v>82</v>
      </c>
      <c r="E27" s="43" t="s">
        <v>83</v>
      </c>
      <c r="F27" s="28">
        <v>22.0</v>
      </c>
      <c r="G27" s="25">
        <f>F27-8</f>
        <v>14</v>
      </c>
      <c r="H27" s="26"/>
      <c r="I27" s="26"/>
      <c r="J27" s="26"/>
      <c r="K27" s="43" t="s">
        <v>86</v>
      </c>
    </row>
    <row r="28">
      <c r="A28" s="43" t="s">
        <v>1089</v>
      </c>
      <c r="B28" s="27">
        <v>0.07494212962962964</v>
      </c>
      <c r="C28" s="27">
        <f t="shared" si="1"/>
        <v>0.07494212963</v>
      </c>
      <c r="D28" s="43" t="s">
        <v>66</v>
      </c>
      <c r="E28" s="43" t="s">
        <v>127</v>
      </c>
      <c r="F28" s="28">
        <v>18.0</v>
      </c>
      <c r="G28" s="25">
        <f>F28-4</f>
        <v>14</v>
      </c>
      <c r="H28" s="26"/>
      <c r="I28" s="26"/>
      <c r="J28" s="26"/>
      <c r="K28" s="26"/>
    </row>
    <row r="29">
      <c r="A29" s="43" t="s">
        <v>1089</v>
      </c>
      <c r="B29" s="27">
        <v>0.0783912037037037</v>
      </c>
      <c r="C29" s="27">
        <f t="shared" si="1"/>
        <v>0.0783912037</v>
      </c>
      <c r="D29" s="43" t="s">
        <v>968</v>
      </c>
      <c r="E29" s="43" t="s">
        <v>320</v>
      </c>
      <c r="F29" s="28" t="s">
        <v>88</v>
      </c>
      <c r="G29" s="28">
        <v>1.0</v>
      </c>
      <c r="H29" s="26"/>
      <c r="I29" s="26"/>
      <c r="J29" s="26"/>
      <c r="K29" s="26"/>
    </row>
    <row r="30">
      <c r="A30" s="43" t="s">
        <v>1089</v>
      </c>
      <c r="B30" s="27">
        <v>0.0827662037037037</v>
      </c>
      <c r="C30" s="27">
        <f t="shared" si="1"/>
        <v>0.0827662037</v>
      </c>
      <c r="D30" s="43" t="s">
        <v>69</v>
      </c>
      <c r="E30" s="43" t="s">
        <v>83</v>
      </c>
      <c r="F30" s="28" t="s">
        <v>75</v>
      </c>
      <c r="G30" s="28" t="s">
        <v>75</v>
      </c>
      <c r="H30" s="26"/>
      <c r="I30" s="26"/>
      <c r="J30" s="26"/>
      <c r="K30" s="43" t="s">
        <v>85</v>
      </c>
    </row>
    <row r="31">
      <c r="A31" s="43" t="s">
        <v>1089</v>
      </c>
      <c r="B31" s="27">
        <v>0.0827662037037037</v>
      </c>
      <c r="C31" s="27">
        <f t="shared" si="1"/>
        <v>0.0827662037</v>
      </c>
      <c r="D31" s="43" t="s">
        <v>69</v>
      </c>
      <c r="E31" s="43" t="s">
        <v>83</v>
      </c>
      <c r="F31" s="28">
        <v>9.0</v>
      </c>
      <c r="G31" s="25">
        <f>F31-1</f>
        <v>8</v>
      </c>
      <c r="H31" s="26"/>
      <c r="I31" s="26"/>
      <c r="J31" s="26"/>
      <c r="K31" s="43" t="s">
        <v>86</v>
      </c>
    </row>
    <row r="32">
      <c r="A32" s="43" t="s">
        <v>1089</v>
      </c>
      <c r="B32" s="27">
        <v>0.0842824074074074</v>
      </c>
      <c r="C32" s="27">
        <f t="shared" si="1"/>
        <v>0.08428240741</v>
      </c>
      <c r="D32" s="43" t="s">
        <v>968</v>
      </c>
      <c r="E32" s="43" t="s">
        <v>67</v>
      </c>
      <c r="F32" s="28" t="s">
        <v>75</v>
      </c>
      <c r="G32" s="28" t="s">
        <v>75</v>
      </c>
      <c r="H32" s="26"/>
      <c r="I32" s="26"/>
      <c r="J32" s="26"/>
      <c r="K32" s="26"/>
    </row>
    <row r="33">
      <c r="A33" s="43" t="s">
        <v>1089</v>
      </c>
      <c r="B33" s="27">
        <v>0.08653935185185185</v>
      </c>
      <c r="C33" s="27">
        <f t="shared" si="1"/>
        <v>0.08653935185</v>
      </c>
      <c r="D33" s="43" t="s">
        <v>74</v>
      </c>
      <c r="E33" s="43" t="s">
        <v>80</v>
      </c>
      <c r="F33" s="28" t="s">
        <v>75</v>
      </c>
      <c r="G33" s="28" t="s">
        <v>75</v>
      </c>
      <c r="H33" s="26"/>
      <c r="I33" s="26"/>
      <c r="J33" s="26"/>
      <c r="K33" s="43" t="s">
        <v>160</v>
      </c>
    </row>
    <row r="34">
      <c r="A34" s="43" t="s">
        <v>1089</v>
      </c>
      <c r="B34" s="27">
        <v>0.08653935185185185</v>
      </c>
      <c r="C34" s="27">
        <f t="shared" si="1"/>
        <v>0.08653935185</v>
      </c>
      <c r="D34" s="43" t="s">
        <v>74</v>
      </c>
      <c r="E34" s="43" t="s">
        <v>80</v>
      </c>
      <c r="F34" s="28">
        <v>13.0</v>
      </c>
      <c r="G34" s="28">
        <v>16.0</v>
      </c>
      <c r="H34" s="26"/>
      <c r="I34" s="26"/>
      <c r="J34" s="26"/>
      <c r="K34" s="43" t="s">
        <v>161</v>
      </c>
    </row>
    <row r="35">
      <c r="A35" s="43" t="s">
        <v>1089</v>
      </c>
      <c r="B35" s="27">
        <v>0.0880324074074074</v>
      </c>
      <c r="C35" s="27">
        <f t="shared" si="1"/>
        <v>0.08803240741</v>
      </c>
      <c r="D35" s="43" t="s">
        <v>74</v>
      </c>
      <c r="E35" s="43" t="s">
        <v>67</v>
      </c>
      <c r="F35" s="28">
        <v>14.0</v>
      </c>
      <c r="G35" s="25">
        <f>F35-0</f>
        <v>14</v>
      </c>
      <c r="H35" s="26"/>
      <c r="I35" s="26"/>
      <c r="J35" s="26"/>
      <c r="K35" s="26"/>
    </row>
    <row r="36">
      <c r="A36" s="43" t="s">
        <v>1089</v>
      </c>
      <c r="B36" s="27">
        <v>0.08916666666666667</v>
      </c>
      <c r="C36" s="27">
        <f t="shared" si="1"/>
        <v>0.08916666667</v>
      </c>
      <c r="D36" s="43" t="s">
        <v>69</v>
      </c>
      <c r="E36" s="43" t="s">
        <v>80</v>
      </c>
      <c r="F36" s="28">
        <v>16.0</v>
      </c>
      <c r="G36" s="25">
        <f>F36-4</f>
        <v>12</v>
      </c>
      <c r="H36" s="26"/>
      <c r="I36" s="26"/>
      <c r="J36" s="26"/>
      <c r="K36" s="26"/>
    </row>
    <row r="37">
      <c r="A37" s="43" t="s">
        <v>1089</v>
      </c>
      <c r="B37" s="27">
        <v>0.09048611111111111</v>
      </c>
      <c r="C37" s="27">
        <f t="shared" si="1"/>
        <v>0.09048611111</v>
      </c>
      <c r="D37" s="43" t="s">
        <v>69</v>
      </c>
      <c r="E37" s="43" t="s">
        <v>79</v>
      </c>
      <c r="F37" s="28">
        <v>22.0</v>
      </c>
      <c r="G37" s="25">
        <f>F37-3</f>
        <v>19</v>
      </c>
      <c r="H37" s="26"/>
      <c r="I37" s="26"/>
      <c r="J37" s="26"/>
      <c r="K37" s="26"/>
    </row>
    <row r="38">
      <c r="A38" s="43" t="s">
        <v>1089</v>
      </c>
      <c r="B38" s="27">
        <v>0.09111111111111111</v>
      </c>
      <c r="C38" s="27">
        <f t="shared" si="1"/>
        <v>0.09111111111</v>
      </c>
      <c r="D38" s="43" t="s">
        <v>74</v>
      </c>
      <c r="E38" s="43" t="s">
        <v>125</v>
      </c>
      <c r="F38" s="28" t="s">
        <v>75</v>
      </c>
      <c r="G38" s="28" t="s">
        <v>75</v>
      </c>
      <c r="H38" s="26"/>
      <c r="I38" s="26"/>
      <c r="J38" s="26"/>
      <c r="K38" s="43" t="s">
        <v>85</v>
      </c>
    </row>
    <row r="39">
      <c r="A39" s="43" t="s">
        <v>1089</v>
      </c>
      <c r="B39" s="27">
        <v>0.09111111111111111</v>
      </c>
      <c r="C39" s="27">
        <f t="shared" si="1"/>
        <v>0.09111111111</v>
      </c>
      <c r="D39" s="43" t="s">
        <v>74</v>
      </c>
      <c r="E39" s="43" t="s">
        <v>125</v>
      </c>
      <c r="F39" s="28" t="s">
        <v>75</v>
      </c>
      <c r="G39" s="28" t="s">
        <v>75</v>
      </c>
      <c r="H39" s="26"/>
      <c r="I39" s="26"/>
      <c r="J39" s="26"/>
      <c r="K39" s="43" t="s">
        <v>86</v>
      </c>
    </row>
    <row r="40">
      <c r="A40" s="43" t="s">
        <v>1089</v>
      </c>
      <c r="B40" s="27">
        <v>0.0916087962962963</v>
      </c>
      <c r="C40" s="27">
        <f t="shared" si="1"/>
        <v>0.0916087963</v>
      </c>
      <c r="D40" s="43" t="s">
        <v>69</v>
      </c>
      <c r="E40" s="43" t="s">
        <v>78</v>
      </c>
      <c r="F40" s="28">
        <v>21.0</v>
      </c>
      <c r="G40" s="25">
        <f t="shared" ref="G40:G42" si="3">F40-4</f>
        <v>17</v>
      </c>
      <c r="H40" s="26"/>
      <c r="I40" s="26"/>
      <c r="J40" s="26"/>
      <c r="K40" s="26"/>
    </row>
    <row r="41">
      <c r="A41" s="43" t="s">
        <v>1089</v>
      </c>
      <c r="B41" s="27">
        <v>0.0920138888888889</v>
      </c>
      <c r="C41" s="27">
        <f t="shared" si="1"/>
        <v>0.09201388889</v>
      </c>
      <c r="D41" s="43" t="s">
        <v>69</v>
      </c>
      <c r="E41" s="43" t="s">
        <v>67</v>
      </c>
      <c r="F41" s="28">
        <v>23.0</v>
      </c>
      <c r="G41" s="25">
        <f t="shared" si="3"/>
        <v>19</v>
      </c>
      <c r="H41" s="26"/>
      <c r="I41" s="26"/>
      <c r="J41" s="26"/>
      <c r="K41" s="26"/>
    </row>
    <row r="42">
      <c r="A42" s="43" t="s">
        <v>1089</v>
      </c>
      <c r="B42" s="27">
        <v>0.09287037037037037</v>
      </c>
      <c r="C42" s="27">
        <f t="shared" si="1"/>
        <v>0.09287037037</v>
      </c>
      <c r="D42" s="43" t="s">
        <v>69</v>
      </c>
      <c r="E42" s="43" t="s">
        <v>125</v>
      </c>
      <c r="F42" s="28">
        <v>19.0</v>
      </c>
      <c r="G42" s="25">
        <f t="shared" si="3"/>
        <v>15</v>
      </c>
      <c r="H42" s="26"/>
      <c r="I42" s="26"/>
      <c r="J42" s="26"/>
      <c r="K42" s="26"/>
    </row>
    <row r="43">
      <c r="A43" s="43" t="s">
        <v>1089</v>
      </c>
      <c r="B43" s="27">
        <v>0.09309027777777777</v>
      </c>
      <c r="C43" s="27">
        <f t="shared" si="1"/>
        <v>0.09309027778</v>
      </c>
      <c r="D43" s="43" t="s">
        <v>74</v>
      </c>
      <c r="E43" s="43" t="s">
        <v>80</v>
      </c>
      <c r="F43" s="28">
        <v>9.0</v>
      </c>
      <c r="G43" s="25">
        <f>F43--3</f>
        <v>12</v>
      </c>
      <c r="H43" s="26"/>
      <c r="I43" s="26"/>
      <c r="J43" s="26"/>
      <c r="K43" s="26"/>
    </row>
    <row r="44">
      <c r="A44" s="43" t="s">
        <v>1089</v>
      </c>
      <c r="B44" s="27">
        <v>0.09363425925925926</v>
      </c>
      <c r="C44" s="27">
        <f t="shared" si="1"/>
        <v>0.09363425926</v>
      </c>
      <c r="D44" s="43" t="s">
        <v>74</v>
      </c>
      <c r="E44" s="43" t="s">
        <v>100</v>
      </c>
      <c r="F44" s="28">
        <v>12.0</v>
      </c>
      <c r="G44" s="25">
        <f>F44-7</f>
        <v>5</v>
      </c>
      <c r="H44" s="26"/>
      <c r="I44" s="43" t="s">
        <v>1095</v>
      </c>
      <c r="J44" s="26"/>
      <c r="K44" s="43" t="s">
        <v>1096</v>
      </c>
    </row>
    <row r="45">
      <c r="A45" s="43" t="s">
        <v>1089</v>
      </c>
      <c r="B45" s="27">
        <v>0.09363425925925926</v>
      </c>
      <c r="C45" s="27">
        <f t="shared" si="1"/>
        <v>0.09363425926</v>
      </c>
      <c r="D45" s="43" t="s">
        <v>74</v>
      </c>
      <c r="E45" s="43" t="s">
        <v>100</v>
      </c>
      <c r="F45" s="28" t="s">
        <v>68</v>
      </c>
      <c r="G45" s="28">
        <v>20.0</v>
      </c>
      <c r="H45" s="26"/>
      <c r="I45" s="26"/>
      <c r="J45" s="26"/>
      <c r="K45" s="43" t="s">
        <v>274</v>
      </c>
    </row>
    <row r="46">
      <c r="A46" s="43" t="s">
        <v>1089</v>
      </c>
      <c r="B46" s="27">
        <v>0.09594907407407408</v>
      </c>
      <c r="C46" s="27">
        <f t="shared" si="1"/>
        <v>0.09594907407</v>
      </c>
      <c r="D46" s="43" t="s">
        <v>69</v>
      </c>
      <c r="E46" s="43" t="s">
        <v>787</v>
      </c>
      <c r="F46" s="28">
        <v>8.0</v>
      </c>
      <c r="G46" s="25">
        <f t="shared" ref="G46:G47" si="4">F46</f>
        <v>8</v>
      </c>
      <c r="H46" s="26"/>
      <c r="I46" s="26"/>
      <c r="J46" s="26"/>
      <c r="K46" s="26"/>
    </row>
    <row r="47">
      <c r="A47" s="43" t="s">
        <v>1089</v>
      </c>
      <c r="B47" s="27">
        <v>0.09734953703703704</v>
      </c>
      <c r="C47" s="27">
        <f t="shared" si="1"/>
        <v>0.09734953704</v>
      </c>
      <c r="D47" s="43" t="s">
        <v>69</v>
      </c>
      <c r="E47" s="43" t="s">
        <v>787</v>
      </c>
      <c r="F47" s="28">
        <v>5.0</v>
      </c>
      <c r="G47" s="25">
        <f t="shared" si="4"/>
        <v>5</v>
      </c>
      <c r="H47" s="26"/>
      <c r="I47" s="26"/>
      <c r="J47" s="26"/>
      <c r="K47" s="26"/>
    </row>
    <row r="48">
      <c r="A48" s="43" t="s">
        <v>1089</v>
      </c>
      <c r="B48" s="27">
        <v>0.09774305555555556</v>
      </c>
      <c r="C48" s="27">
        <f t="shared" si="1"/>
        <v>0.09774305556</v>
      </c>
      <c r="D48" s="43" t="s">
        <v>69</v>
      </c>
      <c r="E48" s="43" t="s">
        <v>79</v>
      </c>
      <c r="F48" s="28">
        <v>12.0</v>
      </c>
      <c r="G48" s="25">
        <f>F48-3</f>
        <v>9</v>
      </c>
      <c r="H48" s="26"/>
      <c r="I48" s="26"/>
      <c r="J48" s="26"/>
      <c r="K48" s="26"/>
    </row>
    <row r="49">
      <c r="A49" s="43" t="s">
        <v>1089</v>
      </c>
      <c r="B49" s="27">
        <v>0.09802083333333333</v>
      </c>
      <c r="C49" s="27">
        <f t="shared" si="1"/>
        <v>0.09802083333</v>
      </c>
      <c r="D49" s="43" t="s">
        <v>69</v>
      </c>
      <c r="E49" s="43" t="s">
        <v>787</v>
      </c>
      <c r="F49" s="28" t="s">
        <v>68</v>
      </c>
      <c r="G49" s="28">
        <v>20.0</v>
      </c>
      <c r="H49" s="26"/>
      <c r="I49" s="26"/>
      <c r="J49" s="26"/>
      <c r="K49" s="26"/>
    </row>
    <row r="50">
      <c r="A50" s="43" t="s">
        <v>1089</v>
      </c>
      <c r="B50" s="27">
        <v>0.09905092592592593</v>
      </c>
      <c r="C50" s="27">
        <f t="shared" si="1"/>
        <v>0.09905092593</v>
      </c>
      <c r="D50" s="43" t="s">
        <v>69</v>
      </c>
      <c r="E50" s="43" t="s">
        <v>80</v>
      </c>
      <c r="F50" s="28" t="s">
        <v>75</v>
      </c>
      <c r="G50" s="28" t="s">
        <v>75</v>
      </c>
      <c r="H50" s="26"/>
      <c r="I50" s="26"/>
      <c r="J50" s="26"/>
      <c r="K50" s="43" t="s">
        <v>160</v>
      </c>
    </row>
    <row r="51">
      <c r="A51" s="43" t="s">
        <v>1089</v>
      </c>
      <c r="B51" s="27">
        <v>0.09905092592592593</v>
      </c>
      <c r="C51" s="27">
        <f t="shared" si="1"/>
        <v>0.09905092593</v>
      </c>
      <c r="D51" s="43" t="s">
        <v>69</v>
      </c>
      <c r="E51" s="43" t="s">
        <v>80</v>
      </c>
      <c r="F51" s="28">
        <v>16.0</v>
      </c>
      <c r="G51" s="25">
        <f>F51-4</f>
        <v>12</v>
      </c>
      <c r="H51" s="26"/>
      <c r="I51" s="26"/>
      <c r="J51" s="26"/>
      <c r="K51" s="43" t="s">
        <v>161</v>
      </c>
    </row>
    <row r="52">
      <c r="A52" s="43" t="s">
        <v>1089</v>
      </c>
      <c r="B52" s="27">
        <v>0.09967592592592593</v>
      </c>
      <c r="C52" s="27">
        <f t="shared" si="1"/>
        <v>0.09967592593</v>
      </c>
      <c r="D52" s="43" t="s">
        <v>69</v>
      </c>
      <c r="E52" s="43" t="s">
        <v>787</v>
      </c>
      <c r="F52" s="28">
        <v>10.0</v>
      </c>
      <c r="G52" s="25">
        <f>F52</f>
        <v>10</v>
      </c>
      <c r="H52" s="26"/>
      <c r="I52" s="26"/>
      <c r="J52" s="26"/>
      <c r="K52" s="26"/>
    </row>
    <row r="53">
      <c r="A53" s="43" t="s">
        <v>1089</v>
      </c>
      <c r="B53" s="27">
        <v>0.1000462962962963</v>
      </c>
      <c r="C53" s="27">
        <f t="shared" si="1"/>
        <v>0.1000462963</v>
      </c>
      <c r="D53" s="43" t="s">
        <v>69</v>
      </c>
      <c r="E53" s="43" t="s">
        <v>320</v>
      </c>
      <c r="F53" s="28">
        <v>22.0</v>
      </c>
      <c r="G53" s="25">
        <f>F53-4</f>
        <v>18</v>
      </c>
      <c r="H53" s="26"/>
      <c r="I53" s="26"/>
      <c r="J53" s="26"/>
      <c r="K53" s="26"/>
    </row>
    <row r="54">
      <c r="A54" s="43" t="s">
        <v>1089</v>
      </c>
      <c r="B54" s="27">
        <v>0.10032407407407408</v>
      </c>
      <c r="C54" s="27">
        <f t="shared" si="1"/>
        <v>0.1003240741</v>
      </c>
      <c r="D54" s="43" t="s">
        <v>74</v>
      </c>
      <c r="E54" s="43" t="s">
        <v>78</v>
      </c>
      <c r="F54" s="28">
        <v>17.0</v>
      </c>
      <c r="G54" s="25">
        <f>F54-7</f>
        <v>10</v>
      </c>
      <c r="H54" s="26"/>
      <c r="I54" s="26"/>
      <c r="J54" s="26"/>
      <c r="K54" s="26"/>
    </row>
    <row r="55">
      <c r="A55" s="43" t="s">
        <v>1089</v>
      </c>
      <c r="B55" s="27">
        <v>0.1004513888888889</v>
      </c>
      <c r="C55" s="27">
        <f t="shared" si="1"/>
        <v>0.1004513889</v>
      </c>
      <c r="D55" s="43" t="s">
        <v>69</v>
      </c>
      <c r="E55" s="43" t="s">
        <v>787</v>
      </c>
      <c r="F55" s="28">
        <v>7.0</v>
      </c>
      <c r="G55" s="25">
        <f t="shared" ref="G55:G57" si="5">F55</f>
        <v>7</v>
      </c>
      <c r="H55" s="26"/>
      <c r="I55" s="26"/>
      <c r="J55" s="26"/>
      <c r="K55" s="26"/>
    </row>
    <row r="56">
      <c r="A56" s="43" t="s">
        <v>1089</v>
      </c>
      <c r="B56" s="27">
        <v>0.10068287037037037</v>
      </c>
      <c r="C56" s="27">
        <f t="shared" si="1"/>
        <v>0.1006828704</v>
      </c>
      <c r="D56" s="43" t="s">
        <v>69</v>
      </c>
      <c r="E56" s="43" t="s">
        <v>787</v>
      </c>
      <c r="F56" s="28">
        <v>12.0</v>
      </c>
      <c r="G56" s="25">
        <f t="shared" si="5"/>
        <v>12</v>
      </c>
      <c r="H56" s="26"/>
      <c r="I56" s="26"/>
      <c r="J56" s="26"/>
      <c r="K56" s="26"/>
    </row>
    <row r="57">
      <c r="A57" s="43" t="s">
        <v>1089</v>
      </c>
      <c r="B57" s="27">
        <v>0.10208333333333333</v>
      </c>
      <c r="C57" s="27">
        <f t="shared" si="1"/>
        <v>0.1020833333</v>
      </c>
      <c r="D57" s="43" t="s">
        <v>69</v>
      </c>
      <c r="E57" s="43" t="s">
        <v>787</v>
      </c>
      <c r="F57" s="28">
        <v>12.0</v>
      </c>
      <c r="G57" s="25">
        <f t="shared" si="5"/>
        <v>12</v>
      </c>
      <c r="H57" s="26"/>
      <c r="I57" s="26"/>
      <c r="J57" s="26"/>
      <c r="K57" s="26"/>
    </row>
    <row r="58">
      <c r="A58" s="43" t="s">
        <v>1089</v>
      </c>
      <c r="B58" s="27">
        <v>0.1024074074074074</v>
      </c>
      <c r="C58" s="27">
        <f t="shared" si="1"/>
        <v>0.1024074074</v>
      </c>
      <c r="D58" s="43" t="s">
        <v>74</v>
      </c>
      <c r="E58" s="43" t="s">
        <v>125</v>
      </c>
      <c r="F58" s="28" t="s">
        <v>75</v>
      </c>
      <c r="G58" s="28" t="s">
        <v>75</v>
      </c>
      <c r="H58" s="26"/>
      <c r="I58" s="26"/>
      <c r="J58" s="26"/>
      <c r="K58" s="43" t="s">
        <v>85</v>
      </c>
    </row>
    <row r="59">
      <c r="A59" s="43" t="s">
        <v>1089</v>
      </c>
      <c r="B59" s="27">
        <v>0.1024074074074074</v>
      </c>
      <c r="C59" s="27">
        <f t="shared" si="1"/>
        <v>0.1024074074</v>
      </c>
      <c r="D59" s="43" t="s">
        <v>74</v>
      </c>
      <c r="E59" s="43" t="s">
        <v>125</v>
      </c>
      <c r="F59" s="28">
        <v>25.0</v>
      </c>
      <c r="G59" s="25">
        <f>F59-10</f>
        <v>15</v>
      </c>
      <c r="H59" s="26"/>
      <c r="I59" s="26"/>
      <c r="J59" s="26"/>
      <c r="K59" s="43" t="s">
        <v>86</v>
      </c>
    </row>
    <row r="60">
      <c r="A60" s="43" t="s">
        <v>1089</v>
      </c>
      <c r="B60" s="27">
        <v>0.10311342592592593</v>
      </c>
      <c r="C60" s="27">
        <f t="shared" si="1"/>
        <v>0.1031134259</v>
      </c>
      <c r="D60" s="43" t="s">
        <v>69</v>
      </c>
      <c r="E60" s="43" t="s">
        <v>787</v>
      </c>
      <c r="F60" s="28">
        <v>5.0</v>
      </c>
      <c r="G60" s="25">
        <f>F60</f>
        <v>5</v>
      </c>
      <c r="H60" s="26"/>
      <c r="I60" s="26"/>
      <c r="J60" s="26"/>
      <c r="K60" s="26"/>
    </row>
    <row r="61">
      <c r="A61" s="43" t="s">
        <v>1089</v>
      </c>
      <c r="B61" s="27">
        <v>0.10414351851851852</v>
      </c>
      <c r="C61" s="27">
        <f t="shared" si="1"/>
        <v>0.1041435185</v>
      </c>
      <c r="D61" s="43" t="s">
        <v>69</v>
      </c>
      <c r="E61" s="43" t="s">
        <v>125</v>
      </c>
      <c r="F61" s="28" t="s">
        <v>75</v>
      </c>
      <c r="G61" s="28" t="s">
        <v>75</v>
      </c>
      <c r="H61" s="43"/>
      <c r="I61" s="26"/>
      <c r="J61" s="26"/>
      <c r="K61" s="43" t="s">
        <v>85</v>
      </c>
    </row>
    <row r="62">
      <c r="A62" s="43" t="s">
        <v>1089</v>
      </c>
      <c r="B62" s="27">
        <v>0.10414351851851852</v>
      </c>
      <c r="C62" s="27">
        <f t="shared" si="1"/>
        <v>0.1041435185</v>
      </c>
      <c r="D62" s="43" t="s">
        <v>69</v>
      </c>
      <c r="E62" s="43" t="s">
        <v>125</v>
      </c>
      <c r="F62" s="28" t="s">
        <v>68</v>
      </c>
      <c r="G62" s="28">
        <v>20.0</v>
      </c>
      <c r="H62" s="26"/>
      <c r="I62" s="26"/>
      <c r="J62" s="26"/>
      <c r="K62" s="43" t="s">
        <v>86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8.43"/>
    <col customWidth="1" min="9" max="9" width="6.29"/>
    <col customWidth="1" min="10" max="11" width="28.57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1097</v>
      </c>
      <c r="B2" s="27">
        <v>0.008425925925925925</v>
      </c>
      <c r="C2" s="27">
        <f t="shared" ref="C2:C21" si="1">B2</f>
        <v>0.008425925926</v>
      </c>
      <c r="D2" s="43" t="s">
        <v>66</v>
      </c>
      <c r="E2" s="43" t="s">
        <v>542</v>
      </c>
      <c r="F2" s="25">
        <v>20.0</v>
      </c>
      <c r="G2" s="25">
        <f>F2-4</f>
        <v>16</v>
      </c>
      <c r="H2" s="26"/>
      <c r="I2" s="26"/>
      <c r="J2" s="26"/>
      <c r="K2" s="26"/>
    </row>
    <row r="3">
      <c r="A3" s="43" t="s">
        <v>1097</v>
      </c>
      <c r="B3" s="27">
        <v>0.01574074074074074</v>
      </c>
      <c r="C3" s="27">
        <f t="shared" si="1"/>
        <v>0.01574074074</v>
      </c>
      <c r="D3" s="43" t="s">
        <v>82</v>
      </c>
      <c r="E3" s="43" t="s">
        <v>67</v>
      </c>
      <c r="F3" s="28" t="s">
        <v>75</v>
      </c>
      <c r="G3" s="25" t="s">
        <v>75</v>
      </c>
      <c r="H3" s="26"/>
      <c r="I3" s="26"/>
      <c r="J3" s="43"/>
      <c r="K3" s="43" t="s">
        <v>85</v>
      </c>
    </row>
    <row r="4">
      <c r="A4" s="43" t="s">
        <v>1097</v>
      </c>
      <c r="B4" s="27">
        <v>0.01574074074074074</v>
      </c>
      <c r="C4" s="27">
        <f t="shared" si="1"/>
        <v>0.01574074074</v>
      </c>
      <c r="D4" s="43" t="s">
        <v>82</v>
      </c>
      <c r="E4" s="43" t="s">
        <v>67</v>
      </c>
      <c r="F4" s="25">
        <v>18.0</v>
      </c>
      <c r="G4" s="25">
        <f>F4-3</f>
        <v>15</v>
      </c>
      <c r="H4" s="26"/>
      <c r="I4" s="26"/>
      <c r="J4" s="43"/>
      <c r="K4" s="43" t="s">
        <v>86</v>
      </c>
    </row>
    <row r="5">
      <c r="A5" s="43" t="s">
        <v>1097</v>
      </c>
      <c r="B5" s="27">
        <v>0.020625</v>
      </c>
      <c r="C5" s="27">
        <f t="shared" si="1"/>
        <v>0.020625</v>
      </c>
      <c r="D5" s="43" t="s">
        <v>968</v>
      </c>
      <c r="E5" s="43" t="s">
        <v>130</v>
      </c>
      <c r="F5" s="25">
        <v>11.0</v>
      </c>
      <c r="G5" s="25">
        <f>F5--1</f>
        <v>12</v>
      </c>
      <c r="H5" s="26"/>
      <c r="I5" s="26"/>
      <c r="J5" s="26"/>
      <c r="K5" s="26"/>
    </row>
    <row r="6">
      <c r="A6" s="43" t="s">
        <v>1097</v>
      </c>
      <c r="B6" s="27">
        <v>0.038877314814814816</v>
      </c>
      <c r="C6" s="27">
        <f t="shared" si="1"/>
        <v>0.03887731481</v>
      </c>
      <c r="D6" s="43" t="s">
        <v>968</v>
      </c>
      <c r="E6" s="43" t="s">
        <v>67</v>
      </c>
      <c r="F6" s="28" t="s">
        <v>75</v>
      </c>
      <c r="G6" s="25" t="s">
        <v>75</v>
      </c>
      <c r="H6" s="26"/>
      <c r="I6" s="26"/>
      <c r="J6" s="43"/>
      <c r="K6" s="43" t="s">
        <v>85</v>
      </c>
    </row>
    <row r="7">
      <c r="A7" s="43" t="s">
        <v>1097</v>
      </c>
      <c r="B7" s="27">
        <v>0.038877314814814816</v>
      </c>
      <c r="C7" s="27">
        <f t="shared" si="1"/>
        <v>0.03887731481</v>
      </c>
      <c r="D7" s="43" t="s">
        <v>968</v>
      </c>
      <c r="E7" s="43" t="s">
        <v>67</v>
      </c>
      <c r="F7" s="28" t="s">
        <v>68</v>
      </c>
      <c r="G7" s="25">
        <v>20.0</v>
      </c>
      <c r="H7" s="26"/>
      <c r="I7" s="26"/>
      <c r="J7" s="43"/>
      <c r="K7" s="43" t="s">
        <v>86</v>
      </c>
    </row>
    <row r="8">
      <c r="A8" s="43" t="s">
        <v>1097</v>
      </c>
      <c r="B8" s="27">
        <v>0.040671296296296296</v>
      </c>
      <c r="C8" s="27">
        <f t="shared" si="1"/>
        <v>0.0406712963</v>
      </c>
      <c r="D8" s="43" t="s">
        <v>69</v>
      </c>
      <c r="E8" s="43" t="s">
        <v>209</v>
      </c>
      <c r="F8" s="25">
        <v>11.0</v>
      </c>
      <c r="G8" s="25">
        <f t="shared" ref="G8:G9" si="2">F8-3</f>
        <v>8</v>
      </c>
      <c r="H8" s="26"/>
      <c r="I8" s="26"/>
      <c r="J8" s="26"/>
      <c r="K8" s="26"/>
    </row>
    <row r="9">
      <c r="A9" s="43" t="s">
        <v>1097</v>
      </c>
      <c r="B9" s="27">
        <v>0.042118055555555554</v>
      </c>
      <c r="C9" s="27">
        <f t="shared" si="1"/>
        <v>0.04211805556</v>
      </c>
      <c r="D9" s="43" t="s">
        <v>157</v>
      </c>
      <c r="E9" s="43" t="s">
        <v>67</v>
      </c>
      <c r="F9" s="25">
        <v>10.0</v>
      </c>
      <c r="G9" s="25">
        <f t="shared" si="2"/>
        <v>7</v>
      </c>
      <c r="H9" s="26"/>
      <c r="I9" s="26"/>
      <c r="J9" s="26"/>
      <c r="K9" s="26"/>
    </row>
    <row r="10">
      <c r="A10" s="43" t="s">
        <v>1097</v>
      </c>
      <c r="B10" s="27">
        <v>0.04335648148148148</v>
      </c>
      <c r="C10" s="27">
        <f t="shared" si="1"/>
        <v>0.04335648148</v>
      </c>
      <c r="D10" s="43" t="s">
        <v>82</v>
      </c>
      <c r="E10" s="43" t="s">
        <v>83</v>
      </c>
      <c r="F10" s="25">
        <v>25.0</v>
      </c>
      <c r="G10" s="25">
        <f>F10-8</f>
        <v>17</v>
      </c>
      <c r="H10" s="26"/>
      <c r="I10" s="26"/>
      <c r="J10" s="26"/>
      <c r="K10" s="26"/>
    </row>
    <row r="11">
      <c r="A11" s="43" t="s">
        <v>1097</v>
      </c>
      <c r="B11" s="27">
        <v>0.0465625</v>
      </c>
      <c r="C11" s="27">
        <f t="shared" si="1"/>
        <v>0.0465625</v>
      </c>
      <c r="D11" s="43" t="s">
        <v>74</v>
      </c>
      <c r="E11" s="43" t="s">
        <v>154</v>
      </c>
      <c r="F11" s="28">
        <v>19.0</v>
      </c>
      <c r="G11" s="25">
        <v>19.0</v>
      </c>
      <c r="H11" s="26"/>
      <c r="I11" s="26"/>
      <c r="J11" s="26"/>
      <c r="K11" s="26"/>
    </row>
    <row r="12">
      <c r="A12" s="43" t="s">
        <v>1097</v>
      </c>
      <c r="B12" s="27">
        <v>0.04710648148148148</v>
      </c>
      <c r="C12" s="27">
        <f t="shared" si="1"/>
        <v>0.04710648148</v>
      </c>
      <c r="D12" s="43" t="s">
        <v>968</v>
      </c>
      <c r="E12" s="43" t="s">
        <v>67</v>
      </c>
      <c r="F12" s="25">
        <v>21.0</v>
      </c>
      <c r="G12" s="25">
        <f t="shared" ref="G12:G13" si="3">F12-3</f>
        <v>18</v>
      </c>
      <c r="H12" s="26"/>
      <c r="I12" s="26"/>
      <c r="J12" s="26"/>
      <c r="K12" s="26"/>
    </row>
    <row r="13">
      <c r="A13" s="43" t="s">
        <v>1097</v>
      </c>
      <c r="B13" s="27">
        <v>0.04711805555555556</v>
      </c>
      <c r="C13" s="27">
        <f t="shared" si="1"/>
        <v>0.04711805556</v>
      </c>
      <c r="D13" s="43" t="s">
        <v>70</v>
      </c>
      <c r="E13" s="43" t="s">
        <v>67</v>
      </c>
      <c r="F13" s="25">
        <v>8.0</v>
      </c>
      <c r="G13" s="25">
        <f t="shared" si="3"/>
        <v>5</v>
      </c>
      <c r="H13" s="26"/>
      <c r="I13" s="26"/>
      <c r="J13" s="26"/>
      <c r="K13" s="26"/>
    </row>
    <row r="14">
      <c r="A14" s="43" t="s">
        <v>1097</v>
      </c>
      <c r="B14" s="27">
        <v>0.04821759259259259</v>
      </c>
      <c r="C14" s="27">
        <f t="shared" si="1"/>
        <v>0.04821759259</v>
      </c>
      <c r="D14" s="43" t="s">
        <v>968</v>
      </c>
      <c r="E14" s="43" t="s">
        <v>67</v>
      </c>
      <c r="F14" s="28" t="s">
        <v>75</v>
      </c>
      <c r="G14" s="25" t="s">
        <v>75</v>
      </c>
      <c r="H14" s="26"/>
      <c r="I14" s="26"/>
      <c r="J14" s="43"/>
      <c r="K14" s="43" t="s">
        <v>85</v>
      </c>
    </row>
    <row r="15">
      <c r="A15" s="43" t="s">
        <v>1097</v>
      </c>
      <c r="B15" s="27">
        <v>0.04821759259259259</v>
      </c>
      <c r="C15" s="27">
        <f t="shared" si="1"/>
        <v>0.04821759259</v>
      </c>
      <c r="D15" s="43" t="s">
        <v>968</v>
      </c>
      <c r="E15" s="43" t="s">
        <v>67</v>
      </c>
      <c r="F15" s="25">
        <v>23.0</v>
      </c>
      <c r="G15" s="25">
        <f t="shared" ref="G15:G16" si="4">F15-8</f>
        <v>15</v>
      </c>
      <c r="H15" s="26"/>
      <c r="I15" s="26"/>
      <c r="J15" s="43"/>
      <c r="K15" s="43" t="s">
        <v>86</v>
      </c>
    </row>
    <row r="16">
      <c r="A16" s="43" t="s">
        <v>1097</v>
      </c>
      <c r="B16" s="27">
        <v>0.060069444444444446</v>
      </c>
      <c r="C16" s="27">
        <f t="shared" si="1"/>
        <v>0.06006944444</v>
      </c>
      <c r="D16" s="43" t="s">
        <v>968</v>
      </c>
      <c r="E16" s="43" t="s">
        <v>71</v>
      </c>
      <c r="F16" s="25">
        <v>27.0</v>
      </c>
      <c r="G16" s="25">
        <f t="shared" si="4"/>
        <v>19</v>
      </c>
      <c r="H16" s="26"/>
      <c r="I16" s="26"/>
      <c r="J16" s="26"/>
      <c r="K16" s="26"/>
    </row>
    <row r="17">
      <c r="A17" s="43" t="s">
        <v>1097</v>
      </c>
      <c r="B17" s="27">
        <v>0.06466435185185185</v>
      </c>
      <c r="C17" s="27">
        <f t="shared" si="1"/>
        <v>0.06466435185</v>
      </c>
      <c r="D17" s="43" t="s">
        <v>968</v>
      </c>
      <c r="E17" s="43" t="s">
        <v>127</v>
      </c>
      <c r="F17" s="25">
        <v>12.0</v>
      </c>
      <c r="G17" s="25">
        <f>F17-3</f>
        <v>9</v>
      </c>
      <c r="H17" s="26"/>
      <c r="I17" s="26"/>
      <c r="J17" s="26"/>
      <c r="K17" s="26"/>
    </row>
    <row r="18">
      <c r="A18" s="43" t="s">
        <v>1097</v>
      </c>
      <c r="B18" s="27">
        <v>0.06667824074074075</v>
      </c>
      <c r="C18" s="27">
        <f t="shared" si="1"/>
        <v>0.06667824074</v>
      </c>
      <c r="D18" s="43" t="s">
        <v>70</v>
      </c>
      <c r="E18" s="43" t="s">
        <v>127</v>
      </c>
      <c r="F18" s="28" t="s">
        <v>68</v>
      </c>
      <c r="G18" s="25">
        <v>20.0</v>
      </c>
      <c r="H18" s="26"/>
      <c r="I18" s="26"/>
      <c r="J18" s="43"/>
      <c r="K18" s="43" t="s">
        <v>86</v>
      </c>
    </row>
    <row r="19">
      <c r="A19" s="43" t="s">
        <v>1097</v>
      </c>
      <c r="B19" s="27">
        <v>0.06667824074074075</v>
      </c>
      <c r="C19" s="27">
        <f t="shared" si="1"/>
        <v>0.06667824074</v>
      </c>
      <c r="D19" s="43" t="s">
        <v>70</v>
      </c>
      <c r="E19" s="43" t="s">
        <v>127</v>
      </c>
      <c r="F19" s="25">
        <v>17.0</v>
      </c>
      <c r="G19" s="25">
        <f>F19-1</f>
        <v>16</v>
      </c>
      <c r="H19" s="26"/>
      <c r="I19" s="26"/>
      <c r="J19" s="43"/>
      <c r="K19" s="43" t="s">
        <v>85</v>
      </c>
    </row>
    <row r="20">
      <c r="A20" s="43" t="s">
        <v>1097</v>
      </c>
      <c r="B20" s="27">
        <v>0.06954861111111112</v>
      </c>
      <c r="C20" s="27">
        <f t="shared" si="1"/>
        <v>0.06954861111</v>
      </c>
      <c r="D20" s="43" t="s">
        <v>968</v>
      </c>
      <c r="E20" s="43" t="s">
        <v>210</v>
      </c>
      <c r="F20" s="25">
        <v>7.0</v>
      </c>
      <c r="G20" s="25">
        <f>F20-3</f>
        <v>4</v>
      </c>
      <c r="H20" s="26"/>
      <c r="I20" s="26"/>
      <c r="J20" s="26"/>
      <c r="K20" s="26"/>
    </row>
    <row r="21">
      <c r="A21" s="43" t="s">
        <v>1097</v>
      </c>
      <c r="B21" s="27">
        <v>0.07078703703703704</v>
      </c>
      <c r="C21" s="27">
        <f t="shared" si="1"/>
        <v>0.07078703704</v>
      </c>
      <c r="D21" s="43" t="s">
        <v>968</v>
      </c>
      <c r="E21" s="43" t="s">
        <v>129</v>
      </c>
      <c r="F21" s="25">
        <v>12.0</v>
      </c>
      <c r="G21" s="25">
        <f>F21-1</f>
        <v>11</v>
      </c>
      <c r="H21" s="26"/>
      <c r="I21" s="26"/>
      <c r="J21" s="26"/>
      <c r="K21" s="26"/>
    </row>
    <row r="22">
      <c r="A22" s="43" t="s">
        <v>1097</v>
      </c>
      <c r="B22" s="27">
        <v>0.08642361111111112</v>
      </c>
      <c r="C22" s="27">
        <f>B22-TIME('Time Shifts'!$B$33,'Time Shifts'!$C$33,'Time Shifts'!$D$33)</f>
        <v>0.07554398148</v>
      </c>
      <c r="D22" s="43" t="s">
        <v>74</v>
      </c>
      <c r="E22" s="43" t="s">
        <v>80</v>
      </c>
      <c r="F22" s="28">
        <v>-1.0</v>
      </c>
      <c r="G22" s="25">
        <v>2.0</v>
      </c>
      <c r="H22" s="26"/>
      <c r="I22" s="26"/>
      <c r="J22" s="26"/>
      <c r="K22" s="26"/>
    </row>
    <row r="23">
      <c r="A23" s="43" t="s">
        <v>1097</v>
      </c>
      <c r="B23" s="27">
        <v>0.08778935185185185</v>
      </c>
      <c r="C23" s="27">
        <f>B23-TIME('Time Shifts'!$B$33,'Time Shifts'!$C$33,'Time Shifts'!$D$33)</f>
        <v>0.07690972222</v>
      </c>
      <c r="D23" s="43" t="s">
        <v>74</v>
      </c>
      <c r="E23" s="43" t="s">
        <v>125</v>
      </c>
      <c r="F23" s="25">
        <v>17.0</v>
      </c>
      <c r="G23" s="25">
        <f>F23-10</f>
        <v>7</v>
      </c>
      <c r="H23" s="26"/>
      <c r="I23" s="26"/>
      <c r="J23" s="43"/>
      <c r="K23" s="43" t="s">
        <v>86</v>
      </c>
    </row>
    <row r="24">
      <c r="A24" s="43" t="s">
        <v>1097</v>
      </c>
      <c r="B24" s="27">
        <v>0.08778935185185185</v>
      </c>
      <c r="C24" s="27">
        <f>B24-TIME('Time Shifts'!$B$33,'Time Shifts'!$C$33,'Time Shifts'!$D$33)</f>
        <v>0.07690972222</v>
      </c>
      <c r="D24" s="43" t="s">
        <v>74</v>
      </c>
      <c r="E24" s="43" t="s">
        <v>125</v>
      </c>
      <c r="F24" s="28" t="s">
        <v>75</v>
      </c>
      <c r="G24" s="25" t="s">
        <v>75</v>
      </c>
      <c r="H24" s="26"/>
      <c r="I24" s="26"/>
      <c r="J24" s="43"/>
      <c r="K24" s="43" t="s">
        <v>85</v>
      </c>
    </row>
    <row r="25">
      <c r="A25" s="43" t="s">
        <v>1097</v>
      </c>
      <c r="B25" s="27">
        <v>0.08903935185185186</v>
      </c>
      <c r="C25" s="27">
        <f>B25-TIME('Time Shifts'!$B$33,'Time Shifts'!$C$33,'Time Shifts'!$D$33)</f>
        <v>0.07815972222</v>
      </c>
      <c r="D25" s="43" t="s">
        <v>968</v>
      </c>
      <c r="E25" s="43" t="s">
        <v>67</v>
      </c>
      <c r="F25" s="28" t="s">
        <v>75</v>
      </c>
      <c r="G25" s="25" t="s">
        <v>75</v>
      </c>
      <c r="H25" s="26"/>
      <c r="I25" s="26"/>
      <c r="J25" s="43"/>
      <c r="K25" s="43" t="s">
        <v>85</v>
      </c>
    </row>
    <row r="26">
      <c r="A26" s="43" t="s">
        <v>1097</v>
      </c>
      <c r="B26" s="27">
        <v>0.08903935185185186</v>
      </c>
      <c r="C26" s="27">
        <f>B26-TIME('Time Shifts'!$B$33,'Time Shifts'!$C$33,'Time Shifts'!$D$33)</f>
        <v>0.07815972222</v>
      </c>
      <c r="D26" s="43" t="s">
        <v>968</v>
      </c>
      <c r="E26" s="43" t="s">
        <v>67</v>
      </c>
      <c r="F26" s="25">
        <v>19.0</v>
      </c>
      <c r="G26" s="25">
        <f>F26-8</f>
        <v>11</v>
      </c>
      <c r="H26" s="26"/>
      <c r="I26" s="26"/>
      <c r="J26" s="43"/>
      <c r="K26" s="43" t="s">
        <v>86</v>
      </c>
    </row>
    <row r="27">
      <c r="A27" s="43" t="s">
        <v>1097</v>
      </c>
      <c r="B27" s="27">
        <v>0.08975694444444444</v>
      </c>
      <c r="C27" s="27">
        <f>B27-TIME('Time Shifts'!$B$33,'Time Shifts'!$C$33,'Time Shifts'!$D$33)</f>
        <v>0.07887731481</v>
      </c>
      <c r="D27" s="43" t="s">
        <v>968</v>
      </c>
      <c r="E27" s="43" t="s">
        <v>67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1097</v>
      </c>
      <c r="B28" s="27">
        <v>0.08975694444444444</v>
      </c>
      <c r="C28" s="27">
        <f>B28-TIME('Time Shifts'!$B$33,'Time Shifts'!$C$33,'Time Shifts'!$D$33)</f>
        <v>0.07887731481</v>
      </c>
      <c r="D28" s="43" t="s">
        <v>968</v>
      </c>
      <c r="E28" s="43" t="s">
        <v>67</v>
      </c>
      <c r="F28" s="28" t="s">
        <v>68</v>
      </c>
      <c r="G28" s="25">
        <v>20.0</v>
      </c>
      <c r="H28" s="26"/>
      <c r="I28" s="26"/>
      <c r="J28" s="43"/>
      <c r="K28" s="43" t="s">
        <v>86</v>
      </c>
    </row>
    <row r="29">
      <c r="A29" s="43" t="s">
        <v>1097</v>
      </c>
      <c r="B29" s="27">
        <v>0.09283564814814815</v>
      </c>
      <c r="C29" s="27">
        <f>B29-TIME('Time Shifts'!$B$33,'Time Shifts'!$C$33,'Time Shifts'!$D$33)</f>
        <v>0.08195601852</v>
      </c>
      <c r="D29" s="43" t="s">
        <v>968</v>
      </c>
      <c r="E29" s="43" t="s">
        <v>362</v>
      </c>
      <c r="F29" s="28" t="s">
        <v>88</v>
      </c>
      <c r="G29" s="25">
        <v>1.0</v>
      </c>
      <c r="H29" s="26"/>
      <c r="I29" s="26"/>
      <c r="J29" s="26"/>
      <c r="K29" s="26"/>
    </row>
    <row r="30">
      <c r="A30" s="43" t="s">
        <v>1097</v>
      </c>
      <c r="B30" s="27">
        <v>0.09342592592592593</v>
      </c>
      <c r="C30" s="27">
        <f>B30-TIME('Time Shifts'!$B$33,'Time Shifts'!$C$33,'Time Shifts'!$D$33)</f>
        <v>0.0825462963</v>
      </c>
      <c r="D30" s="43" t="s">
        <v>82</v>
      </c>
      <c r="E30" s="43" t="s">
        <v>362</v>
      </c>
      <c r="F30" s="25">
        <v>22.0</v>
      </c>
      <c r="G30" s="25">
        <f>F30-8</f>
        <v>14</v>
      </c>
      <c r="H30" s="26"/>
      <c r="I30" s="26"/>
      <c r="J30" s="26"/>
      <c r="K30" s="26"/>
    </row>
    <row r="31">
      <c r="A31" s="43" t="s">
        <v>1097</v>
      </c>
      <c r="B31" s="27">
        <v>0.09810185185185186</v>
      </c>
      <c r="C31" s="27">
        <f>B31-TIME('Time Shifts'!$B$33,'Time Shifts'!$C$33,'Time Shifts'!$D$33)</f>
        <v>0.08722222222</v>
      </c>
      <c r="D31" s="43" t="s">
        <v>968</v>
      </c>
      <c r="E31" s="43" t="s">
        <v>127</v>
      </c>
      <c r="F31" s="25">
        <v>10.0</v>
      </c>
      <c r="G31" s="25">
        <f>F31-3</f>
        <v>7</v>
      </c>
      <c r="H31" s="26"/>
      <c r="I31" s="26"/>
      <c r="J31" s="26"/>
      <c r="K31" s="26"/>
    </row>
    <row r="32">
      <c r="A32" s="43" t="s">
        <v>1097</v>
      </c>
      <c r="B32" s="27">
        <v>0.09887731481481482</v>
      </c>
      <c r="C32" s="27">
        <f>B32-TIME('Time Shifts'!$B$33,'Time Shifts'!$C$33,'Time Shifts'!$D$33)</f>
        <v>0.08799768519</v>
      </c>
      <c r="D32" s="43" t="s">
        <v>66</v>
      </c>
      <c r="E32" s="43" t="s">
        <v>80</v>
      </c>
      <c r="F32" s="28" t="s">
        <v>75</v>
      </c>
      <c r="G32" s="25" t="s">
        <v>75</v>
      </c>
      <c r="H32" s="26"/>
      <c r="I32" s="26"/>
      <c r="J32" s="43"/>
      <c r="K32" s="43" t="s">
        <v>860</v>
      </c>
    </row>
    <row r="33">
      <c r="A33" s="43" t="s">
        <v>1097</v>
      </c>
      <c r="B33" s="27">
        <v>0.09887731481481482</v>
      </c>
      <c r="C33" s="27">
        <f>B33-TIME('Time Shifts'!$B$33,'Time Shifts'!$C$33,'Time Shifts'!$D$33)</f>
        <v>0.08799768519</v>
      </c>
      <c r="D33" s="43" t="s">
        <v>66</v>
      </c>
      <c r="E33" s="43" t="s">
        <v>80</v>
      </c>
      <c r="F33" s="25">
        <v>17.0</v>
      </c>
      <c r="G33" s="25">
        <f>F33-7</f>
        <v>10</v>
      </c>
      <c r="H33" s="26"/>
      <c r="I33" s="26"/>
      <c r="J33" s="43"/>
      <c r="K33" s="43" t="s">
        <v>861</v>
      </c>
    </row>
    <row r="34">
      <c r="A34" s="43" t="s">
        <v>1097</v>
      </c>
      <c r="B34" s="27">
        <v>0.09966435185185185</v>
      </c>
      <c r="C34" s="27">
        <f>B34-TIME('Time Shifts'!$B$33,'Time Shifts'!$C$33,'Time Shifts'!$D$33)</f>
        <v>0.08878472222</v>
      </c>
      <c r="D34" s="43" t="s">
        <v>66</v>
      </c>
      <c r="E34" s="43" t="s">
        <v>67</v>
      </c>
      <c r="F34" s="25">
        <v>19.0</v>
      </c>
      <c r="G34" s="25">
        <f>F34-1</f>
        <v>18</v>
      </c>
      <c r="H34" s="26"/>
      <c r="I34" s="26"/>
      <c r="J34" s="26"/>
      <c r="K34" s="26"/>
    </row>
    <row r="35">
      <c r="A35" s="43" t="s">
        <v>1097</v>
      </c>
      <c r="B35" s="27">
        <v>0.10118055555555555</v>
      </c>
      <c r="C35" s="27">
        <f>B35-TIME('Time Shifts'!$B$33,'Time Shifts'!$C$33,'Time Shifts'!$D$33)</f>
        <v>0.09030092593</v>
      </c>
      <c r="D35" s="43" t="s">
        <v>968</v>
      </c>
      <c r="E35" s="43" t="s">
        <v>67</v>
      </c>
      <c r="F35" s="25">
        <v>27.0</v>
      </c>
      <c r="G35" s="25">
        <f>F35-8</f>
        <v>19</v>
      </c>
      <c r="H35" s="26"/>
      <c r="I35" s="26"/>
      <c r="J35" s="26"/>
      <c r="K35" s="26"/>
    </row>
    <row r="36">
      <c r="A36" s="43" t="s">
        <v>1097</v>
      </c>
      <c r="B36" s="27">
        <v>0.10484953703703703</v>
      </c>
      <c r="C36" s="27">
        <f>B36-TIME('Time Shifts'!$B$33,'Time Shifts'!$C$33,'Time Shifts'!$D$33)</f>
        <v>0.09396990741</v>
      </c>
      <c r="D36" s="43" t="s">
        <v>82</v>
      </c>
      <c r="E36" s="43" t="s">
        <v>131</v>
      </c>
      <c r="F36" s="25">
        <v>23.0</v>
      </c>
      <c r="G36" s="25">
        <f>F36-5</f>
        <v>18</v>
      </c>
      <c r="H36" s="26"/>
      <c r="I36" s="26"/>
      <c r="J36" s="26"/>
      <c r="K36" s="26"/>
    </row>
    <row r="37">
      <c r="A37" s="43" t="s">
        <v>1097</v>
      </c>
      <c r="B37" s="27">
        <v>0.10484953703703703</v>
      </c>
      <c r="C37" s="27">
        <f>B37-TIME('Time Shifts'!$B$33,'Time Shifts'!$C$33,'Time Shifts'!$D$33)</f>
        <v>0.09396990741</v>
      </c>
      <c r="D37" s="43" t="s">
        <v>69</v>
      </c>
      <c r="E37" s="43" t="s">
        <v>131</v>
      </c>
      <c r="F37" s="28" t="s">
        <v>75</v>
      </c>
      <c r="G37" s="25" t="s">
        <v>75</v>
      </c>
      <c r="H37" s="26"/>
      <c r="I37" s="26"/>
      <c r="J37" s="26"/>
      <c r="K37" s="26"/>
    </row>
    <row r="38">
      <c r="A38" s="43" t="s">
        <v>1097</v>
      </c>
      <c r="B38" s="27">
        <v>0.1089699074074074</v>
      </c>
      <c r="C38" s="27">
        <f>B38-TIME('Time Shifts'!$B$33,'Time Shifts'!$C$33,'Time Shifts'!$D$33)</f>
        <v>0.09809027778</v>
      </c>
      <c r="D38" s="43" t="s">
        <v>968</v>
      </c>
      <c r="E38" s="43" t="s">
        <v>126</v>
      </c>
      <c r="F38" s="25">
        <v>21.0</v>
      </c>
      <c r="G38" s="25">
        <f>F38-5</f>
        <v>16</v>
      </c>
      <c r="H38" s="26"/>
      <c r="I38" s="26"/>
      <c r="J38" s="26"/>
      <c r="K38" s="26"/>
    </row>
    <row r="39">
      <c r="A39" s="43" t="s">
        <v>1097</v>
      </c>
      <c r="B39" s="27">
        <v>0.1105787037037037</v>
      </c>
      <c r="C39" s="27">
        <f>B39-TIME('Time Shifts'!$B$33,'Time Shifts'!$C$33,'Time Shifts'!$D$33)</f>
        <v>0.09969907407</v>
      </c>
      <c r="D39" s="43" t="s">
        <v>74</v>
      </c>
      <c r="E39" s="43" t="s">
        <v>87</v>
      </c>
      <c r="F39" s="28" t="s">
        <v>68</v>
      </c>
      <c r="G39" s="25">
        <v>20.0</v>
      </c>
      <c r="H39" s="26"/>
      <c r="I39" s="26"/>
      <c r="J39" s="26"/>
      <c r="K39" s="26"/>
    </row>
    <row r="40">
      <c r="A40" s="43" t="s">
        <v>1097</v>
      </c>
      <c r="B40" s="27">
        <v>0.11060185185185185</v>
      </c>
      <c r="C40" s="27">
        <f>B40-TIME('Time Shifts'!$B$33,'Time Shifts'!$C$33,'Time Shifts'!$D$33)</f>
        <v>0.09972222222</v>
      </c>
      <c r="D40" s="43" t="s">
        <v>70</v>
      </c>
      <c r="E40" s="43" t="s">
        <v>87</v>
      </c>
      <c r="F40" s="25">
        <v>23.0</v>
      </c>
      <c r="G40" s="25">
        <f>F40-4</f>
        <v>19</v>
      </c>
      <c r="H40" s="26"/>
      <c r="I40" s="26"/>
      <c r="J40" s="26"/>
      <c r="K40" s="26"/>
    </row>
    <row r="41">
      <c r="A41" s="43" t="s">
        <v>1097</v>
      </c>
      <c r="B41" s="27">
        <v>0.11065972222222223</v>
      </c>
      <c r="C41" s="27">
        <f>B41-TIME('Time Shifts'!$B$33,'Time Shifts'!$C$33,'Time Shifts'!$D$33)</f>
        <v>0.09978009259</v>
      </c>
      <c r="D41" s="43" t="s">
        <v>82</v>
      </c>
      <c r="E41" s="43" t="s">
        <v>87</v>
      </c>
      <c r="F41" s="25">
        <v>16.0</v>
      </c>
      <c r="G41" s="25">
        <f t="shared" ref="G41:G42" si="5">F41-1</f>
        <v>15</v>
      </c>
      <c r="H41" s="26"/>
      <c r="I41" s="26"/>
      <c r="J41" s="26"/>
      <c r="K41" s="26"/>
    </row>
    <row r="42">
      <c r="A42" s="43" t="s">
        <v>1097</v>
      </c>
      <c r="B42" s="27">
        <v>0.11065972222222223</v>
      </c>
      <c r="C42" s="27">
        <f>B42-TIME('Time Shifts'!$B$33,'Time Shifts'!$C$33,'Time Shifts'!$D$33)</f>
        <v>0.09978009259</v>
      </c>
      <c r="D42" s="43" t="s">
        <v>968</v>
      </c>
      <c r="E42" s="43" t="s">
        <v>87</v>
      </c>
      <c r="F42" s="25">
        <v>16.0</v>
      </c>
      <c r="G42" s="25">
        <f t="shared" si="5"/>
        <v>15</v>
      </c>
      <c r="H42" s="26"/>
      <c r="I42" s="26"/>
      <c r="J42" s="26"/>
      <c r="K42" s="26"/>
    </row>
    <row r="43">
      <c r="A43" s="43" t="s">
        <v>1097</v>
      </c>
      <c r="B43" s="27">
        <v>0.11086805555555555</v>
      </c>
      <c r="C43" s="27">
        <f>B43-TIME('Time Shifts'!$B$33,'Time Shifts'!$C$33,'Time Shifts'!$D$33)</f>
        <v>0.09998842593</v>
      </c>
      <c r="D43" s="43" t="s">
        <v>66</v>
      </c>
      <c r="E43" s="43" t="s">
        <v>87</v>
      </c>
      <c r="F43" s="25">
        <v>10.0</v>
      </c>
      <c r="G43" s="25">
        <f>F43-0</f>
        <v>10</v>
      </c>
      <c r="H43" s="26"/>
      <c r="I43" s="26"/>
      <c r="J43" s="26"/>
      <c r="K43" s="26"/>
    </row>
    <row r="44">
      <c r="A44" s="43" t="s">
        <v>1097</v>
      </c>
      <c r="B44" s="27">
        <v>0.11092592592592593</v>
      </c>
      <c r="C44" s="27">
        <f>B44-TIME('Time Shifts'!$B$33,'Time Shifts'!$C$33,'Time Shifts'!$D$33)</f>
        <v>0.1000462963</v>
      </c>
      <c r="D44" s="43" t="s">
        <v>69</v>
      </c>
      <c r="E44" s="43" t="s">
        <v>87</v>
      </c>
      <c r="F44" s="25">
        <v>6.0</v>
      </c>
      <c r="G44" s="25">
        <f>F44-4</f>
        <v>2</v>
      </c>
      <c r="H44" s="26"/>
      <c r="I44" s="26"/>
      <c r="J44" s="26"/>
      <c r="K44" s="26"/>
    </row>
    <row r="45">
      <c r="A45" s="43" t="s">
        <v>1097</v>
      </c>
      <c r="B45" s="27">
        <v>0.11186342592592592</v>
      </c>
      <c r="C45" s="27">
        <f>B45-TIME('Time Shifts'!$B$33,'Time Shifts'!$C$33,'Time Shifts'!$D$33)</f>
        <v>0.1009837963</v>
      </c>
      <c r="D45" s="43" t="s">
        <v>74</v>
      </c>
      <c r="E45" s="43" t="s">
        <v>93</v>
      </c>
      <c r="F45" s="25">
        <v>10.0</v>
      </c>
      <c r="G45" s="25">
        <f t="shared" ref="G45:G46" si="6">F45-7</f>
        <v>3</v>
      </c>
      <c r="H45" s="26"/>
      <c r="I45" s="26"/>
      <c r="J45" s="43"/>
      <c r="K45" s="43" t="s">
        <v>918</v>
      </c>
    </row>
    <row r="46">
      <c r="A46" s="43" t="s">
        <v>1097</v>
      </c>
      <c r="B46" s="27">
        <v>0.11284722222222222</v>
      </c>
      <c r="C46" s="27">
        <f>B46-TIME('Time Shifts'!$B$33,'Time Shifts'!$C$33,'Time Shifts'!$D$33)</f>
        <v>0.1019675926</v>
      </c>
      <c r="D46" s="43" t="s">
        <v>74</v>
      </c>
      <c r="E46" s="43" t="s">
        <v>93</v>
      </c>
      <c r="F46" s="25">
        <v>17.0</v>
      </c>
      <c r="G46" s="25">
        <f t="shared" si="6"/>
        <v>10</v>
      </c>
      <c r="H46" s="26"/>
      <c r="I46" s="26"/>
      <c r="J46" s="43"/>
      <c r="K46" s="43" t="s">
        <v>1098</v>
      </c>
    </row>
    <row r="47">
      <c r="A47" s="43" t="s">
        <v>1097</v>
      </c>
      <c r="B47" s="27">
        <v>0.11315972222222222</v>
      </c>
      <c r="C47" s="27">
        <f>B47-TIME('Time Shifts'!$B$33,'Time Shifts'!$C$33,'Time Shifts'!$D$33)</f>
        <v>0.1022800926</v>
      </c>
      <c r="D47" s="43" t="s">
        <v>74</v>
      </c>
      <c r="E47" s="43" t="s">
        <v>91</v>
      </c>
      <c r="F47" s="25">
        <v>25.0</v>
      </c>
      <c r="G47" s="25"/>
      <c r="H47" s="43"/>
      <c r="I47" s="26" t="s">
        <v>1099</v>
      </c>
      <c r="J47" s="43"/>
      <c r="K47" s="43" t="s">
        <v>493</v>
      </c>
    </row>
    <row r="48">
      <c r="A48" s="43" t="s">
        <v>1097</v>
      </c>
      <c r="B48" s="27">
        <v>0.1175</v>
      </c>
      <c r="C48" s="27">
        <f>B48-TIME('Time Shifts'!$B$33,'Time Shifts'!$C$33,'Time Shifts'!$D$33)</f>
        <v>0.1066203704</v>
      </c>
      <c r="D48" s="43" t="s">
        <v>70</v>
      </c>
      <c r="E48" s="43" t="s">
        <v>93</v>
      </c>
      <c r="F48" s="25">
        <v>10.0</v>
      </c>
      <c r="G48" s="25">
        <f t="shared" ref="G48:G49" si="7">F48-7</f>
        <v>3</v>
      </c>
      <c r="H48" s="26"/>
      <c r="I48" s="26"/>
      <c r="J48" s="43"/>
      <c r="K48" s="43" t="s">
        <v>148</v>
      </c>
    </row>
    <row r="49">
      <c r="A49" s="43" t="s">
        <v>1097</v>
      </c>
      <c r="B49" s="27">
        <v>0.11760416666666666</v>
      </c>
      <c r="C49" s="27">
        <f>B49-TIME('Time Shifts'!$B$33,'Time Shifts'!$C$33,'Time Shifts'!$D$33)</f>
        <v>0.106724537</v>
      </c>
      <c r="D49" s="43" t="s">
        <v>70</v>
      </c>
      <c r="E49" s="43" t="s">
        <v>93</v>
      </c>
      <c r="F49" s="25">
        <v>11.0</v>
      </c>
      <c r="G49" s="25">
        <f t="shared" si="7"/>
        <v>4</v>
      </c>
      <c r="H49" s="26"/>
      <c r="I49" s="26"/>
      <c r="J49" s="43"/>
      <c r="K49" s="43" t="s">
        <v>148</v>
      </c>
    </row>
    <row r="50">
      <c r="A50" s="43" t="s">
        <v>1097</v>
      </c>
      <c r="B50" s="27">
        <v>0.11858796296296296</v>
      </c>
      <c r="C50" s="27">
        <f>B50-TIME('Time Shifts'!$B$33,'Time Shifts'!$C$33,'Time Shifts'!$D$33)</f>
        <v>0.1077083333</v>
      </c>
      <c r="D50" s="43" t="s">
        <v>66</v>
      </c>
      <c r="E50" s="43" t="s">
        <v>93</v>
      </c>
      <c r="F50" s="25">
        <v>13.0</v>
      </c>
      <c r="G50" s="25">
        <f t="shared" ref="G50:G51" si="8">F50-8</f>
        <v>5</v>
      </c>
      <c r="H50" s="26"/>
      <c r="I50" s="26"/>
      <c r="J50" s="43"/>
      <c r="K50" s="43" t="s">
        <v>1100</v>
      </c>
    </row>
    <row r="51">
      <c r="A51" s="43" t="s">
        <v>1097</v>
      </c>
      <c r="B51" s="27">
        <v>0.11862268518518519</v>
      </c>
      <c r="C51" s="27">
        <f>B51-TIME('Time Shifts'!$B$33,'Time Shifts'!$C$33,'Time Shifts'!$D$33)</f>
        <v>0.1077430556</v>
      </c>
      <c r="D51" s="43" t="s">
        <v>66</v>
      </c>
      <c r="E51" s="43" t="s">
        <v>93</v>
      </c>
      <c r="F51" s="25">
        <v>16.0</v>
      </c>
      <c r="G51" s="25">
        <f t="shared" si="8"/>
        <v>8</v>
      </c>
      <c r="H51" s="26"/>
      <c r="I51" s="26"/>
      <c r="J51" s="43"/>
      <c r="K51" s="43" t="s">
        <v>1100</v>
      </c>
    </row>
    <row r="52">
      <c r="A52" s="43" t="s">
        <v>1097</v>
      </c>
      <c r="B52" s="27">
        <v>0.11872685185185185</v>
      </c>
      <c r="C52" s="27">
        <f>B52-TIME('Time Shifts'!$B$33,'Time Shifts'!$C$33,'Time Shifts'!$D$33)</f>
        <v>0.1078472222</v>
      </c>
      <c r="D52" s="43" t="s">
        <v>66</v>
      </c>
      <c r="E52" s="43" t="s">
        <v>91</v>
      </c>
      <c r="F52" s="25">
        <v>9.0</v>
      </c>
      <c r="G52" s="25"/>
      <c r="H52" s="43"/>
      <c r="I52" s="26" t="s">
        <v>1101</v>
      </c>
      <c r="J52" s="26"/>
      <c r="K52" s="26"/>
    </row>
    <row r="53">
      <c r="A53" s="43" t="s">
        <v>1097</v>
      </c>
      <c r="B53" s="27">
        <v>0.11876157407407407</v>
      </c>
      <c r="C53" s="27">
        <f>B53-TIME('Time Shifts'!$B$33,'Time Shifts'!$C$33,'Time Shifts'!$D$33)</f>
        <v>0.1078819444</v>
      </c>
      <c r="D53" s="43" t="s">
        <v>66</v>
      </c>
      <c r="E53" s="43" t="s">
        <v>91</v>
      </c>
      <c r="F53" s="25">
        <v>5.0</v>
      </c>
      <c r="G53" s="25"/>
      <c r="H53" s="43"/>
      <c r="I53" s="26" t="s">
        <v>1102</v>
      </c>
      <c r="J53" s="43"/>
      <c r="K53" s="43" t="s">
        <v>1103</v>
      </c>
    </row>
    <row r="54">
      <c r="A54" s="43" t="s">
        <v>1097</v>
      </c>
      <c r="B54" s="27">
        <v>0.11975694444444444</v>
      </c>
      <c r="C54" s="27">
        <f>B54-TIME('Time Shifts'!$B$33,'Time Shifts'!$C$33,'Time Shifts'!$D$33)</f>
        <v>0.1088773148</v>
      </c>
      <c r="D54" s="43" t="s">
        <v>69</v>
      </c>
      <c r="E54" s="43" t="s">
        <v>89</v>
      </c>
      <c r="F54" s="25">
        <v>24.0</v>
      </c>
      <c r="G54" s="25">
        <f>F54-7</f>
        <v>17</v>
      </c>
      <c r="H54" s="26"/>
      <c r="I54" s="26"/>
      <c r="J54" s="43"/>
      <c r="K54" s="43" t="s">
        <v>223</v>
      </c>
    </row>
    <row r="55">
      <c r="A55" s="43" t="s">
        <v>1097</v>
      </c>
      <c r="B55" s="27">
        <v>0.11988425925925926</v>
      </c>
      <c r="C55" s="27">
        <f>B55-TIME('Time Shifts'!$B$33,'Time Shifts'!$C$33,'Time Shifts'!$D$33)</f>
        <v>0.1090046296</v>
      </c>
      <c r="D55" s="43" t="s">
        <v>69</v>
      </c>
      <c r="E55" s="43" t="s">
        <v>91</v>
      </c>
      <c r="F55" s="25">
        <v>5.0</v>
      </c>
      <c r="G55" s="25"/>
      <c r="H55" s="43"/>
      <c r="I55" s="26" t="s">
        <v>1104</v>
      </c>
      <c r="J55" s="26"/>
      <c r="K55" s="26"/>
    </row>
    <row r="56">
      <c r="A56" s="43" t="s">
        <v>1097</v>
      </c>
      <c r="B56" s="27">
        <v>0.12033564814814815</v>
      </c>
      <c r="C56" s="27">
        <f>B56-TIME('Time Shifts'!$B$33,'Time Shifts'!$C$33,'Time Shifts'!$D$33)</f>
        <v>0.1094560185</v>
      </c>
      <c r="D56" s="43" t="s">
        <v>69</v>
      </c>
      <c r="E56" s="43" t="s">
        <v>91</v>
      </c>
      <c r="F56" s="25">
        <v>18.0</v>
      </c>
      <c r="G56" s="25"/>
      <c r="H56" s="43"/>
      <c r="I56" s="26" t="s">
        <v>1105</v>
      </c>
      <c r="J56" s="43"/>
      <c r="K56" s="43" t="s">
        <v>104</v>
      </c>
    </row>
    <row r="57">
      <c r="A57" s="43" t="s">
        <v>1097</v>
      </c>
      <c r="B57" s="27">
        <v>0.12113425925925926</v>
      </c>
      <c r="C57" s="27">
        <f>B57-TIME('Time Shifts'!$B$33,'Time Shifts'!$C$33,'Time Shifts'!$D$33)</f>
        <v>0.1102546296</v>
      </c>
      <c r="D57" s="43" t="s">
        <v>74</v>
      </c>
      <c r="E57" s="43" t="s">
        <v>93</v>
      </c>
      <c r="F57" s="28" t="s">
        <v>75</v>
      </c>
      <c r="G57" s="25" t="s">
        <v>75</v>
      </c>
      <c r="H57" s="26"/>
      <c r="I57" s="26"/>
      <c r="J57" s="43"/>
      <c r="K57" s="43" t="s">
        <v>1098</v>
      </c>
    </row>
    <row r="58">
      <c r="A58" s="43" t="s">
        <v>1097</v>
      </c>
      <c r="B58" s="27">
        <v>0.1212037037037037</v>
      </c>
      <c r="C58" s="27">
        <f>B58-TIME('Time Shifts'!$B$33,'Time Shifts'!$C$33,'Time Shifts'!$D$33)</f>
        <v>0.1103240741</v>
      </c>
      <c r="D58" s="43" t="s">
        <v>74</v>
      </c>
      <c r="E58" s="43" t="s">
        <v>91</v>
      </c>
      <c r="F58" s="25">
        <v>21.0</v>
      </c>
      <c r="G58" s="25">
        <f t="shared" ref="G58:G59" si="9">F58-7</f>
        <v>14</v>
      </c>
      <c r="H58" s="43"/>
      <c r="I58" s="26" t="s">
        <v>1106</v>
      </c>
      <c r="J58" s="26"/>
      <c r="K58" s="26"/>
    </row>
    <row r="59">
      <c r="A59" s="43" t="s">
        <v>1097</v>
      </c>
      <c r="B59" s="27">
        <v>0.12207175925925925</v>
      </c>
      <c r="C59" s="27">
        <f>B59-TIME('Time Shifts'!$B$33,'Time Shifts'!$C$33,'Time Shifts'!$D$33)</f>
        <v>0.1111921296</v>
      </c>
      <c r="D59" s="43" t="s">
        <v>70</v>
      </c>
      <c r="E59" s="43" t="s">
        <v>93</v>
      </c>
      <c r="F59" s="25">
        <v>17.0</v>
      </c>
      <c r="G59" s="25">
        <f t="shared" si="9"/>
        <v>10</v>
      </c>
      <c r="H59" s="26"/>
      <c r="I59" s="26"/>
      <c r="J59" s="43"/>
      <c r="K59" s="43" t="s">
        <v>99</v>
      </c>
    </row>
    <row r="60">
      <c r="A60" s="43" t="s">
        <v>1097</v>
      </c>
      <c r="B60" s="27">
        <v>0.12216435185185186</v>
      </c>
      <c r="C60" s="27">
        <f>B60-TIME('Time Shifts'!$B$33,'Time Shifts'!$C$33,'Time Shifts'!$D$33)</f>
        <v>0.1112847222</v>
      </c>
      <c r="D60" s="43" t="s">
        <v>70</v>
      </c>
      <c r="E60" s="43" t="s">
        <v>91</v>
      </c>
      <c r="F60" s="25">
        <v>8.0</v>
      </c>
      <c r="G60" s="25"/>
      <c r="H60" s="43"/>
      <c r="I60" s="26" t="s">
        <v>1107</v>
      </c>
      <c r="J60" s="26"/>
      <c r="K60" s="26"/>
    </row>
    <row r="61">
      <c r="A61" s="43" t="s">
        <v>1097</v>
      </c>
      <c r="B61" s="27">
        <v>0.12265046296296296</v>
      </c>
      <c r="C61" s="27">
        <f>B61-TIME('Time Shifts'!$B$33,'Time Shifts'!$C$33,'Time Shifts'!$D$33)</f>
        <v>0.1117708333</v>
      </c>
      <c r="D61" s="43" t="s">
        <v>70</v>
      </c>
      <c r="E61" s="43" t="s">
        <v>91</v>
      </c>
      <c r="F61" s="25">
        <v>1.0</v>
      </c>
      <c r="G61" s="25"/>
      <c r="H61" s="43"/>
      <c r="I61" s="26" t="s">
        <v>1108</v>
      </c>
      <c r="J61" s="43"/>
      <c r="K61" s="43" t="s">
        <v>1109</v>
      </c>
    </row>
    <row r="62">
      <c r="A62" s="43" t="s">
        <v>1097</v>
      </c>
      <c r="B62" s="27">
        <v>0.12295138888888889</v>
      </c>
      <c r="C62" s="27">
        <f>B62-TIME('Time Shifts'!$B$33,'Time Shifts'!$C$33,'Time Shifts'!$D$33)</f>
        <v>0.1120717593</v>
      </c>
      <c r="D62" s="43" t="s">
        <v>70</v>
      </c>
      <c r="E62" s="43" t="s">
        <v>79</v>
      </c>
      <c r="F62" s="28" t="s">
        <v>75</v>
      </c>
      <c r="G62" s="25" t="s">
        <v>75</v>
      </c>
      <c r="H62" s="26"/>
      <c r="I62" s="26"/>
      <c r="J62" s="43"/>
      <c r="K62" s="43" t="s">
        <v>85</v>
      </c>
    </row>
    <row r="63">
      <c r="A63" s="43" t="s">
        <v>1097</v>
      </c>
      <c r="B63" s="27">
        <v>0.12295138888888889</v>
      </c>
      <c r="C63" s="27">
        <f>B63-TIME('Time Shifts'!$B$33,'Time Shifts'!$C$33,'Time Shifts'!$D$33)</f>
        <v>0.1120717593</v>
      </c>
      <c r="D63" s="43" t="s">
        <v>70</v>
      </c>
      <c r="E63" s="43" t="s">
        <v>79</v>
      </c>
      <c r="F63" s="28">
        <v>16.0</v>
      </c>
      <c r="G63" s="25">
        <f>F63-6</f>
        <v>10</v>
      </c>
      <c r="H63" s="26"/>
      <c r="I63" s="26"/>
      <c r="J63" s="43"/>
      <c r="K63" s="43"/>
    </row>
    <row r="64">
      <c r="A64" s="43" t="s">
        <v>1110</v>
      </c>
      <c r="B64" s="27">
        <v>0.12366898148148148</v>
      </c>
      <c r="C64" s="27">
        <f>B64-TIME('Time Shifts'!$B$33,'Time Shifts'!$C$33,'Time Shifts'!$D$33)</f>
        <v>0.1127893519</v>
      </c>
      <c r="D64" s="43" t="s">
        <v>70</v>
      </c>
      <c r="E64" s="43" t="s">
        <v>93</v>
      </c>
      <c r="F64" s="28">
        <v>25.0</v>
      </c>
      <c r="G64" s="25">
        <v>18.0</v>
      </c>
      <c r="H64" s="26"/>
      <c r="I64" s="26"/>
      <c r="J64" s="43"/>
      <c r="K64" s="43" t="s">
        <v>1111</v>
      </c>
    </row>
    <row r="65">
      <c r="A65" s="43" t="s">
        <v>1112</v>
      </c>
      <c r="B65" s="27">
        <v>0.12371527777777777</v>
      </c>
      <c r="C65" s="27">
        <f>B65-TIME('Time Shifts'!$B$33,'Time Shifts'!$C$33,'Time Shifts'!$D$33)</f>
        <v>0.1128356481</v>
      </c>
      <c r="D65" s="43" t="s">
        <v>70</v>
      </c>
      <c r="E65" s="43" t="s">
        <v>93</v>
      </c>
      <c r="F65" s="28" t="s">
        <v>88</v>
      </c>
      <c r="G65" s="25">
        <v>1.0</v>
      </c>
      <c r="H65" s="26"/>
      <c r="I65" s="26"/>
      <c r="J65" s="43"/>
      <c r="K65" s="43" t="s">
        <v>1111</v>
      </c>
    </row>
    <row r="66">
      <c r="A66" s="43" t="s">
        <v>1113</v>
      </c>
      <c r="B66" s="27">
        <v>0.12384259259259259</v>
      </c>
      <c r="C66" s="27">
        <f>B66-TIME('Time Shifts'!$B$33,'Time Shifts'!$C$33,'Time Shifts'!$D$33)</f>
        <v>0.112962963</v>
      </c>
      <c r="D66" s="43" t="s">
        <v>70</v>
      </c>
      <c r="E66" s="43" t="s">
        <v>91</v>
      </c>
      <c r="F66" s="28">
        <v>10.0</v>
      </c>
      <c r="G66" s="25"/>
      <c r="H66" s="26"/>
      <c r="I66" s="26"/>
      <c r="J66" s="43"/>
      <c r="K66" s="43"/>
    </row>
    <row r="67">
      <c r="A67" s="43" t="s">
        <v>1097</v>
      </c>
      <c r="B67" s="27">
        <v>0.12515046296296295</v>
      </c>
      <c r="C67" s="27">
        <f>B67-TIME('Time Shifts'!$B$33,'Time Shifts'!$C$33,'Time Shifts'!$D$33)</f>
        <v>0.1142708333</v>
      </c>
      <c r="D67" s="43" t="s">
        <v>70</v>
      </c>
      <c r="E67" s="43" t="s">
        <v>93</v>
      </c>
      <c r="F67" s="28">
        <v>22.0</v>
      </c>
      <c r="G67" s="25">
        <v>15.0</v>
      </c>
      <c r="H67" s="26"/>
      <c r="I67" s="26"/>
      <c r="J67" s="43"/>
      <c r="K67" s="43" t="s">
        <v>1114</v>
      </c>
    </row>
    <row r="68">
      <c r="A68" s="43" t="s">
        <v>1097</v>
      </c>
      <c r="B68" s="27">
        <v>0.1252662037037037</v>
      </c>
      <c r="C68" s="27">
        <f>B68-TIME('Time Shifts'!$B$33,'Time Shifts'!$C$33,'Time Shifts'!$D$33)</f>
        <v>0.1143865741</v>
      </c>
      <c r="D68" s="43" t="s">
        <v>70</v>
      </c>
      <c r="E68" s="43" t="s">
        <v>91</v>
      </c>
      <c r="F68" s="25">
        <v>9.0</v>
      </c>
      <c r="G68" s="25"/>
      <c r="H68" s="43"/>
      <c r="I68" s="26" t="s">
        <v>1101</v>
      </c>
      <c r="J68" s="26"/>
      <c r="K68" s="26"/>
    </row>
    <row r="69">
      <c r="A69" s="43" t="s">
        <v>1097</v>
      </c>
      <c r="B69" s="27">
        <v>0.12599537037037037</v>
      </c>
      <c r="C69" s="27">
        <f>B69-TIME('Time Shifts'!$B$33,'Time Shifts'!$C$33,'Time Shifts'!$D$33)</f>
        <v>0.1151157407</v>
      </c>
      <c r="D69" s="43" t="s">
        <v>82</v>
      </c>
      <c r="E69" s="43" t="s">
        <v>89</v>
      </c>
      <c r="F69" s="28" t="s">
        <v>75</v>
      </c>
      <c r="G69" s="25" t="s">
        <v>75</v>
      </c>
      <c r="H69" s="26"/>
      <c r="I69" s="26"/>
      <c r="J69" s="43"/>
      <c r="K69" s="43" t="s">
        <v>160</v>
      </c>
    </row>
    <row r="70">
      <c r="A70" s="43" t="s">
        <v>1097</v>
      </c>
      <c r="B70" s="27">
        <v>0.12599537037037037</v>
      </c>
      <c r="C70" s="27">
        <f>B70-TIME('Time Shifts'!$B$33,'Time Shifts'!$C$33,'Time Shifts'!$D$33)</f>
        <v>0.1151157407</v>
      </c>
      <c r="D70" s="43" t="s">
        <v>82</v>
      </c>
      <c r="E70" s="43" t="s">
        <v>89</v>
      </c>
      <c r="F70" s="25">
        <v>10.0</v>
      </c>
      <c r="G70" s="25">
        <f>F70-8</f>
        <v>2</v>
      </c>
      <c r="H70" s="26"/>
      <c r="I70" s="26"/>
      <c r="J70" s="43"/>
      <c r="K70" s="43" t="s">
        <v>744</v>
      </c>
    </row>
    <row r="71">
      <c r="A71" s="43" t="s">
        <v>1097</v>
      </c>
      <c r="B71" s="27">
        <v>0.12605324074074073</v>
      </c>
      <c r="C71" s="27">
        <f>B71-TIME('Time Shifts'!$B$33,'Time Shifts'!$C$33,'Time Shifts'!$D$33)</f>
        <v>0.1151736111</v>
      </c>
      <c r="D71" s="43" t="s">
        <v>82</v>
      </c>
      <c r="E71" s="43" t="s">
        <v>89</v>
      </c>
      <c r="F71" s="28" t="s">
        <v>75</v>
      </c>
      <c r="G71" s="25" t="s">
        <v>75</v>
      </c>
      <c r="H71" s="26"/>
      <c r="I71" s="26"/>
      <c r="J71" s="43"/>
      <c r="K71" s="43" t="s">
        <v>160</v>
      </c>
    </row>
    <row r="72">
      <c r="A72" s="43" t="s">
        <v>1097</v>
      </c>
      <c r="B72" s="27">
        <v>0.12605324074074073</v>
      </c>
      <c r="C72" s="27">
        <f>B72-TIME('Time Shifts'!$B$33,'Time Shifts'!$C$33,'Time Shifts'!$D$33)</f>
        <v>0.1151736111</v>
      </c>
      <c r="D72" s="43" t="s">
        <v>82</v>
      </c>
      <c r="E72" s="43" t="s">
        <v>89</v>
      </c>
      <c r="F72" s="25">
        <v>20.0</v>
      </c>
      <c r="G72" s="25">
        <f>F72-8</f>
        <v>12</v>
      </c>
      <c r="H72" s="26"/>
      <c r="I72" s="26"/>
      <c r="J72" s="43"/>
      <c r="K72" s="43" t="s">
        <v>744</v>
      </c>
    </row>
    <row r="73">
      <c r="A73" s="43" t="s">
        <v>1097</v>
      </c>
      <c r="B73" s="27">
        <v>0.12612268518518518</v>
      </c>
      <c r="C73" s="27">
        <f>B73-TIME('Time Shifts'!$B$33,'Time Shifts'!$C$33,'Time Shifts'!$D$33)</f>
        <v>0.1152430556</v>
      </c>
      <c r="D73" s="43" t="s">
        <v>82</v>
      </c>
      <c r="E73" s="43" t="s">
        <v>89</v>
      </c>
      <c r="F73" s="28" t="s">
        <v>75</v>
      </c>
      <c r="G73" s="25" t="s">
        <v>75</v>
      </c>
      <c r="H73" s="26"/>
      <c r="I73" s="26"/>
      <c r="J73" s="43"/>
      <c r="K73" s="43" t="s">
        <v>160</v>
      </c>
    </row>
    <row r="74">
      <c r="A74" s="43" t="s">
        <v>1097</v>
      </c>
      <c r="B74" s="27">
        <v>0.12612268518518518</v>
      </c>
      <c r="C74" s="27">
        <f>B74-TIME('Time Shifts'!$B$33,'Time Shifts'!$C$33,'Time Shifts'!$D$33)</f>
        <v>0.1152430556</v>
      </c>
      <c r="D74" s="43" t="s">
        <v>82</v>
      </c>
      <c r="E74" s="43" t="s">
        <v>89</v>
      </c>
      <c r="F74" s="25">
        <v>19.0</v>
      </c>
      <c r="G74" s="25">
        <f>F74-8</f>
        <v>11</v>
      </c>
      <c r="H74" s="26"/>
      <c r="I74" s="26"/>
      <c r="J74" s="43"/>
      <c r="K74" s="43" t="s">
        <v>744</v>
      </c>
    </row>
    <row r="75">
      <c r="A75" s="43" t="s">
        <v>1097</v>
      </c>
      <c r="B75" s="27">
        <v>0.12625</v>
      </c>
      <c r="C75" s="27">
        <f>B75-TIME('Time Shifts'!$B$33,'Time Shifts'!$C$33,'Time Shifts'!$D$33)</f>
        <v>0.1153703704</v>
      </c>
      <c r="D75" s="43" t="s">
        <v>82</v>
      </c>
      <c r="E75" s="43" t="s">
        <v>91</v>
      </c>
      <c r="F75" s="25">
        <v>12.0</v>
      </c>
      <c r="G75" s="25"/>
      <c r="H75" s="43"/>
      <c r="I75" s="26" t="s">
        <v>1115</v>
      </c>
      <c r="J75" s="26"/>
      <c r="K75" s="26"/>
    </row>
    <row r="76">
      <c r="A76" s="43" t="s">
        <v>1097</v>
      </c>
      <c r="B76" s="27">
        <v>0.12625</v>
      </c>
      <c r="C76" s="27">
        <f>B76-TIME('Time Shifts'!$B$33,'Time Shifts'!$C$33,'Time Shifts'!$D$33)</f>
        <v>0.1153703704</v>
      </c>
      <c r="D76" s="43" t="s">
        <v>82</v>
      </c>
      <c r="E76" s="43" t="s">
        <v>91</v>
      </c>
      <c r="F76" s="25">
        <v>2.0</v>
      </c>
      <c r="G76" s="25"/>
      <c r="H76" s="43"/>
      <c r="I76" s="26" t="s">
        <v>1116</v>
      </c>
      <c r="J76" s="26"/>
      <c r="K76" s="26"/>
    </row>
    <row r="77">
      <c r="A77" s="43" t="s">
        <v>1097</v>
      </c>
      <c r="B77" s="27">
        <v>0.1266087962962963</v>
      </c>
      <c r="C77" s="27">
        <f>B77-TIME('Time Shifts'!$B$33,'Time Shifts'!$C$33,'Time Shifts'!$D$33)</f>
        <v>0.1157291667</v>
      </c>
      <c r="D77" s="43" t="s">
        <v>82</v>
      </c>
      <c r="E77" s="26" t="s">
        <v>89</v>
      </c>
      <c r="F77" s="28">
        <f>G77+8</f>
        <v>10</v>
      </c>
      <c r="G77" s="25">
        <v>2.0</v>
      </c>
      <c r="H77" s="26"/>
      <c r="I77" s="26"/>
      <c r="J77" s="43"/>
      <c r="K77" s="43" t="s">
        <v>744</v>
      </c>
    </row>
    <row r="78">
      <c r="A78" s="43" t="s">
        <v>1097</v>
      </c>
      <c r="B78" s="27">
        <v>0.12760416666666666</v>
      </c>
      <c r="C78" s="27">
        <f>B78-TIME('Time Shifts'!$B$33,'Time Shifts'!$C$33,'Time Shifts'!$D$33)</f>
        <v>0.116724537</v>
      </c>
      <c r="D78" s="43" t="s">
        <v>1117</v>
      </c>
      <c r="E78" s="43" t="s">
        <v>93</v>
      </c>
      <c r="F78" s="25">
        <v>10.0</v>
      </c>
      <c r="G78" s="25">
        <f t="shared" ref="G78:G79" si="10">F78-7</f>
        <v>3</v>
      </c>
      <c r="H78" s="26"/>
      <c r="I78" s="26"/>
      <c r="J78" s="43"/>
      <c r="K78" s="43" t="s">
        <v>1118</v>
      </c>
    </row>
    <row r="79">
      <c r="A79" s="43" t="s">
        <v>1097</v>
      </c>
      <c r="B79" s="27">
        <v>0.12899305555555557</v>
      </c>
      <c r="C79" s="27">
        <f>B79-TIME('Time Shifts'!$B$33,'Time Shifts'!$C$33,'Time Shifts'!$D$33)</f>
        <v>0.1181134259</v>
      </c>
      <c r="D79" s="43" t="s">
        <v>70</v>
      </c>
      <c r="E79" s="43" t="s">
        <v>93</v>
      </c>
      <c r="F79" s="25">
        <v>16.0</v>
      </c>
      <c r="G79" s="25">
        <f t="shared" si="10"/>
        <v>9</v>
      </c>
      <c r="H79" s="26"/>
      <c r="I79" s="26"/>
      <c r="J79" s="43"/>
      <c r="K79" s="43" t="s">
        <v>801</v>
      </c>
    </row>
    <row r="80">
      <c r="A80" s="43" t="s">
        <v>1097</v>
      </c>
      <c r="B80" s="27">
        <v>0.12924768518518517</v>
      </c>
      <c r="C80" s="27">
        <f>B80-TIME('Time Shifts'!$B$33,'Time Shifts'!$C$33,'Time Shifts'!$D$33)</f>
        <v>0.1183680556</v>
      </c>
      <c r="D80" s="43" t="s">
        <v>70</v>
      </c>
      <c r="E80" s="43" t="s">
        <v>91</v>
      </c>
      <c r="F80" s="25">
        <v>9.0</v>
      </c>
      <c r="G80" s="25"/>
      <c r="H80" s="43"/>
      <c r="I80" s="43" t="s">
        <v>1101</v>
      </c>
      <c r="J80" s="28">
        <v>1.0</v>
      </c>
      <c r="K80" s="43" t="s">
        <v>119</v>
      </c>
    </row>
    <row r="81">
      <c r="A81" s="43" t="s">
        <v>1097</v>
      </c>
      <c r="B81" s="27">
        <v>0.1303125</v>
      </c>
      <c r="C81" s="27">
        <f>B81-TIME('Time Shifts'!$B$33,'Time Shifts'!$C$33,'Time Shifts'!$D$33)</f>
        <v>0.1194328704</v>
      </c>
      <c r="D81" s="43" t="s">
        <v>66</v>
      </c>
      <c r="E81" s="43" t="s">
        <v>89</v>
      </c>
      <c r="F81" s="25">
        <v>22.0</v>
      </c>
      <c r="G81" s="25">
        <f t="shared" ref="G81:G82" si="11">F81-8</f>
        <v>14</v>
      </c>
      <c r="H81" s="26"/>
      <c r="I81" s="26"/>
      <c r="J81" s="43"/>
      <c r="K81" s="43" t="s">
        <v>171</v>
      </c>
    </row>
    <row r="82">
      <c r="A82" s="43" t="s">
        <v>1097</v>
      </c>
      <c r="B82" s="27">
        <v>0.13175925925925927</v>
      </c>
      <c r="C82" s="27">
        <f>B82-TIME('Time Shifts'!$B$33,'Time Shifts'!$C$33,'Time Shifts'!$D$33)</f>
        <v>0.1208796296</v>
      </c>
      <c r="D82" s="43" t="s">
        <v>66</v>
      </c>
      <c r="E82" s="43" t="s">
        <v>89</v>
      </c>
      <c r="F82" s="25">
        <v>12.0</v>
      </c>
      <c r="G82" s="25">
        <f t="shared" si="11"/>
        <v>4</v>
      </c>
      <c r="H82" s="26"/>
      <c r="I82" s="26"/>
      <c r="J82" s="43"/>
      <c r="K82" s="43" t="s">
        <v>171</v>
      </c>
    </row>
    <row r="83">
      <c r="A83" s="43" t="s">
        <v>1097</v>
      </c>
      <c r="B83" s="27">
        <v>0.13042824074074075</v>
      </c>
      <c r="C83" s="27">
        <f>B83-TIME('Time Shifts'!$B$33,'Time Shifts'!$C$33,'Time Shifts'!$D$33)</f>
        <v>0.1195486111</v>
      </c>
      <c r="D83" s="43" t="s">
        <v>66</v>
      </c>
      <c r="E83" s="43" t="s">
        <v>91</v>
      </c>
      <c r="F83" s="25">
        <v>7.0</v>
      </c>
      <c r="G83" s="25"/>
      <c r="H83" s="43"/>
      <c r="I83" s="26" t="s">
        <v>1119</v>
      </c>
      <c r="J83" s="26"/>
      <c r="K83" s="26"/>
    </row>
    <row r="84">
      <c r="A84" s="43" t="s">
        <v>1097</v>
      </c>
      <c r="B84" s="27">
        <v>0.13046296296296298</v>
      </c>
      <c r="C84" s="27">
        <f>B84-TIME('Time Shifts'!$B$33,'Time Shifts'!$C$33,'Time Shifts'!$D$33)</f>
        <v>0.1195833333</v>
      </c>
      <c r="D84" s="43" t="s">
        <v>66</v>
      </c>
      <c r="E84" s="43" t="s">
        <v>91</v>
      </c>
      <c r="F84" s="25">
        <v>9.0</v>
      </c>
      <c r="G84" s="25"/>
      <c r="H84" s="43"/>
      <c r="I84" s="26" t="s">
        <v>1120</v>
      </c>
      <c r="J84" s="26"/>
      <c r="K84" s="26"/>
    </row>
    <row r="85">
      <c r="A85" s="43" t="s">
        <v>1097</v>
      </c>
      <c r="B85" s="27">
        <v>0.13113425925925926</v>
      </c>
      <c r="C85" s="27">
        <f>B85-TIME('Time Shifts'!$B$33,'Time Shifts'!$C$33,'Time Shifts'!$D$33)</f>
        <v>0.1202546296</v>
      </c>
      <c r="D85" s="43" t="s">
        <v>69</v>
      </c>
      <c r="E85" s="43" t="s">
        <v>89</v>
      </c>
      <c r="F85" s="25">
        <v>19.0</v>
      </c>
      <c r="G85" s="25">
        <f>F85-7</f>
        <v>12</v>
      </c>
      <c r="H85" s="26"/>
      <c r="I85" s="26"/>
      <c r="J85" s="43"/>
      <c r="K85" s="43" t="s">
        <v>842</v>
      </c>
    </row>
    <row r="86">
      <c r="A86" s="43" t="s">
        <v>1097</v>
      </c>
      <c r="B86" s="27">
        <v>0.13136574074074073</v>
      </c>
      <c r="C86" s="27">
        <f>B86-TIME('Time Shifts'!$B$33,'Time Shifts'!$C$33,'Time Shifts'!$D$33)</f>
        <v>0.1204861111</v>
      </c>
      <c r="D86" s="43" t="s">
        <v>69</v>
      </c>
      <c r="E86" s="43" t="s">
        <v>91</v>
      </c>
      <c r="F86" s="25">
        <v>24.0</v>
      </c>
      <c r="G86" s="25"/>
      <c r="H86" s="43"/>
      <c r="I86" s="26" t="s">
        <v>1121</v>
      </c>
      <c r="J86" s="26"/>
      <c r="K86" s="26"/>
    </row>
    <row r="87">
      <c r="A87" s="43" t="s">
        <v>1097</v>
      </c>
      <c r="B87" s="27">
        <v>0.13244212962962962</v>
      </c>
      <c r="C87" s="27">
        <f>B87-TIME('Time Shifts'!$B$33,'Time Shifts'!$C$33,'Time Shifts'!$D$33)</f>
        <v>0.1215625</v>
      </c>
      <c r="D87" s="43" t="s">
        <v>74</v>
      </c>
      <c r="E87" s="43" t="s">
        <v>125</v>
      </c>
      <c r="F87" s="25">
        <v>21.0</v>
      </c>
      <c r="G87" s="25">
        <f>F87-10</f>
        <v>11</v>
      </c>
      <c r="H87" s="26"/>
      <c r="I87" s="26"/>
      <c r="J87" s="26"/>
      <c r="K87" s="26"/>
    </row>
    <row r="88">
      <c r="A88" s="43" t="s">
        <v>1097</v>
      </c>
      <c r="B88" s="27">
        <v>0.13405092592592593</v>
      </c>
      <c r="C88" s="27">
        <f>B88-TIME('Time Shifts'!$B$33,'Time Shifts'!$C$33,'Time Shifts'!$D$33)</f>
        <v>0.1231712963</v>
      </c>
      <c r="D88" s="43" t="s">
        <v>82</v>
      </c>
      <c r="E88" s="43" t="s">
        <v>91</v>
      </c>
      <c r="F88" s="25">
        <v>16.0</v>
      </c>
      <c r="G88" s="25"/>
      <c r="H88" s="43"/>
      <c r="I88" s="26" t="s">
        <v>1122</v>
      </c>
      <c r="J88" s="43"/>
      <c r="K88" s="43" t="s">
        <v>701</v>
      </c>
    </row>
    <row r="89">
      <c r="A89" s="43" t="s">
        <v>1097</v>
      </c>
      <c r="B89" s="27">
        <v>0.13591435185185186</v>
      </c>
      <c r="C89" s="27">
        <f>B89-TIME('Time Shifts'!$B$33,'Time Shifts'!$C$33,'Time Shifts'!$D$33)</f>
        <v>0.1250347222</v>
      </c>
      <c r="D89" s="43" t="s">
        <v>82</v>
      </c>
      <c r="E89" s="43" t="s">
        <v>91</v>
      </c>
      <c r="F89" s="25">
        <v>25.0</v>
      </c>
      <c r="G89" s="25"/>
      <c r="H89" s="43"/>
      <c r="I89" s="43" t="s">
        <v>1123</v>
      </c>
      <c r="J89" s="28">
        <v>1.0</v>
      </c>
      <c r="K89" s="43" t="s">
        <v>1124</v>
      </c>
    </row>
    <row r="90">
      <c r="A90" s="43" t="s">
        <v>1097</v>
      </c>
      <c r="B90" s="27">
        <v>0.13680555555555557</v>
      </c>
      <c r="C90" s="27">
        <f>B90-TIME('Time Shifts'!$B$33,'Time Shifts'!$C$33,'Time Shifts'!$D$33)</f>
        <v>0.1259259259</v>
      </c>
      <c r="D90" s="43" t="s">
        <v>82</v>
      </c>
      <c r="E90" s="43" t="s">
        <v>166</v>
      </c>
      <c r="F90" s="25">
        <v>10.0</v>
      </c>
      <c r="G90" s="25">
        <f>F90-6</f>
        <v>4</v>
      </c>
      <c r="H90" s="26"/>
      <c r="I90" s="26"/>
      <c r="J90" s="43"/>
      <c r="K90" s="43" t="s">
        <v>359</v>
      </c>
    </row>
    <row r="91">
      <c r="A91" s="43" t="s">
        <v>1097</v>
      </c>
      <c r="B91" s="27">
        <v>0.13708333333333333</v>
      </c>
      <c r="C91" s="27">
        <f>B91-TIME('Time Shifts'!$B$33,'Time Shifts'!$C$33,'Time Shifts'!$D$33)</f>
        <v>0.1262037037</v>
      </c>
      <c r="D91" s="43" t="s">
        <v>968</v>
      </c>
      <c r="E91" s="43" t="s">
        <v>120</v>
      </c>
      <c r="F91" s="25">
        <v>19.0</v>
      </c>
      <c r="G91" s="25"/>
      <c r="H91" s="26"/>
      <c r="I91" s="26"/>
      <c r="J91" s="43"/>
      <c r="K91" s="43" t="s">
        <v>1125</v>
      </c>
    </row>
    <row r="92">
      <c r="A92" s="43" t="s">
        <v>1097</v>
      </c>
      <c r="B92" s="27">
        <v>0.13846064814814815</v>
      </c>
      <c r="C92" s="27">
        <f>B92-TIME('Time Shifts'!$B$33,'Time Shifts'!$C$33,'Time Shifts'!$D$33)</f>
        <v>0.1275810185</v>
      </c>
      <c r="D92" s="43" t="s">
        <v>74</v>
      </c>
      <c r="E92" s="43" t="s">
        <v>83</v>
      </c>
      <c r="F92" s="25">
        <v>24.0</v>
      </c>
      <c r="G92" s="25">
        <f>F92-6</f>
        <v>18</v>
      </c>
      <c r="H92" s="26"/>
      <c r="I92" s="26"/>
      <c r="J92" s="26"/>
      <c r="K92" s="26"/>
    </row>
    <row r="93">
      <c r="A93" s="43" t="s">
        <v>1097</v>
      </c>
      <c r="B93" s="27">
        <v>0.1396875</v>
      </c>
      <c r="C93" s="27">
        <f>B93-TIME('Time Shifts'!$B$33,'Time Shifts'!$C$33,'Time Shifts'!$D$33)</f>
        <v>0.1288078704</v>
      </c>
      <c r="D93" s="43" t="s">
        <v>968</v>
      </c>
      <c r="E93" s="43" t="s">
        <v>67</v>
      </c>
      <c r="F93" s="28" t="s">
        <v>75</v>
      </c>
      <c r="G93" s="25" t="s">
        <v>75</v>
      </c>
      <c r="H93" s="26"/>
      <c r="I93" s="26"/>
      <c r="J93" s="43"/>
      <c r="K93" s="43" t="s">
        <v>85</v>
      </c>
    </row>
    <row r="94">
      <c r="A94" s="43" t="s">
        <v>1097</v>
      </c>
      <c r="B94" s="27">
        <v>0.1396875</v>
      </c>
      <c r="C94" s="27">
        <f>B94-TIME('Time Shifts'!$B$33,'Time Shifts'!$C$33,'Time Shifts'!$D$33)</f>
        <v>0.1288078704</v>
      </c>
      <c r="D94" s="43" t="s">
        <v>968</v>
      </c>
      <c r="E94" s="43" t="s">
        <v>67</v>
      </c>
      <c r="F94" s="25">
        <v>17.0</v>
      </c>
      <c r="G94" s="25">
        <f>F94-8</f>
        <v>9</v>
      </c>
      <c r="H94" s="26"/>
      <c r="I94" s="26"/>
      <c r="J94" s="43"/>
      <c r="K94" s="43" t="s">
        <v>86</v>
      </c>
    </row>
    <row r="95">
      <c r="A95" s="43" t="s">
        <v>1097</v>
      </c>
      <c r="B95" s="27">
        <v>0.1414351851851852</v>
      </c>
      <c r="C95" s="27">
        <f>B95-TIME('Time Shifts'!$B$33,'Time Shifts'!$C$33,'Time Shifts'!$D$33)</f>
        <v>0.1305555556</v>
      </c>
      <c r="D95" s="43" t="s">
        <v>69</v>
      </c>
      <c r="E95" s="43" t="s">
        <v>67</v>
      </c>
      <c r="F95" s="25">
        <v>19.0</v>
      </c>
      <c r="G95" s="25">
        <f>F95-4</f>
        <v>15</v>
      </c>
      <c r="H95" s="26"/>
      <c r="I95" s="26"/>
      <c r="J95" s="26"/>
      <c r="K95" s="26"/>
    </row>
    <row r="96">
      <c r="A96" s="43" t="s">
        <v>1097</v>
      </c>
      <c r="B96" s="27">
        <v>0.15042824074074074</v>
      </c>
      <c r="C96" s="27">
        <f>B96-TIME('Time Shifts'!$B$33,'Time Shifts'!$C$33,'Time Shifts'!$D$33)</f>
        <v>0.1395486111</v>
      </c>
      <c r="D96" s="43" t="s">
        <v>968</v>
      </c>
      <c r="E96" s="43" t="s">
        <v>130</v>
      </c>
      <c r="F96" s="25">
        <v>12.0</v>
      </c>
      <c r="G96" s="25">
        <f>F96--1</f>
        <v>13</v>
      </c>
      <c r="H96" s="26"/>
      <c r="I96" s="26"/>
      <c r="J96" s="26"/>
      <c r="K96" s="26"/>
    </row>
    <row r="97">
      <c r="A97" s="43" t="s">
        <v>1097</v>
      </c>
      <c r="B97" s="27">
        <v>0.15134259259259258</v>
      </c>
      <c r="C97" s="27">
        <f>B97-TIME('Time Shifts'!$B$33,'Time Shifts'!$C$33,'Time Shifts'!$D$33)</f>
        <v>0.140462963</v>
      </c>
      <c r="D97" s="43" t="s">
        <v>70</v>
      </c>
      <c r="E97" s="43" t="s">
        <v>126</v>
      </c>
      <c r="F97" s="25">
        <v>16.0</v>
      </c>
      <c r="G97" s="25">
        <f>F97-3</f>
        <v>13</v>
      </c>
      <c r="H97" s="26"/>
      <c r="I97" s="26"/>
      <c r="J97" s="26"/>
      <c r="K97" s="26"/>
    </row>
    <row r="98">
      <c r="A98" s="43" t="s">
        <v>1097</v>
      </c>
      <c r="B98" s="27">
        <v>0.1549074074074074</v>
      </c>
      <c r="C98" s="27">
        <f>B98-TIME('Time Shifts'!$B$33,'Time Shifts'!$C$33,'Time Shifts'!$D$33)</f>
        <v>0.1440277778</v>
      </c>
      <c r="D98" s="43" t="s">
        <v>69</v>
      </c>
      <c r="E98" s="43" t="s">
        <v>126</v>
      </c>
      <c r="F98" s="25">
        <v>12.0</v>
      </c>
      <c r="G98" s="25">
        <f>F98-4</f>
        <v>8</v>
      </c>
      <c r="H98" s="26"/>
      <c r="I98" s="26"/>
      <c r="J98" s="26"/>
      <c r="K98" s="2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28.57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1110</v>
      </c>
      <c r="B2" s="27">
        <v>0.014004629629629629</v>
      </c>
      <c r="C2" s="27">
        <f t="shared" ref="C2:C13" si="1">B2</f>
        <v>0.01400462963</v>
      </c>
      <c r="D2" s="43" t="s">
        <v>66</v>
      </c>
      <c r="E2" s="43" t="s">
        <v>71</v>
      </c>
      <c r="F2" s="28">
        <v>14.0</v>
      </c>
      <c r="G2" s="25">
        <f>F2-1</f>
        <v>13</v>
      </c>
      <c r="H2" s="26"/>
      <c r="I2" s="26"/>
      <c r="J2" s="26"/>
      <c r="K2" s="26"/>
    </row>
    <row r="3">
      <c r="A3" s="43" t="s">
        <v>1110</v>
      </c>
      <c r="B3" s="27">
        <v>0.017592592592592594</v>
      </c>
      <c r="C3" s="27">
        <f t="shared" si="1"/>
        <v>0.01759259259</v>
      </c>
      <c r="D3" s="43" t="s">
        <v>968</v>
      </c>
      <c r="E3" s="43" t="s">
        <v>83</v>
      </c>
      <c r="F3" s="25">
        <v>6.0</v>
      </c>
      <c r="G3" s="25">
        <f>F3+1</f>
        <v>7</v>
      </c>
      <c r="H3" s="26"/>
      <c r="I3" s="26"/>
      <c r="J3" s="26"/>
      <c r="K3" s="26"/>
    </row>
    <row r="4">
      <c r="A4" s="43" t="s">
        <v>1110</v>
      </c>
      <c r="B4" s="27">
        <v>0.01853009259259259</v>
      </c>
      <c r="C4" s="27">
        <f t="shared" si="1"/>
        <v>0.01853009259</v>
      </c>
      <c r="D4" s="43" t="s">
        <v>70</v>
      </c>
      <c r="E4" s="43" t="s">
        <v>79</v>
      </c>
      <c r="F4" s="25">
        <v>25.0</v>
      </c>
      <c r="G4" s="25">
        <f>F4-6</f>
        <v>19</v>
      </c>
      <c r="H4" s="26"/>
      <c r="I4" s="26"/>
      <c r="J4" s="26"/>
      <c r="K4" s="26"/>
    </row>
    <row r="5">
      <c r="A5" s="43" t="s">
        <v>1110</v>
      </c>
      <c r="B5" s="27">
        <v>0.020648148148148148</v>
      </c>
      <c r="C5" s="27">
        <f t="shared" si="1"/>
        <v>0.02064814815</v>
      </c>
      <c r="D5" s="43" t="s">
        <v>74</v>
      </c>
      <c r="E5" s="43" t="s">
        <v>129</v>
      </c>
      <c r="F5" s="25">
        <v>11.0</v>
      </c>
      <c r="G5" s="25">
        <f>F5-4</f>
        <v>7</v>
      </c>
      <c r="H5" s="26"/>
      <c r="I5" s="26"/>
      <c r="J5" s="26"/>
      <c r="K5" s="26"/>
    </row>
    <row r="6">
      <c r="A6" s="43" t="s">
        <v>1110</v>
      </c>
      <c r="B6" s="27">
        <v>0.021099537037037038</v>
      </c>
      <c r="C6" s="27">
        <f t="shared" si="1"/>
        <v>0.02109953704</v>
      </c>
      <c r="D6" s="43" t="s">
        <v>74</v>
      </c>
      <c r="E6" s="43" t="s">
        <v>78</v>
      </c>
      <c r="F6" s="28">
        <v>10.0</v>
      </c>
      <c r="G6" s="25">
        <f>F6-7</f>
        <v>3</v>
      </c>
      <c r="H6" s="26"/>
      <c r="I6" s="26"/>
      <c r="J6" s="26"/>
      <c r="K6" s="26"/>
    </row>
    <row r="7">
      <c r="A7" s="43" t="s">
        <v>1110</v>
      </c>
      <c r="B7" s="27">
        <v>0.022476851851851852</v>
      </c>
      <c r="C7" s="27">
        <f t="shared" si="1"/>
        <v>0.02247685185</v>
      </c>
      <c r="D7" s="43" t="s">
        <v>69</v>
      </c>
      <c r="E7" s="43" t="s">
        <v>126</v>
      </c>
      <c r="F7" s="25">
        <v>17.0</v>
      </c>
      <c r="G7" s="25">
        <f>F7-4</f>
        <v>13</v>
      </c>
      <c r="H7" s="26"/>
      <c r="I7" s="26"/>
      <c r="J7" s="26"/>
      <c r="K7" s="26"/>
    </row>
    <row r="8">
      <c r="A8" s="43" t="s">
        <v>1110</v>
      </c>
      <c r="B8" s="27">
        <v>0.024444444444444446</v>
      </c>
      <c r="C8" s="27">
        <f t="shared" si="1"/>
        <v>0.02444444444</v>
      </c>
      <c r="D8" s="43" t="s">
        <v>70</v>
      </c>
      <c r="E8" s="43" t="s">
        <v>126</v>
      </c>
      <c r="F8" s="28">
        <v>21.0</v>
      </c>
      <c r="G8" s="25">
        <v>18.0</v>
      </c>
      <c r="H8" s="26"/>
      <c r="I8" s="26"/>
      <c r="J8" s="26"/>
      <c r="K8" s="26"/>
    </row>
    <row r="9">
      <c r="A9" s="43" t="s">
        <v>1110</v>
      </c>
      <c r="B9" s="27">
        <v>0.03449074074074074</v>
      </c>
      <c r="C9" s="27">
        <f t="shared" si="1"/>
        <v>0.03449074074</v>
      </c>
      <c r="D9" s="43" t="s">
        <v>69</v>
      </c>
      <c r="E9" s="43" t="s">
        <v>127</v>
      </c>
      <c r="F9" s="25">
        <v>15.0</v>
      </c>
      <c r="G9" s="25">
        <f t="shared" ref="G9:G10" si="2">F9-4</f>
        <v>11</v>
      </c>
      <c r="H9" s="26"/>
      <c r="I9" s="26"/>
      <c r="J9" s="26"/>
      <c r="K9" s="26"/>
    </row>
    <row r="10">
      <c r="A10" s="43" t="s">
        <v>1110</v>
      </c>
      <c r="B10" s="27">
        <v>0.03501157407407408</v>
      </c>
      <c r="C10" s="27">
        <f t="shared" si="1"/>
        <v>0.03501157407</v>
      </c>
      <c r="D10" s="43" t="s">
        <v>69</v>
      </c>
      <c r="E10" s="43" t="s">
        <v>80</v>
      </c>
      <c r="F10" s="25">
        <v>7.0</v>
      </c>
      <c r="G10" s="25">
        <f t="shared" si="2"/>
        <v>3</v>
      </c>
      <c r="H10" s="26"/>
      <c r="I10" s="26"/>
      <c r="J10" s="26"/>
      <c r="K10" s="26"/>
    </row>
    <row r="11">
      <c r="A11" s="43" t="s">
        <v>1110</v>
      </c>
      <c r="B11" s="27">
        <v>0.03967592592592593</v>
      </c>
      <c r="C11" s="27">
        <f t="shared" si="1"/>
        <v>0.03967592593</v>
      </c>
      <c r="D11" s="43" t="s">
        <v>66</v>
      </c>
      <c r="E11" s="43" t="s">
        <v>67</v>
      </c>
      <c r="F11" s="25">
        <v>9.0</v>
      </c>
      <c r="G11" s="25">
        <f t="shared" ref="G11:G12" si="3">F11-1</f>
        <v>8</v>
      </c>
      <c r="H11" s="26"/>
      <c r="I11" s="26"/>
      <c r="J11" s="26"/>
      <c r="K11" s="26"/>
    </row>
    <row r="12">
      <c r="A12" s="43" t="s">
        <v>1110</v>
      </c>
      <c r="B12" s="27">
        <v>0.04707175925925926</v>
      </c>
      <c r="C12" s="27">
        <f t="shared" si="1"/>
        <v>0.04707175926</v>
      </c>
      <c r="D12" s="43" t="s">
        <v>69</v>
      </c>
      <c r="E12" s="43" t="s">
        <v>366</v>
      </c>
      <c r="F12" s="25">
        <v>13.0</v>
      </c>
      <c r="G12" s="25">
        <f t="shared" si="3"/>
        <v>12</v>
      </c>
      <c r="H12" s="26"/>
      <c r="I12" s="26"/>
      <c r="J12" s="26"/>
      <c r="K12" s="26"/>
    </row>
    <row r="13">
      <c r="A13" s="43" t="s">
        <v>1110</v>
      </c>
      <c r="B13" s="27">
        <v>0.050208333333333334</v>
      </c>
      <c r="C13" s="27">
        <f t="shared" si="1"/>
        <v>0.05020833333</v>
      </c>
      <c r="D13" s="43" t="s">
        <v>968</v>
      </c>
      <c r="E13" s="43" t="s">
        <v>131</v>
      </c>
      <c r="F13" s="25">
        <v>14.0</v>
      </c>
      <c r="G13" s="25">
        <f>F13--2</f>
        <v>16</v>
      </c>
      <c r="H13" s="26"/>
      <c r="I13" s="26"/>
      <c r="J13" s="26"/>
      <c r="K13" s="26"/>
    </row>
    <row r="14">
      <c r="A14" s="43" t="s">
        <v>1110</v>
      </c>
      <c r="B14" s="27">
        <v>0.12457175925925926</v>
      </c>
      <c r="C14" s="27">
        <f>B14-TIME('Time Shifts'!$B$34,'Time Shifts'!$C$34,'Time Shifts'!$D$34)</f>
        <v>0.1116666667</v>
      </c>
      <c r="D14" s="43" t="s">
        <v>66</v>
      </c>
      <c r="E14" s="43" t="s">
        <v>83</v>
      </c>
      <c r="F14" s="25">
        <v>8.0</v>
      </c>
      <c r="G14" s="25">
        <f t="shared" ref="G14:G15" si="4">F14-5</f>
        <v>3</v>
      </c>
      <c r="H14" s="26"/>
      <c r="I14" s="26"/>
      <c r="J14" s="43"/>
      <c r="K14" s="43" t="s">
        <v>85</v>
      </c>
    </row>
    <row r="15">
      <c r="A15" s="43" t="s">
        <v>1110</v>
      </c>
      <c r="B15" s="27">
        <v>0.12457175925925926</v>
      </c>
      <c r="C15" s="27">
        <f>B15-TIME('Time Shifts'!$B$34,'Time Shifts'!$C$34,'Time Shifts'!$D$34)</f>
        <v>0.1116666667</v>
      </c>
      <c r="D15" s="43" t="s">
        <v>66</v>
      </c>
      <c r="E15" s="43" t="s">
        <v>83</v>
      </c>
      <c r="F15" s="25">
        <v>8.0</v>
      </c>
      <c r="G15" s="25">
        <f t="shared" si="4"/>
        <v>3</v>
      </c>
      <c r="H15" s="26"/>
      <c r="I15" s="26"/>
      <c r="J15" s="43"/>
      <c r="K15" s="43" t="s">
        <v>86</v>
      </c>
    </row>
    <row r="16">
      <c r="A16" s="43" t="s">
        <v>1110</v>
      </c>
      <c r="B16" s="27">
        <v>0.1274537037037037</v>
      </c>
      <c r="C16" s="27">
        <f>B16-TIME('Time Shifts'!$B$34,'Time Shifts'!$C$34,'Time Shifts'!$D$34)</f>
        <v>0.1145486111</v>
      </c>
      <c r="D16" s="43" t="s">
        <v>66</v>
      </c>
      <c r="E16" s="43" t="s">
        <v>80</v>
      </c>
      <c r="F16" s="28">
        <v>20.0</v>
      </c>
      <c r="G16" s="25">
        <v>13.0</v>
      </c>
      <c r="H16" s="26"/>
      <c r="I16" s="26"/>
      <c r="J16" s="26"/>
      <c r="K16" s="26"/>
    </row>
    <row r="17">
      <c r="A17" s="43" t="s">
        <v>1110</v>
      </c>
      <c r="B17" s="27">
        <v>0.1274537037037037</v>
      </c>
      <c r="C17" s="27">
        <f>B17-TIME('Time Shifts'!$B$34,'Time Shifts'!$C$34,'Time Shifts'!$D$34)</f>
        <v>0.1145486111</v>
      </c>
      <c r="D17" s="43" t="s">
        <v>66</v>
      </c>
      <c r="E17" s="43" t="s">
        <v>80</v>
      </c>
      <c r="F17" s="28">
        <v>26.0</v>
      </c>
      <c r="G17" s="25">
        <v>19.0</v>
      </c>
      <c r="H17" s="26"/>
      <c r="I17" s="26"/>
      <c r="J17" s="43"/>
      <c r="K17" s="43" t="s">
        <v>274</v>
      </c>
    </row>
    <row r="18">
      <c r="A18" s="43" t="s">
        <v>1110</v>
      </c>
      <c r="B18" s="27">
        <v>0.12997685185185184</v>
      </c>
      <c r="C18" s="27">
        <f>B18-TIME('Time Shifts'!$B$34,'Time Shifts'!$C$34,'Time Shifts'!$D$34)</f>
        <v>0.1170717593</v>
      </c>
      <c r="D18" s="43" t="s">
        <v>66</v>
      </c>
      <c r="E18" s="43" t="s">
        <v>127</v>
      </c>
      <c r="F18" s="25">
        <v>15.0</v>
      </c>
      <c r="G18" s="25">
        <f>F18-4</f>
        <v>11</v>
      </c>
      <c r="H18" s="26"/>
      <c r="I18" s="26"/>
      <c r="J18" s="26"/>
      <c r="K18" s="26"/>
    </row>
    <row r="19">
      <c r="A19" s="43" t="s">
        <v>1110</v>
      </c>
      <c r="B19" s="27">
        <v>0.13364583333333332</v>
      </c>
      <c r="C19" s="27">
        <f>B19-TIME('Time Shifts'!$B$34,'Time Shifts'!$C$34,'Time Shifts'!$D$34)</f>
        <v>0.1207407407</v>
      </c>
      <c r="D19" s="43" t="s">
        <v>968</v>
      </c>
      <c r="E19" s="43" t="s">
        <v>127</v>
      </c>
      <c r="F19" s="28" t="s">
        <v>75</v>
      </c>
      <c r="G19" s="25" t="s">
        <v>75</v>
      </c>
      <c r="H19" s="26"/>
      <c r="I19" s="26"/>
      <c r="J19" s="43"/>
      <c r="K19" s="43" t="s">
        <v>85</v>
      </c>
    </row>
    <row r="20">
      <c r="A20" s="43" t="s">
        <v>1110</v>
      </c>
      <c r="B20" s="27">
        <v>0.13364583333333332</v>
      </c>
      <c r="C20" s="27">
        <f>B20-TIME('Time Shifts'!$B$34,'Time Shifts'!$C$34,'Time Shifts'!$D$34)</f>
        <v>0.1207407407</v>
      </c>
      <c r="D20" s="43" t="s">
        <v>968</v>
      </c>
      <c r="E20" s="43" t="s">
        <v>127</v>
      </c>
      <c r="F20" s="25">
        <v>12.0</v>
      </c>
      <c r="G20" s="25">
        <f>F20-3</f>
        <v>9</v>
      </c>
      <c r="H20" s="26"/>
      <c r="I20" s="26"/>
      <c r="J20" s="43"/>
      <c r="K20" s="43" t="s">
        <v>86</v>
      </c>
    </row>
    <row r="21">
      <c r="A21" s="43" t="s">
        <v>1110</v>
      </c>
      <c r="B21" s="27">
        <v>0.1430324074074074</v>
      </c>
      <c r="C21" s="27">
        <f>B21-TIME('Time Shifts'!$B$34,'Time Shifts'!$C$34,'Time Shifts'!$D$34)</f>
        <v>0.1301273148</v>
      </c>
      <c r="D21" s="43" t="s">
        <v>69</v>
      </c>
      <c r="E21" s="43" t="s">
        <v>127</v>
      </c>
      <c r="F21" s="28" t="s">
        <v>75</v>
      </c>
      <c r="G21" s="25" t="s">
        <v>75</v>
      </c>
      <c r="H21" s="26"/>
      <c r="I21" s="26"/>
      <c r="J21" s="43"/>
      <c r="K21" s="43" t="s">
        <v>160</v>
      </c>
    </row>
    <row r="22">
      <c r="A22" s="43" t="s">
        <v>1110</v>
      </c>
      <c r="B22" s="27">
        <v>0.1430324074074074</v>
      </c>
      <c r="C22" s="27">
        <f>B22-TIME('Time Shifts'!$B$34,'Time Shifts'!$C$34,'Time Shifts'!$D$34)</f>
        <v>0.1301273148</v>
      </c>
      <c r="D22" s="43" t="s">
        <v>69</v>
      </c>
      <c r="E22" s="43" t="s">
        <v>127</v>
      </c>
      <c r="F22" s="25">
        <v>11.0</v>
      </c>
      <c r="G22" s="25">
        <f t="shared" ref="G22:G23" si="5">F22-4</f>
        <v>7</v>
      </c>
      <c r="H22" s="26"/>
      <c r="I22" s="26"/>
      <c r="J22" s="43"/>
      <c r="K22" s="43" t="s">
        <v>161</v>
      </c>
    </row>
    <row r="23">
      <c r="A23" s="43" t="s">
        <v>1110</v>
      </c>
      <c r="B23" s="27">
        <v>0.14738425925925927</v>
      </c>
      <c r="C23" s="27">
        <f>B23-TIME('Time Shifts'!$B$34,'Time Shifts'!$C$34,'Time Shifts'!$D$34)</f>
        <v>0.1344791667</v>
      </c>
      <c r="D23" s="43" t="s">
        <v>69</v>
      </c>
      <c r="E23" s="43" t="s">
        <v>125</v>
      </c>
      <c r="F23" s="25">
        <v>8.0</v>
      </c>
      <c r="G23" s="25">
        <f t="shared" si="5"/>
        <v>4</v>
      </c>
      <c r="H23" s="26"/>
      <c r="I23" s="26"/>
      <c r="J23" s="26"/>
      <c r="K23" s="26"/>
    </row>
    <row r="24">
      <c r="A24" s="43" t="s">
        <v>1110</v>
      </c>
      <c r="B24" s="27">
        <v>0.15224537037037036</v>
      </c>
      <c r="C24" s="27">
        <f>B24-TIME('Time Shifts'!$B$34,'Time Shifts'!$C$34,'Time Shifts'!$D$34)</f>
        <v>0.1393402778</v>
      </c>
      <c r="D24" s="43" t="s">
        <v>70</v>
      </c>
      <c r="E24" s="43" t="s">
        <v>83</v>
      </c>
      <c r="F24" s="28">
        <v>19.0</v>
      </c>
      <c r="G24" s="25">
        <f>F24-5</f>
        <v>14</v>
      </c>
      <c r="H24" s="26"/>
      <c r="I24" s="26"/>
      <c r="J24" s="26"/>
      <c r="K24" s="26"/>
    </row>
    <row r="25">
      <c r="A25" s="43" t="s">
        <v>1110</v>
      </c>
      <c r="B25" s="27">
        <v>0.15450231481481483</v>
      </c>
      <c r="C25" s="27">
        <f>B25-TIME('Time Shifts'!$B$34,'Time Shifts'!$C$34,'Time Shifts'!$D$34)</f>
        <v>0.1415972222</v>
      </c>
      <c r="D25" s="43" t="s">
        <v>70</v>
      </c>
      <c r="E25" s="43" t="s">
        <v>78</v>
      </c>
      <c r="F25" s="25">
        <v>17.0</v>
      </c>
      <c r="G25" s="25">
        <f>F25-7</f>
        <v>10</v>
      </c>
      <c r="H25" s="26"/>
      <c r="I25" s="26"/>
      <c r="J25" s="43"/>
      <c r="K25" s="43" t="s">
        <v>86</v>
      </c>
    </row>
    <row r="26">
      <c r="A26" s="43" t="s">
        <v>1110</v>
      </c>
      <c r="B26" s="27">
        <v>0.15450231481481483</v>
      </c>
      <c r="C26" s="27">
        <f>B26-TIME('Time Shifts'!$B$34,'Time Shifts'!$C$34,'Time Shifts'!$D$34)</f>
        <v>0.1415972222</v>
      </c>
      <c r="D26" s="43" t="s">
        <v>70</v>
      </c>
      <c r="E26" s="43" t="s">
        <v>78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1110</v>
      </c>
      <c r="B27" s="27">
        <v>0.15864583333333335</v>
      </c>
      <c r="C27" s="27">
        <f>B27-TIME('Time Shifts'!$B$34,'Time Shifts'!$C$34,'Time Shifts'!$D$34)</f>
        <v>0.1457407407</v>
      </c>
      <c r="D27" s="43" t="s">
        <v>70</v>
      </c>
      <c r="E27" s="43" t="s">
        <v>83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1110</v>
      </c>
      <c r="B28" s="27">
        <v>0.15864583333333335</v>
      </c>
      <c r="C28" s="27">
        <f>B28-TIME('Time Shifts'!$B$34,'Time Shifts'!$C$34,'Time Shifts'!$D$34)</f>
        <v>0.1457407407</v>
      </c>
      <c r="D28" s="43" t="s">
        <v>70</v>
      </c>
      <c r="E28" s="43" t="s">
        <v>83</v>
      </c>
      <c r="F28" s="25">
        <v>15.0</v>
      </c>
      <c r="G28" s="25">
        <f>F28-7</f>
        <v>8</v>
      </c>
      <c r="H28" s="26"/>
      <c r="I28" s="26"/>
      <c r="J28" s="43"/>
      <c r="K28" s="43" t="s">
        <v>86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2.29"/>
    <col customWidth="1" min="9" max="9" width="6.29"/>
    <col customWidth="1" min="10" max="11" width="34.14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1112</v>
      </c>
      <c r="B2" s="27">
        <v>0.016712962962962964</v>
      </c>
      <c r="C2" s="27">
        <f t="shared" ref="C2:C38" si="1">B2</f>
        <v>0.01671296296</v>
      </c>
      <c r="D2" s="43" t="s">
        <v>74</v>
      </c>
      <c r="E2" s="43" t="s">
        <v>127</v>
      </c>
      <c r="F2" s="28" t="s">
        <v>413</v>
      </c>
      <c r="G2" s="25">
        <v>13.0</v>
      </c>
      <c r="H2" s="26"/>
      <c r="I2" s="26"/>
      <c r="J2" s="26"/>
      <c r="K2" s="26"/>
    </row>
    <row r="3">
      <c r="A3" s="43" t="s">
        <v>1112</v>
      </c>
      <c r="B3" s="27">
        <v>0.01931712962962963</v>
      </c>
      <c r="C3" s="27">
        <f t="shared" si="1"/>
        <v>0.01931712963</v>
      </c>
      <c r="D3" s="43" t="s">
        <v>968</v>
      </c>
      <c r="E3" s="43" t="s">
        <v>127</v>
      </c>
      <c r="F3" s="25">
        <v>21.0</v>
      </c>
      <c r="G3" s="25">
        <f>F3-3</f>
        <v>18</v>
      </c>
      <c r="H3" s="26"/>
      <c r="I3" s="26"/>
      <c r="J3" s="26"/>
      <c r="K3" s="26"/>
    </row>
    <row r="4">
      <c r="A4" s="43" t="s">
        <v>1112</v>
      </c>
      <c r="B4" s="27">
        <v>0.02210648148148148</v>
      </c>
      <c r="C4" s="27">
        <f t="shared" si="1"/>
        <v>0.02210648148</v>
      </c>
      <c r="D4" s="43" t="s">
        <v>66</v>
      </c>
      <c r="E4" s="43" t="s">
        <v>71</v>
      </c>
      <c r="F4" s="25">
        <v>4.0</v>
      </c>
      <c r="G4" s="25">
        <f>F4--2</f>
        <v>6</v>
      </c>
      <c r="H4" s="26"/>
      <c r="I4" s="26"/>
      <c r="J4" s="26"/>
      <c r="K4" s="26"/>
    </row>
    <row r="5">
      <c r="A5" s="43" t="s">
        <v>1112</v>
      </c>
      <c r="B5" s="27">
        <v>0.02318287037037037</v>
      </c>
      <c r="C5" s="27">
        <f t="shared" si="1"/>
        <v>0.02318287037</v>
      </c>
      <c r="D5" s="43" t="s">
        <v>69</v>
      </c>
      <c r="E5" s="43" t="s">
        <v>71</v>
      </c>
      <c r="F5" s="28" t="s">
        <v>88</v>
      </c>
      <c r="G5" s="25">
        <v>1.0</v>
      </c>
      <c r="H5" s="26"/>
      <c r="I5" s="26"/>
      <c r="J5" s="26"/>
      <c r="K5" s="26"/>
    </row>
    <row r="6">
      <c r="A6" s="43" t="s">
        <v>1112</v>
      </c>
      <c r="B6" s="27">
        <v>0.028587962962962964</v>
      </c>
      <c r="C6" s="27">
        <f t="shared" si="1"/>
        <v>0.02858796296</v>
      </c>
      <c r="D6" s="43" t="s">
        <v>66</v>
      </c>
      <c r="E6" s="43" t="s">
        <v>366</v>
      </c>
      <c r="F6" s="28">
        <v>18.0</v>
      </c>
      <c r="G6" s="25">
        <f>F6-2</f>
        <v>16</v>
      </c>
      <c r="H6" s="26"/>
      <c r="I6" s="26"/>
      <c r="J6" s="26"/>
      <c r="K6" s="26"/>
    </row>
    <row r="7">
      <c r="A7" s="43" t="s">
        <v>1112</v>
      </c>
      <c r="B7" s="27">
        <v>0.04725694444444444</v>
      </c>
      <c r="C7" s="27">
        <f t="shared" si="1"/>
        <v>0.04725694444</v>
      </c>
      <c r="D7" s="43" t="s">
        <v>66</v>
      </c>
      <c r="E7" s="43" t="s">
        <v>67</v>
      </c>
      <c r="F7" s="25">
        <v>13.0</v>
      </c>
      <c r="G7" s="25">
        <f>F7-1</f>
        <v>12</v>
      </c>
      <c r="H7" s="26"/>
      <c r="I7" s="26"/>
      <c r="J7" s="26"/>
      <c r="K7" s="26"/>
    </row>
    <row r="8">
      <c r="A8" s="43" t="s">
        <v>1112</v>
      </c>
      <c r="B8" s="27">
        <v>0.05354166666666667</v>
      </c>
      <c r="C8" s="27">
        <f t="shared" si="1"/>
        <v>0.05354166667</v>
      </c>
      <c r="D8" s="43" t="s">
        <v>70</v>
      </c>
      <c r="E8" s="43" t="s">
        <v>71</v>
      </c>
      <c r="F8" s="28">
        <v>14.0</v>
      </c>
      <c r="G8" s="25">
        <f>F8-7</f>
        <v>7</v>
      </c>
      <c r="H8" s="26"/>
      <c r="I8" s="26"/>
      <c r="J8" s="26"/>
      <c r="K8" s="26"/>
    </row>
    <row r="9">
      <c r="A9" s="43" t="s">
        <v>1112</v>
      </c>
      <c r="B9" s="27">
        <v>0.054907407407407405</v>
      </c>
      <c r="C9" s="27">
        <f t="shared" si="1"/>
        <v>0.05490740741</v>
      </c>
      <c r="D9" s="43" t="s">
        <v>70</v>
      </c>
      <c r="E9" s="43" t="s">
        <v>127</v>
      </c>
      <c r="F9" s="25">
        <v>14.0</v>
      </c>
      <c r="G9" s="25">
        <f t="shared" ref="G9:G10" si="2">F9-3</f>
        <v>11</v>
      </c>
      <c r="H9" s="26"/>
      <c r="I9" s="26"/>
      <c r="J9" s="26"/>
      <c r="K9" s="26"/>
    </row>
    <row r="10">
      <c r="A10" s="43" t="s">
        <v>1112</v>
      </c>
      <c r="B10" s="27">
        <v>0.056979166666666664</v>
      </c>
      <c r="C10" s="27">
        <f t="shared" si="1"/>
        <v>0.05697916667</v>
      </c>
      <c r="D10" s="43" t="s">
        <v>70</v>
      </c>
      <c r="E10" s="43" t="s">
        <v>67</v>
      </c>
      <c r="F10" s="25">
        <v>15.0</v>
      </c>
      <c r="G10" s="25">
        <f t="shared" si="2"/>
        <v>12</v>
      </c>
      <c r="H10" s="26"/>
      <c r="I10" s="26"/>
      <c r="J10" s="26"/>
      <c r="K10" s="26"/>
    </row>
    <row r="11">
      <c r="A11" s="43" t="s">
        <v>1112</v>
      </c>
      <c r="B11" s="27">
        <v>0.05945601851851852</v>
      </c>
      <c r="C11" s="27">
        <f t="shared" si="1"/>
        <v>0.05945601852</v>
      </c>
      <c r="D11" s="43" t="s">
        <v>74</v>
      </c>
      <c r="E11" s="43" t="s">
        <v>125</v>
      </c>
      <c r="F11" s="28">
        <v>12.0</v>
      </c>
      <c r="G11" s="25">
        <v>2.0</v>
      </c>
      <c r="H11" s="26"/>
      <c r="I11" s="26"/>
      <c r="J11" s="26"/>
      <c r="K11" s="26"/>
    </row>
    <row r="12">
      <c r="A12" s="43" t="s">
        <v>1112</v>
      </c>
      <c r="B12" s="27">
        <v>0.06049768518518518</v>
      </c>
      <c r="C12" s="27">
        <f t="shared" si="1"/>
        <v>0.06049768519</v>
      </c>
      <c r="D12" s="43" t="s">
        <v>968</v>
      </c>
      <c r="E12" s="43" t="s">
        <v>67</v>
      </c>
      <c r="F12" s="28" t="s">
        <v>75</v>
      </c>
      <c r="G12" s="25" t="s">
        <v>75</v>
      </c>
      <c r="H12" s="26"/>
      <c r="I12" s="26"/>
      <c r="J12" s="43"/>
      <c r="K12" s="43" t="s">
        <v>85</v>
      </c>
    </row>
    <row r="13">
      <c r="A13" s="43" t="s">
        <v>1112</v>
      </c>
      <c r="B13" s="27">
        <v>0.06049768518518518</v>
      </c>
      <c r="C13" s="27">
        <f t="shared" si="1"/>
        <v>0.06049768519</v>
      </c>
      <c r="D13" s="43" t="s">
        <v>968</v>
      </c>
      <c r="E13" s="43" t="s">
        <v>67</v>
      </c>
      <c r="F13" s="25">
        <v>25.0</v>
      </c>
      <c r="G13" s="25">
        <f>F13-8</f>
        <v>17</v>
      </c>
      <c r="H13" s="26"/>
      <c r="I13" s="26"/>
      <c r="J13" s="26"/>
      <c r="K13" s="26"/>
    </row>
    <row r="14">
      <c r="A14" s="43" t="s">
        <v>1112</v>
      </c>
      <c r="B14" s="27">
        <v>0.06150462962962963</v>
      </c>
      <c r="C14" s="27">
        <f t="shared" si="1"/>
        <v>0.06150462963</v>
      </c>
      <c r="D14" s="43" t="s">
        <v>82</v>
      </c>
      <c r="E14" s="43" t="s">
        <v>67</v>
      </c>
      <c r="F14" s="25">
        <v>18.0</v>
      </c>
      <c r="G14" s="25">
        <f>F14-3</f>
        <v>15</v>
      </c>
      <c r="H14" s="26"/>
      <c r="I14" s="26"/>
      <c r="J14" s="26"/>
      <c r="K14" s="26"/>
    </row>
    <row r="15">
      <c r="A15" s="43" t="s">
        <v>1112</v>
      </c>
      <c r="B15" s="27">
        <v>0.06384259259259259</v>
      </c>
      <c r="C15" s="27">
        <f t="shared" si="1"/>
        <v>0.06384259259</v>
      </c>
      <c r="D15" s="43" t="s">
        <v>157</v>
      </c>
      <c r="E15" s="43" t="s">
        <v>83</v>
      </c>
      <c r="F15" s="25">
        <v>14.0</v>
      </c>
      <c r="G15" s="25">
        <f t="shared" ref="G15:G16" si="3">F15--4</f>
        <v>18</v>
      </c>
      <c r="H15" s="26"/>
      <c r="I15" s="26"/>
      <c r="J15" s="26"/>
      <c r="K15" s="26"/>
    </row>
    <row r="16">
      <c r="A16" s="43" t="s">
        <v>1112</v>
      </c>
      <c r="B16" s="27">
        <v>0.06438657407407407</v>
      </c>
      <c r="C16" s="27">
        <f t="shared" si="1"/>
        <v>0.06438657407</v>
      </c>
      <c r="D16" s="43" t="s">
        <v>157</v>
      </c>
      <c r="E16" s="43" t="s">
        <v>83</v>
      </c>
      <c r="F16" s="28">
        <v>12.0</v>
      </c>
      <c r="G16" s="25">
        <f t="shared" si="3"/>
        <v>16</v>
      </c>
      <c r="H16" s="26"/>
      <c r="I16" s="26"/>
      <c r="J16" s="26"/>
      <c r="K16" s="26"/>
    </row>
    <row r="17">
      <c r="A17" s="43" t="s">
        <v>1112</v>
      </c>
      <c r="B17" s="27">
        <v>0.06462962962962963</v>
      </c>
      <c r="C17" s="27">
        <f t="shared" si="1"/>
        <v>0.06462962963</v>
      </c>
      <c r="D17" s="43" t="s">
        <v>66</v>
      </c>
      <c r="E17" s="43" t="s">
        <v>67</v>
      </c>
      <c r="F17" s="28">
        <v>17.0</v>
      </c>
      <c r="G17" s="25">
        <f>F17-1</f>
        <v>16</v>
      </c>
      <c r="H17" s="26"/>
      <c r="I17" s="26"/>
      <c r="J17" s="26"/>
      <c r="K17" s="26"/>
    </row>
    <row r="18">
      <c r="A18" s="43" t="s">
        <v>1112</v>
      </c>
      <c r="B18" s="27">
        <v>0.06510416666666667</v>
      </c>
      <c r="C18" s="27">
        <f t="shared" si="1"/>
        <v>0.06510416667</v>
      </c>
      <c r="D18" s="43" t="s">
        <v>84</v>
      </c>
      <c r="E18" s="43" t="s">
        <v>67</v>
      </c>
      <c r="F18" s="25">
        <v>7.0</v>
      </c>
      <c r="G18" s="25">
        <f>F18-2</f>
        <v>5</v>
      </c>
      <c r="H18" s="26"/>
      <c r="I18" s="26"/>
      <c r="J18" s="26"/>
      <c r="K18" s="26"/>
    </row>
    <row r="19">
      <c r="A19" s="43" t="s">
        <v>1112</v>
      </c>
      <c r="B19" s="27">
        <v>0.06619212962962963</v>
      </c>
      <c r="C19" s="27">
        <f t="shared" si="1"/>
        <v>0.06619212963</v>
      </c>
      <c r="D19" s="43" t="s">
        <v>157</v>
      </c>
      <c r="E19" s="43" t="s">
        <v>79</v>
      </c>
      <c r="F19" s="28">
        <v>9.0</v>
      </c>
      <c r="G19" s="25">
        <f>F19--3</f>
        <v>12</v>
      </c>
      <c r="H19" s="26"/>
      <c r="I19" s="26"/>
      <c r="J19" s="26"/>
      <c r="K19" s="26"/>
    </row>
    <row r="20">
      <c r="A20" s="43" t="s">
        <v>1112</v>
      </c>
      <c r="B20" s="27">
        <v>0.0669212962962963</v>
      </c>
      <c r="C20" s="27">
        <f t="shared" si="1"/>
        <v>0.0669212963</v>
      </c>
      <c r="D20" s="43" t="s">
        <v>157</v>
      </c>
      <c r="E20" s="43" t="s">
        <v>67</v>
      </c>
      <c r="F20" s="25">
        <v>17.0</v>
      </c>
      <c r="G20" s="25">
        <f>F20-2</f>
        <v>15</v>
      </c>
      <c r="H20" s="26"/>
      <c r="I20" s="26"/>
      <c r="J20" s="26"/>
      <c r="K20" s="26"/>
    </row>
    <row r="21">
      <c r="A21" s="43" t="s">
        <v>1112</v>
      </c>
      <c r="B21" s="27">
        <v>0.06787037037037037</v>
      </c>
      <c r="C21" s="27">
        <f t="shared" si="1"/>
        <v>0.06787037037</v>
      </c>
      <c r="D21" s="43" t="s">
        <v>968</v>
      </c>
      <c r="E21" s="43" t="s">
        <v>131</v>
      </c>
      <c r="F21" s="28">
        <v>14.0</v>
      </c>
      <c r="G21" s="25">
        <f>F21--1</f>
        <v>15</v>
      </c>
      <c r="H21" s="26"/>
      <c r="I21" s="26"/>
      <c r="J21" s="26"/>
      <c r="K21" s="26"/>
    </row>
    <row r="22">
      <c r="A22" s="43" t="s">
        <v>1112</v>
      </c>
      <c r="B22" s="27">
        <v>0.07018518518518518</v>
      </c>
      <c r="C22" s="27">
        <f t="shared" si="1"/>
        <v>0.07018518519</v>
      </c>
      <c r="D22" s="43" t="s">
        <v>84</v>
      </c>
      <c r="E22" s="43" t="s">
        <v>209</v>
      </c>
      <c r="F22" s="25">
        <v>20.0</v>
      </c>
      <c r="G22" s="25">
        <f>F22-3</f>
        <v>17</v>
      </c>
      <c r="H22" s="26"/>
      <c r="I22" s="26"/>
      <c r="J22" s="26"/>
      <c r="K22" s="26"/>
    </row>
    <row r="23">
      <c r="A23" s="43" t="s">
        <v>1112</v>
      </c>
      <c r="B23" s="27">
        <v>0.07018518518518518</v>
      </c>
      <c r="C23" s="27">
        <f t="shared" si="1"/>
        <v>0.07018518519</v>
      </c>
      <c r="D23" s="43" t="s">
        <v>69</v>
      </c>
      <c r="E23" s="43" t="s">
        <v>209</v>
      </c>
      <c r="F23" s="28" t="s">
        <v>75</v>
      </c>
      <c r="G23" s="25" t="s">
        <v>75</v>
      </c>
      <c r="H23" s="26"/>
      <c r="I23" s="26"/>
      <c r="J23" s="26"/>
      <c r="K23" s="26"/>
    </row>
    <row r="24">
      <c r="A24" s="43" t="s">
        <v>1112</v>
      </c>
      <c r="B24" s="27">
        <v>0.07258101851851852</v>
      </c>
      <c r="C24" s="27">
        <f t="shared" si="1"/>
        <v>0.07258101852</v>
      </c>
      <c r="D24" s="43" t="s">
        <v>69</v>
      </c>
      <c r="E24" s="43" t="s">
        <v>209</v>
      </c>
      <c r="F24" s="28" t="s">
        <v>68</v>
      </c>
      <c r="G24" s="25">
        <v>20.0</v>
      </c>
      <c r="H24" s="26"/>
      <c r="I24" s="26"/>
      <c r="J24" s="26"/>
      <c r="K24" s="26"/>
    </row>
    <row r="25">
      <c r="A25" s="43" t="s">
        <v>1112</v>
      </c>
      <c r="B25" s="27">
        <v>0.07268518518518519</v>
      </c>
      <c r="C25" s="27">
        <f t="shared" si="1"/>
        <v>0.07268518519</v>
      </c>
      <c r="D25" s="43" t="s">
        <v>84</v>
      </c>
      <c r="E25" s="43" t="s">
        <v>209</v>
      </c>
      <c r="F25" s="25">
        <v>10.0</v>
      </c>
      <c r="G25" s="25">
        <f>F25-3</f>
        <v>7</v>
      </c>
      <c r="H25" s="26"/>
      <c r="I25" s="26"/>
      <c r="J25" s="26"/>
      <c r="K25" s="26"/>
    </row>
    <row r="26">
      <c r="A26" s="43" t="s">
        <v>1112</v>
      </c>
      <c r="B26" s="27">
        <v>0.07483796296296297</v>
      </c>
      <c r="C26" s="27">
        <f t="shared" si="1"/>
        <v>0.07483796296</v>
      </c>
      <c r="D26" s="43" t="s">
        <v>74</v>
      </c>
      <c r="E26" s="43" t="s">
        <v>166</v>
      </c>
      <c r="F26" s="28">
        <v>3.0</v>
      </c>
      <c r="G26" s="25">
        <f>F26-0</f>
        <v>3</v>
      </c>
      <c r="H26" s="26"/>
      <c r="I26" s="26"/>
      <c r="J26" s="26"/>
      <c r="K26" s="26"/>
    </row>
    <row r="27">
      <c r="A27" s="43" t="s">
        <v>1112</v>
      </c>
      <c r="B27" s="27">
        <v>0.0765162037037037</v>
      </c>
      <c r="C27" s="27">
        <f t="shared" si="1"/>
        <v>0.0765162037</v>
      </c>
      <c r="D27" s="43" t="s">
        <v>70</v>
      </c>
      <c r="E27" s="43" t="s">
        <v>79</v>
      </c>
      <c r="F27" s="28">
        <v>21.0</v>
      </c>
      <c r="G27" s="25">
        <f t="shared" ref="G27:G28" si="4">F27-5</f>
        <v>16</v>
      </c>
      <c r="H27" s="26"/>
      <c r="I27" s="26"/>
      <c r="J27" s="26"/>
      <c r="K27" s="26"/>
    </row>
    <row r="28">
      <c r="A28" s="43" t="s">
        <v>1112</v>
      </c>
      <c r="B28" s="27">
        <v>0.0778587962962963</v>
      </c>
      <c r="C28" s="27">
        <f t="shared" si="1"/>
        <v>0.0778587963</v>
      </c>
      <c r="D28" s="43" t="s">
        <v>968</v>
      </c>
      <c r="E28" s="43" t="s">
        <v>126</v>
      </c>
      <c r="F28" s="25">
        <v>18.0</v>
      </c>
      <c r="G28" s="25">
        <f t="shared" si="4"/>
        <v>13</v>
      </c>
      <c r="H28" s="26"/>
      <c r="I28" s="26"/>
      <c r="J28" s="26"/>
      <c r="K28" s="26"/>
    </row>
    <row r="29">
      <c r="A29" s="43" t="s">
        <v>1112</v>
      </c>
      <c r="B29" s="27">
        <v>0.07847222222222222</v>
      </c>
      <c r="C29" s="27">
        <f t="shared" si="1"/>
        <v>0.07847222222</v>
      </c>
      <c r="D29" s="43" t="s">
        <v>968</v>
      </c>
      <c r="E29" s="43" t="s">
        <v>67</v>
      </c>
      <c r="F29" s="25">
        <v>11.0</v>
      </c>
      <c r="G29" s="25">
        <f>F29-8</f>
        <v>3</v>
      </c>
      <c r="H29" s="26"/>
      <c r="I29" s="26"/>
      <c r="J29" s="26"/>
      <c r="K29" s="26"/>
    </row>
    <row r="30">
      <c r="A30" s="43" t="s">
        <v>1112</v>
      </c>
      <c r="B30" s="27">
        <v>0.07881944444444444</v>
      </c>
      <c r="C30" s="27">
        <f t="shared" si="1"/>
        <v>0.07881944444</v>
      </c>
      <c r="D30" s="43" t="s">
        <v>968</v>
      </c>
      <c r="E30" s="43" t="s">
        <v>79</v>
      </c>
      <c r="F30" s="25">
        <v>3.0</v>
      </c>
      <c r="G30" s="25">
        <f t="shared" ref="G30:G31" si="5">F30-0</f>
        <v>3</v>
      </c>
      <c r="H30" s="26"/>
      <c r="I30" s="26"/>
      <c r="J30" s="26"/>
      <c r="K30" s="26"/>
    </row>
    <row r="31">
      <c r="A31" s="43" t="s">
        <v>1112</v>
      </c>
      <c r="B31" s="27">
        <v>0.07934027777777777</v>
      </c>
      <c r="C31" s="27">
        <f t="shared" si="1"/>
        <v>0.07934027778</v>
      </c>
      <c r="D31" s="43" t="s">
        <v>968</v>
      </c>
      <c r="E31" s="43" t="s">
        <v>79</v>
      </c>
      <c r="F31" s="25">
        <v>18.0</v>
      </c>
      <c r="G31" s="25">
        <f t="shared" si="5"/>
        <v>18</v>
      </c>
      <c r="H31" s="26"/>
      <c r="I31" s="26"/>
      <c r="J31" s="26"/>
      <c r="K31" s="26"/>
    </row>
    <row r="32">
      <c r="A32" s="43" t="s">
        <v>1112</v>
      </c>
      <c r="B32" s="27">
        <v>0.08131944444444444</v>
      </c>
      <c r="C32" s="27">
        <f t="shared" si="1"/>
        <v>0.08131944444</v>
      </c>
      <c r="D32" s="43" t="s">
        <v>69</v>
      </c>
      <c r="E32" s="43" t="s">
        <v>209</v>
      </c>
      <c r="F32" s="25">
        <v>9.0</v>
      </c>
      <c r="G32" s="25">
        <f t="shared" ref="G32:G33" si="6">F32-3</f>
        <v>6</v>
      </c>
      <c r="H32" s="26"/>
      <c r="I32" s="26"/>
      <c r="J32" s="26"/>
      <c r="K32" s="26"/>
    </row>
    <row r="33">
      <c r="A33" s="43" t="s">
        <v>1112</v>
      </c>
      <c r="B33" s="27">
        <v>0.08133101851851852</v>
      </c>
      <c r="C33" s="27">
        <f t="shared" si="1"/>
        <v>0.08133101852</v>
      </c>
      <c r="D33" s="43" t="s">
        <v>84</v>
      </c>
      <c r="E33" s="43" t="s">
        <v>209</v>
      </c>
      <c r="F33" s="25">
        <v>12.0</v>
      </c>
      <c r="G33" s="25">
        <f t="shared" si="6"/>
        <v>9</v>
      </c>
      <c r="H33" s="26"/>
      <c r="I33" s="26"/>
      <c r="J33" s="26"/>
      <c r="K33" s="26"/>
    </row>
    <row r="34">
      <c r="A34" s="43" t="s">
        <v>1112</v>
      </c>
      <c r="B34" s="27">
        <v>0.08174768518518519</v>
      </c>
      <c r="C34" s="27">
        <f t="shared" si="1"/>
        <v>0.08174768519</v>
      </c>
      <c r="D34" s="43" t="s">
        <v>69</v>
      </c>
      <c r="E34" s="43" t="s">
        <v>67</v>
      </c>
      <c r="F34" s="28" t="s">
        <v>75</v>
      </c>
      <c r="G34" s="25" t="s">
        <v>75</v>
      </c>
      <c r="H34" s="26"/>
      <c r="I34" s="26"/>
      <c r="J34" s="26"/>
      <c r="K34" s="26"/>
    </row>
    <row r="35">
      <c r="A35" s="43" t="s">
        <v>1112</v>
      </c>
      <c r="B35" s="27">
        <v>0.08229166666666667</v>
      </c>
      <c r="C35" s="27">
        <f t="shared" si="1"/>
        <v>0.08229166667</v>
      </c>
      <c r="D35" s="43" t="s">
        <v>69</v>
      </c>
      <c r="E35" s="43" t="s">
        <v>83</v>
      </c>
      <c r="F35" s="25">
        <v>18.0</v>
      </c>
      <c r="G35" s="25">
        <f>F35-1</f>
        <v>17</v>
      </c>
      <c r="H35" s="26"/>
      <c r="I35" s="26"/>
      <c r="J35" s="26"/>
      <c r="K35" s="26"/>
    </row>
    <row r="36">
      <c r="A36" s="43" t="s">
        <v>1112</v>
      </c>
      <c r="B36" s="27">
        <v>0.0827662037037037</v>
      </c>
      <c r="C36" s="27">
        <f t="shared" si="1"/>
        <v>0.0827662037</v>
      </c>
      <c r="D36" s="43" t="s">
        <v>70</v>
      </c>
      <c r="E36" s="43" t="s">
        <v>67</v>
      </c>
      <c r="F36" s="25">
        <v>20.0</v>
      </c>
      <c r="G36" s="25">
        <f>F36-3</f>
        <v>17</v>
      </c>
      <c r="H36" s="26"/>
      <c r="I36" s="26"/>
      <c r="J36" s="26"/>
      <c r="K36" s="26"/>
    </row>
    <row r="37">
      <c r="A37" s="43" t="s">
        <v>1112</v>
      </c>
      <c r="B37" s="27">
        <v>0.08417824074074073</v>
      </c>
      <c r="C37" s="27">
        <f t="shared" si="1"/>
        <v>0.08417824074</v>
      </c>
      <c r="D37" s="43" t="s">
        <v>70</v>
      </c>
      <c r="E37" s="43" t="s">
        <v>93</v>
      </c>
      <c r="F37" s="28">
        <v>25.0</v>
      </c>
      <c r="G37" s="25">
        <v>18.0</v>
      </c>
      <c r="H37" s="26"/>
      <c r="I37" s="26"/>
      <c r="J37" s="43"/>
      <c r="K37" s="43" t="s">
        <v>1126</v>
      </c>
    </row>
    <row r="38">
      <c r="A38" s="43" t="s">
        <v>1112</v>
      </c>
      <c r="B38" s="27">
        <v>0.08450231481481481</v>
      </c>
      <c r="C38" s="27">
        <f t="shared" si="1"/>
        <v>0.08450231481</v>
      </c>
      <c r="D38" s="43" t="s">
        <v>70</v>
      </c>
      <c r="E38" s="43" t="s">
        <v>91</v>
      </c>
      <c r="F38" s="25">
        <v>13.0</v>
      </c>
      <c r="G38" s="25"/>
      <c r="H38" s="43"/>
      <c r="I38" s="26" t="s">
        <v>1127</v>
      </c>
      <c r="J38" s="26"/>
      <c r="K38" s="26"/>
    </row>
    <row r="39">
      <c r="A39" s="43" t="s">
        <v>1112</v>
      </c>
      <c r="B39" s="27">
        <v>0.10193287037037037</v>
      </c>
      <c r="C39" s="27">
        <f>B39-TIME('Time Shifts'!$B$35,'Time Shifts'!$C$35,'Time Shifts'!$D$35)</f>
        <v>0.08637731481</v>
      </c>
      <c r="D39" s="43" t="s">
        <v>70</v>
      </c>
      <c r="E39" s="43" t="s">
        <v>87</v>
      </c>
      <c r="F39" s="28" t="s">
        <v>68</v>
      </c>
      <c r="G39" s="25">
        <v>20.0</v>
      </c>
      <c r="H39" s="26"/>
      <c r="I39" s="26"/>
      <c r="J39" s="26"/>
      <c r="K39" s="26"/>
    </row>
    <row r="40">
      <c r="A40" s="43" t="s">
        <v>1112</v>
      </c>
      <c r="B40" s="27">
        <v>0.10208333333333333</v>
      </c>
      <c r="C40" s="27">
        <f>B40-TIME('Time Shifts'!$B$35,'Time Shifts'!$C$35,'Time Shifts'!$D$35)</f>
        <v>0.08652777778</v>
      </c>
      <c r="D40" s="43" t="s">
        <v>69</v>
      </c>
      <c r="E40" s="43" t="s">
        <v>87</v>
      </c>
      <c r="F40" s="25">
        <v>19.0</v>
      </c>
      <c r="G40" s="25">
        <f>F40-4</f>
        <v>15</v>
      </c>
      <c r="H40" s="26"/>
      <c r="I40" s="26"/>
      <c r="J40" s="26"/>
      <c r="K40" s="26"/>
    </row>
    <row r="41">
      <c r="A41" s="43" t="s">
        <v>1112</v>
      </c>
      <c r="B41" s="27">
        <v>0.10209490740740741</v>
      </c>
      <c r="C41" s="27">
        <f>B41-TIME('Time Shifts'!$B$35,'Time Shifts'!$C$35,'Time Shifts'!$D$35)</f>
        <v>0.08653935185</v>
      </c>
      <c r="D41" s="43" t="s">
        <v>66</v>
      </c>
      <c r="E41" s="43" t="s">
        <v>87</v>
      </c>
      <c r="F41" s="25">
        <v>16.0</v>
      </c>
      <c r="G41" s="25">
        <f>F41-0</f>
        <v>16</v>
      </c>
      <c r="H41" s="26"/>
      <c r="I41" s="26"/>
      <c r="J41" s="26"/>
      <c r="K41" s="26"/>
    </row>
    <row r="42">
      <c r="A42" s="43" t="s">
        <v>1112</v>
      </c>
      <c r="B42" s="27">
        <v>0.10222222222222223</v>
      </c>
      <c r="C42" s="27">
        <f>B42-TIME('Time Shifts'!$B$35,'Time Shifts'!$C$35,'Time Shifts'!$D$35)</f>
        <v>0.08666666667</v>
      </c>
      <c r="D42" s="43" t="s">
        <v>968</v>
      </c>
      <c r="E42" s="43" t="s">
        <v>87</v>
      </c>
      <c r="F42" s="25">
        <v>14.0</v>
      </c>
      <c r="G42" s="25">
        <f>F42-1</f>
        <v>13</v>
      </c>
      <c r="H42" s="26"/>
      <c r="I42" s="26"/>
      <c r="J42" s="26"/>
      <c r="K42" s="26"/>
    </row>
    <row r="43">
      <c r="A43" s="43" t="s">
        <v>1112</v>
      </c>
      <c r="B43" s="27">
        <v>0.1022337962962963</v>
      </c>
      <c r="C43" s="27">
        <f>B43-TIME('Time Shifts'!$B$35,'Time Shifts'!$C$35,'Time Shifts'!$D$35)</f>
        <v>0.08667824074</v>
      </c>
      <c r="D43" s="43" t="s">
        <v>74</v>
      </c>
      <c r="E43" s="43" t="s">
        <v>87</v>
      </c>
      <c r="F43" s="25">
        <v>10.0</v>
      </c>
      <c r="G43" s="25">
        <f>F43-4</f>
        <v>6</v>
      </c>
      <c r="H43" s="26"/>
      <c r="I43" s="26"/>
      <c r="J43" s="26"/>
      <c r="K43" s="26"/>
    </row>
    <row r="44">
      <c r="A44" s="43" t="s">
        <v>1112</v>
      </c>
      <c r="B44" s="27">
        <v>0.10224537037037038</v>
      </c>
      <c r="C44" s="27">
        <f>B44-TIME('Time Shifts'!$B$35,'Time Shifts'!$C$35,'Time Shifts'!$D$35)</f>
        <v>0.08668981481</v>
      </c>
      <c r="D44" s="43" t="s">
        <v>82</v>
      </c>
      <c r="E44" s="43" t="s">
        <v>87</v>
      </c>
      <c r="F44" s="25">
        <v>13.0</v>
      </c>
      <c r="G44" s="25">
        <f>F44-1</f>
        <v>12</v>
      </c>
      <c r="H44" s="26"/>
      <c r="I44" s="26"/>
      <c r="J44" s="26"/>
      <c r="K44" s="26"/>
    </row>
    <row r="45">
      <c r="A45" s="43" t="s">
        <v>1112</v>
      </c>
      <c r="B45" s="27">
        <v>0.10239583333333334</v>
      </c>
      <c r="C45" s="27">
        <f>B45-TIME('Time Shifts'!$B$35,'Time Shifts'!$C$35,'Time Shifts'!$D$35)</f>
        <v>0.08684027778</v>
      </c>
      <c r="D45" s="43" t="s">
        <v>84</v>
      </c>
      <c r="E45" s="43" t="s">
        <v>87</v>
      </c>
      <c r="F45" s="25">
        <v>9.0</v>
      </c>
      <c r="G45" s="25">
        <f>F45-2</f>
        <v>7</v>
      </c>
      <c r="H45" s="26"/>
      <c r="I45" s="26"/>
      <c r="J45" s="26"/>
      <c r="K45" s="26"/>
    </row>
    <row r="46">
      <c r="A46" s="43" t="s">
        <v>1112</v>
      </c>
      <c r="B46" s="27">
        <v>0.10304398148148149</v>
      </c>
      <c r="C46" s="27">
        <f>B46-TIME('Time Shifts'!$B$35,'Time Shifts'!$C$35,'Time Shifts'!$D$35)</f>
        <v>0.08748842593</v>
      </c>
      <c r="D46" s="43" t="s">
        <v>70</v>
      </c>
      <c r="E46" s="43" t="s">
        <v>93</v>
      </c>
      <c r="F46" s="28" t="s">
        <v>88</v>
      </c>
      <c r="G46" s="25">
        <v>1.0</v>
      </c>
      <c r="H46" s="26"/>
      <c r="I46" s="26"/>
      <c r="J46" s="43"/>
      <c r="K46" s="43" t="s">
        <v>1128</v>
      </c>
    </row>
    <row r="47">
      <c r="A47" s="43" t="s">
        <v>1112</v>
      </c>
      <c r="B47" s="27">
        <v>0.1032986111111111</v>
      </c>
      <c r="C47" s="27">
        <f>B47-TIME('Time Shifts'!$B$35,'Time Shifts'!$C$35,'Time Shifts'!$D$35)</f>
        <v>0.08774305556</v>
      </c>
      <c r="D47" s="43" t="s">
        <v>70</v>
      </c>
      <c r="E47" s="43" t="s">
        <v>93</v>
      </c>
      <c r="F47" s="25">
        <v>15.0</v>
      </c>
      <c r="G47" s="25">
        <f>F47-7</f>
        <v>8</v>
      </c>
      <c r="H47" s="26"/>
      <c r="I47" s="26"/>
      <c r="J47" s="43"/>
      <c r="K47" s="43" t="s">
        <v>1128</v>
      </c>
    </row>
    <row r="48">
      <c r="A48" s="43" t="s">
        <v>1112</v>
      </c>
      <c r="B48" s="27">
        <v>0.10339120370370371</v>
      </c>
      <c r="C48" s="27">
        <f>B48-TIME('Time Shifts'!$B$35,'Time Shifts'!$C$35,'Time Shifts'!$D$35)</f>
        <v>0.08783564815</v>
      </c>
      <c r="D48" s="43" t="s">
        <v>70</v>
      </c>
      <c r="E48" s="43" t="s">
        <v>91</v>
      </c>
      <c r="F48" s="25">
        <v>7.0</v>
      </c>
      <c r="G48" s="25"/>
      <c r="H48" s="43"/>
      <c r="I48" s="26" t="s">
        <v>1129</v>
      </c>
      <c r="J48" s="26"/>
      <c r="K48" s="26"/>
    </row>
    <row r="49">
      <c r="A49" s="43" t="s">
        <v>1112</v>
      </c>
      <c r="B49" s="27">
        <v>0.1039236111111111</v>
      </c>
      <c r="C49" s="27">
        <f>B49-TIME('Time Shifts'!$B$35,'Time Shifts'!$C$35,'Time Shifts'!$D$35)</f>
        <v>0.08836805556</v>
      </c>
      <c r="D49" s="43" t="s">
        <v>70</v>
      </c>
      <c r="E49" s="43" t="s">
        <v>93</v>
      </c>
      <c r="F49" s="25">
        <v>9.0</v>
      </c>
      <c r="G49" s="25">
        <f t="shared" ref="G49:G50" si="7">F49-7</f>
        <v>2</v>
      </c>
      <c r="H49" s="26"/>
      <c r="I49" s="26"/>
      <c r="J49" s="43"/>
      <c r="K49" s="43" t="s">
        <v>1130</v>
      </c>
    </row>
    <row r="50">
      <c r="A50" s="43" t="s">
        <v>1112</v>
      </c>
      <c r="B50" s="27">
        <v>0.10481481481481482</v>
      </c>
      <c r="C50" s="27">
        <f>B50-TIME('Time Shifts'!$B$35,'Time Shifts'!$C$35,'Time Shifts'!$D$35)</f>
        <v>0.08925925926</v>
      </c>
      <c r="D50" s="43" t="s">
        <v>69</v>
      </c>
      <c r="E50" s="43" t="s">
        <v>89</v>
      </c>
      <c r="F50" s="25">
        <v>14.0</v>
      </c>
      <c r="G50" s="25">
        <f t="shared" si="7"/>
        <v>7</v>
      </c>
      <c r="H50" s="26"/>
      <c r="I50" s="26"/>
      <c r="J50" s="43"/>
      <c r="K50" s="43" t="s">
        <v>1131</v>
      </c>
    </row>
    <row r="51">
      <c r="A51" s="43" t="s">
        <v>1112</v>
      </c>
      <c r="B51" s="27">
        <v>0.10490740740740741</v>
      </c>
      <c r="C51" s="27">
        <f>B51-TIME('Time Shifts'!$B$35,'Time Shifts'!$C$35,'Time Shifts'!$D$35)</f>
        <v>0.08935185185</v>
      </c>
      <c r="D51" s="43" t="s">
        <v>69</v>
      </c>
      <c r="E51" s="43" t="s">
        <v>91</v>
      </c>
      <c r="F51" s="25">
        <v>11.0</v>
      </c>
      <c r="G51" s="25"/>
      <c r="H51" s="43"/>
      <c r="I51" s="26" t="s">
        <v>1132</v>
      </c>
      <c r="J51" s="26"/>
      <c r="K51" s="26"/>
    </row>
    <row r="52">
      <c r="A52" s="43" t="s">
        <v>1112</v>
      </c>
      <c r="B52" s="27">
        <v>0.10541666666666667</v>
      </c>
      <c r="C52" s="27">
        <f>B52-TIME('Time Shifts'!$B$35,'Time Shifts'!$C$35,'Time Shifts'!$D$35)</f>
        <v>0.08986111111</v>
      </c>
      <c r="D52" s="43" t="s">
        <v>69</v>
      </c>
      <c r="E52" s="43" t="s">
        <v>91</v>
      </c>
      <c r="F52" s="25">
        <v>11.0</v>
      </c>
      <c r="G52" s="25"/>
      <c r="H52" s="43"/>
      <c r="I52" s="26" t="s">
        <v>1133</v>
      </c>
      <c r="J52" s="43"/>
      <c r="K52" s="43" t="s">
        <v>1134</v>
      </c>
    </row>
    <row r="53">
      <c r="A53" s="43" t="s">
        <v>1112</v>
      </c>
      <c r="B53" s="27">
        <v>0.10605324074074074</v>
      </c>
      <c r="C53" s="27">
        <f>B53-TIME('Time Shifts'!$B$35,'Time Shifts'!$C$35,'Time Shifts'!$D$35)</f>
        <v>0.09049768519</v>
      </c>
      <c r="D53" s="43" t="s">
        <v>66</v>
      </c>
      <c r="E53" s="43" t="s">
        <v>89</v>
      </c>
      <c r="F53" s="25">
        <v>13.0</v>
      </c>
      <c r="G53" s="25">
        <f t="shared" ref="G53:G54" si="8">F53-7</f>
        <v>6</v>
      </c>
      <c r="H53" s="26"/>
      <c r="I53" s="26"/>
      <c r="J53" s="43"/>
      <c r="K53" s="43" t="s">
        <v>1135</v>
      </c>
    </row>
    <row r="54">
      <c r="A54" s="43" t="s">
        <v>1112</v>
      </c>
      <c r="B54" s="27">
        <v>0.1075</v>
      </c>
      <c r="C54" s="27">
        <f>B54-TIME('Time Shifts'!$B$35,'Time Shifts'!$C$35,'Time Shifts'!$D$35)</f>
        <v>0.09194444444</v>
      </c>
      <c r="D54" s="43" t="s">
        <v>66</v>
      </c>
      <c r="E54" s="43" t="s">
        <v>89</v>
      </c>
      <c r="F54" s="25">
        <v>12.0</v>
      </c>
      <c r="G54" s="25">
        <f t="shared" si="8"/>
        <v>5</v>
      </c>
      <c r="H54" s="26"/>
      <c r="I54" s="26"/>
      <c r="J54" s="43"/>
      <c r="K54" s="43" t="s">
        <v>1135</v>
      </c>
    </row>
    <row r="55">
      <c r="A55" s="43" t="s">
        <v>1112</v>
      </c>
      <c r="B55" s="27">
        <v>0.10619212962962964</v>
      </c>
      <c r="C55" s="27">
        <f>B55-TIME('Time Shifts'!$B$35,'Time Shifts'!$C$35,'Time Shifts'!$D$35)</f>
        <v>0.09063657407</v>
      </c>
      <c r="D55" s="43" t="s">
        <v>66</v>
      </c>
      <c r="E55" s="43" t="s">
        <v>91</v>
      </c>
      <c r="F55" s="25">
        <v>5.0</v>
      </c>
      <c r="G55" s="25"/>
      <c r="H55" s="43"/>
      <c r="I55" s="26" t="s">
        <v>1136</v>
      </c>
      <c r="J55" s="26"/>
      <c r="K55" s="26"/>
    </row>
    <row r="56">
      <c r="A56" s="43" t="s">
        <v>1112</v>
      </c>
      <c r="B56" s="27">
        <v>0.10672453703703703</v>
      </c>
      <c r="C56" s="27">
        <f>B56-TIME('Time Shifts'!$B$35,'Time Shifts'!$C$35,'Time Shifts'!$D$35)</f>
        <v>0.09116898148</v>
      </c>
      <c r="D56" s="43" t="s">
        <v>70</v>
      </c>
      <c r="E56" s="43" t="s">
        <v>580</v>
      </c>
      <c r="F56" s="28" t="s">
        <v>88</v>
      </c>
      <c r="G56" s="25">
        <v>1.0</v>
      </c>
      <c r="H56" s="26"/>
      <c r="I56" s="26"/>
      <c r="J56" s="26"/>
      <c r="K56" s="26"/>
    </row>
    <row r="57">
      <c r="A57" s="43" t="s">
        <v>1112</v>
      </c>
      <c r="B57" s="27">
        <v>0.10729166666666666</v>
      </c>
      <c r="C57" s="27">
        <f>B57-TIME('Time Shifts'!$B$35,'Time Shifts'!$C$35,'Time Shifts'!$D$35)</f>
        <v>0.09173611111</v>
      </c>
      <c r="D57" s="43" t="s">
        <v>968</v>
      </c>
      <c r="E57" s="43" t="s">
        <v>580</v>
      </c>
      <c r="F57" s="25">
        <v>17.0</v>
      </c>
      <c r="G57" s="25">
        <f>F57-0</f>
        <v>17</v>
      </c>
      <c r="H57" s="26"/>
      <c r="I57" s="26"/>
      <c r="J57" s="26"/>
      <c r="K57" s="26"/>
    </row>
    <row r="58">
      <c r="A58" s="43" t="s">
        <v>1112</v>
      </c>
      <c r="B58" s="27">
        <v>0.10934027777777777</v>
      </c>
      <c r="C58" s="27">
        <f>B58-TIME('Time Shifts'!$B$35,'Time Shifts'!$C$35,'Time Shifts'!$D$35)</f>
        <v>0.09378472222</v>
      </c>
      <c r="D58" s="43" t="s">
        <v>74</v>
      </c>
      <c r="E58" s="43" t="s">
        <v>93</v>
      </c>
      <c r="F58" s="28" t="s">
        <v>75</v>
      </c>
      <c r="G58" s="25" t="s">
        <v>75</v>
      </c>
      <c r="H58" s="26"/>
      <c r="I58" s="26"/>
      <c r="J58" s="43"/>
      <c r="K58" s="43" t="s">
        <v>1137</v>
      </c>
    </row>
    <row r="59">
      <c r="A59" s="43" t="s">
        <v>1112</v>
      </c>
      <c r="B59" s="27">
        <v>0.10953703703703704</v>
      </c>
      <c r="C59" s="27">
        <f>B59-TIME('Time Shifts'!$B$35,'Time Shifts'!$C$35,'Time Shifts'!$D$35)</f>
        <v>0.09398148148</v>
      </c>
      <c r="D59" s="43" t="s">
        <v>74</v>
      </c>
      <c r="E59" s="43" t="s">
        <v>91</v>
      </c>
      <c r="F59" s="25">
        <v>17.0</v>
      </c>
      <c r="G59" s="25"/>
      <c r="H59" s="43"/>
      <c r="I59" s="26" t="s">
        <v>1138</v>
      </c>
      <c r="J59" s="26"/>
      <c r="K59" s="26"/>
    </row>
    <row r="60">
      <c r="A60" s="43" t="s">
        <v>1112</v>
      </c>
      <c r="B60" s="27">
        <v>0.11039351851851852</v>
      </c>
      <c r="C60" s="27">
        <f>B60-TIME('Time Shifts'!$B$35,'Time Shifts'!$C$35,'Time Shifts'!$D$35)</f>
        <v>0.09483796296</v>
      </c>
      <c r="D60" s="43" t="s">
        <v>74</v>
      </c>
      <c r="E60" s="43" t="s">
        <v>125</v>
      </c>
      <c r="F60" s="25">
        <v>18.0</v>
      </c>
      <c r="G60" s="25">
        <f>F60-10</f>
        <v>8</v>
      </c>
      <c r="H60" s="26"/>
      <c r="I60" s="26"/>
      <c r="J60" s="26"/>
      <c r="K60" s="26"/>
    </row>
    <row r="61">
      <c r="A61" s="43" t="s">
        <v>1112</v>
      </c>
      <c r="B61" s="27">
        <v>0.11131944444444444</v>
      </c>
      <c r="C61" s="27">
        <f>B61-TIME('Time Shifts'!$B$35,'Time Shifts'!$C$35,'Time Shifts'!$D$35)</f>
        <v>0.09576388889</v>
      </c>
      <c r="D61" s="43" t="s">
        <v>84</v>
      </c>
      <c r="E61" s="43" t="s">
        <v>209</v>
      </c>
      <c r="F61" s="25">
        <v>8.0</v>
      </c>
      <c r="G61" s="25">
        <f t="shared" ref="G61:G62" si="9">F61-3</f>
        <v>5</v>
      </c>
      <c r="H61" s="26"/>
      <c r="I61" s="26"/>
      <c r="J61" s="43"/>
      <c r="K61" s="43" t="s">
        <v>85</v>
      </c>
    </row>
    <row r="62">
      <c r="A62" s="43" t="s">
        <v>1112</v>
      </c>
      <c r="B62" s="27">
        <v>0.11162037037037037</v>
      </c>
      <c r="C62" s="27">
        <f>B62-TIME('Time Shifts'!$B$35,'Time Shifts'!$C$35,'Time Shifts'!$D$35)</f>
        <v>0.09606481481</v>
      </c>
      <c r="D62" s="43" t="s">
        <v>84</v>
      </c>
      <c r="E62" s="43" t="s">
        <v>209</v>
      </c>
      <c r="F62" s="25">
        <v>17.0</v>
      </c>
      <c r="G62" s="25">
        <f t="shared" si="9"/>
        <v>14</v>
      </c>
      <c r="H62" s="26"/>
      <c r="I62" s="26"/>
      <c r="J62" s="26"/>
      <c r="K62" s="26"/>
    </row>
    <row r="63">
      <c r="A63" s="43" t="s">
        <v>1112</v>
      </c>
      <c r="B63" s="27">
        <v>0.11172453703703704</v>
      </c>
      <c r="C63" s="27">
        <f>B63-TIME('Time Shifts'!$B$35,'Time Shifts'!$C$35,'Time Shifts'!$D$35)</f>
        <v>0.09616898148</v>
      </c>
      <c r="D63" s="43" t="s">
        <v>74</v>
      </c>
      <c r="E63" s="43" t="s">
        <v>91</v>
      </c>
      <c r="F63" s="25">
        <v>1.0</v>
      </c>
      <c r="G63" s="25"/>
      <c r="H63" s="43"/>
      <c r="I63" s="26" t="s">
        <v>1139</v>
      </c>
      <c r="J63" s="43"/>
      <c r="K63" s="43" t="s">
        <v>1140</v>
      </c>
    </row>
    <row r="64">
      <c r="A64" s="43" t="s">
        <v>1112</v>
      </c>
      <c r="B64" s="27">
        <v>0.1125</v>
      </c>
      <c r="C64" s="27">
        <f>B64-TIME('Time Shifts'!$B$35,'Time Shifts'!$C$35,'Time Shifts'!$D$35)</f>
        <v>0.09694444444</v>
      </c>
      <c r="D64" s="43" t="s">
        <v>70</v>
      </c>
      <c r="E64" s="43" t="s">
        <v>93</v>
      </c>
      <c r="F64" s="28">
        <v>25.0</v>
      </c>
      <c r="G64" s="25">
        <v>18.0</v>
      </c>
      <c r="H64" s="26"/>
      <c r="I64" s="26"/>
      <c r="J64" s="43"/>
      <c r="K64" s="43" t="s">
        <v>1130</v>
      </c>
    </row>
    <row r="65">
      <c r="A65" s="43" t="s">
        <v>1112</v>
      </c>
      <c r="B65" s="27">
        <v>0.11252314814814815</v>
      </c>
      <c r="C65" s="27">
        <f>B65-TIME('Time Shifts'!$B$35,'Time Shifts'!$C$35,'Time Shifts'!$D$35)</f>
        <v>0.09696759259</v>
      </c>
      <c r="D65" s="43" t="s">
        <v>70</v>
      </c>
      <c r="E65" s="43" t="s">
        <v>93</v>
      </c>
      <c r="F65" s="28">
        <v>15.0</v>
      </c>
      <c r="G65" s="25">
        <v>8.0</v>
      </c>
      <c r="H65" s="26"/>
      <c r="I65" s="26"/>
      <c r="J65" s="43"/>
      <c r="K65" s="43" t="s">
        <v>1130</v>
      </c>
    </row>
    <row r="66">
      <c r="A66" s="43" t="s">
        <v>1112</v>
      </c>
      <c r="B66" s="27">
        <v>0.11283564814814814</v>
      </c>
      <c r="C66" s="27">
        <f>B66-TIME('Time Shifts'!$B$35,'Time Shifts'!$C$35,'Time Shifts'!$D$35)</f>
        <v>0.09728009259</v>
      </c>
      <c r="D66" s="43" t="s">
        <v>70</v>
      </c>
      <c r="E66" s="43" t="s">
        <v>91</v>
      </c>
      <c r="F66" s="25">
        <v>9.0</v>
      </c>
      <c r="G66" s="25"/>
      <c r="H66" s="43"/>
      <c r="I66" s="26" t="s">
        <v>1141</v>
      </c>
      <c r="J66" s="26"/>
      <c r="K66" s="26"/>
    </row>
    <row r="67">
      <c r="A67" s="43" t="s">
        <v>1112</v>
      </c>
      <c r="B67" s="27">
        <v>0.11380787037037036</v>
      </c>
      <c r="C67" s="27">
        <f>B67-TIME('Time Shifts'!$B$35,'Time Shifts'!$C$35,'Time Shifts'!$D$35)</f>
        <v>0.09825231481</v>
      </c>
      <c r="D67" s="43" t="s">
        <v>70</v>
      </c>
      <c r="E67" s="43" t="s">
        <v>93</v>
      </c>
      <c r="F67" s="25">
        <v>22.0</v>
      </c>
      <c r="G67" s="25">
        <f t="shared" ref="G67:G68" si="10">F67-7</f>
        <v>15</v>
      </c>
      <c r="H67" s="26"/>
      <c r="I67" s="26"/>
      <c r="J67" s="43"/>
      <c r="K67" s="43" t="s">
        <v>1130</v>
      </c>
    </row>
    <row r="68">
      <c r="A68" s="43" t="s">
        <v>1112</v>
      </c>
      <c r="B68" s="27">
        <v>0.11375</v>
      </c>
      <c r="C68" s="27">
        <f>B68-TIME('Time Shifts'!$B$35,'Time Shifts'!$C$35,'Time Shifts'!$D$35)</f>
        <v>0.09819444444</v>
      </c>
      <c r="D68" s="43" t="s">
        <v>70</v>
      </c>
      <c r="E68" s="43" t="s">
        <v>93</v>
      </c>
      <c r="F68" s="25">
        <v>9.0</v>
      </c>
      <c r="G68" s="25">
        <f t="shared" si="10"/>
        <v>2</v>
      </c>
      <c r="H68" s="26"/>
      <c r="I68" s="26"/>
      <c r="J68" s="43"/>
      <c r="K68" s="43" t="s">
        <v>1130</v>
      </c>
    </row>
    <row r="69">
      <c r="A69" s="43" t="s">
        <v>1112</v>
      </c>
      <c r="B69" s="27">
        <v>0.11396990740740741</v>
      </c>
      <c r="C69" s="27">
        <f>B69-TIME('Time Shifts'!$B$35,'Time Shifts'!$C$35,'Time Shifts'!$D$35)</f>
        <v>0.09841435185</v>
      </c>
      <c r="D69" s="43" t="s">
        <v>70</v>
      </c>
      <c r="E69" s="43" t="s">
        <v>91</v>
      </c>
      <c r="F69" s="25">
        <v>10.0</v>
      </c>
      <c r="G69" s="25"/>
      <c r="H69" s="43"/>
      <c r="I69" s="26" t="s">
        <v>1142</v>
      </c>
      <c r="J69" s="26"/>
      <c r="K69" s="26"/>
    </row>
    <row r="70">
      <c r="A70" s="43" t="s">
        <v>1112</v>
      </c>
      <c r="B70" s="27">
        <v>0.1142824074074074</v>
      </c>
      <c r="C70" s="27">
        <f>B70-TIME('Time Shifts'!$B$35,'Time Shifts'!$C$35,'Time Shifts'!$D$35)</f>
        <v>0.09872685185</v>
      </c>
      <c r="D70" s="43" t="s">
        <v>69</v>
      </c>
      <c r="E70" s="43" t="s">
        <v>89</v>
      </c>
      <c r="F70" s="25">
        <v>16.0</v>
      </c>
      <c r="G70" s="25">
        <f>F70-7</f>
        <v>9</v>
      </c>
      <c r="H70" s="26"/>
      <c r="I70" s="26"/>
      <c r="J70" s="43"/>
      <c r="K70" s="43" t="s">
        <v>1131</v>
      </c>
    </row>
    <row r="71">
      <c r="A71" s="43" t="s">
        <v>1112</v>
      </c>
      <c r="B71" s="27">
        <v>0.11438657407407407</v>
      </c>
      <c r="C71" s="27">
        <f>B71-TIME('Time Shifts'!$B$35,'Time Shifts'!$C$35,'Time Shifts'!$D$35)</f>
        <v>0.09883101852</v>
      </c>
      <c r="D71" s="43" t="s">
        <v>69</v>
      </c>
      <c r="E71" s="43" t="s">
        <v>91</v>
      </c>
      <c r="F71" s="25">
        <v>5.0</v>
      </c>
      <c r="G71" s="25"/>
      <c r="H71" s="43"/>
      <c r="I71" s="26" t="s">
        <v>1136</v>
      </c>
      <c r="J71" s="26"/>
      <c r="K71" s="26"/>
    </row>
    <row r="72">
      <c r="A72" s="43" t="s">
        <v>1112</v>
      </c>
      <c r="B72" s="27">
        <v>0.11475694444444444</v>
      </c>
      <c r="C72" s="27">
        <f>B72-TIME('Time Shifts'!$B$35,'Time Shifts'!$C$35,'Time Shifts'!$D$35)</f>
        <v>0.09920138889</v>
      </c>
      <c r="D72" s="43" t="s">
        <v>69</v>
      </c>
      <c r="E72" s="43" t="s">
        <v>89</v>
      </c>
      <c r="F72" s="28">
        <v>18.0</v>
      </c>
      <c r="G72" s="25">
        <v>11.0</v>
      </c>
      <c r="H72" s="26"/>
      <c r="I72" s="26"/>
      <c r="J72" s="43"/>
      <c r="K72" s="43" t="s">
        <v>1143</v>
      </c>
    </row>
    <row r="73">
      <c r="A73" s="43" t="s">
        <v>1112</v>
      </c>
      <c r="B73" s="27">
        <v>0.11486111111111111</v>
      </c>
      <c r="C73" s="27">
        <f>B73-TIME('Time Shifts'!$B$35,'Time Shifts'!$C$35,'Time Shifts'!$D$35)</f>
        <v>0.09930555556</v>
      </c>
      <c r="D73" s="43" t="s">
        <v>69</v>
      </c>
      <c r="E73" s="43" t="s">
        <v>91</v>
      </c>
      <c r="F73" s="25">
        <v>15.0</v>
      </c>
      <c r="G73" s="25"/>
      <c r="H73" s="43"/>
      <c r="I73" s="26" t="s">
        <v>1144</v>
      </c>
      <c r="J73" s="26"/>
      <c r="K73" s="26"/>
    </row>
    <row r="74">
      <c r="A74" s="43" t="s">
        <v>1112</v>
      </c>
      <c r="B74" s="27">
        <v>0.11530092592592593</v>
      </c>
      <c r="C74" s="27">
        <f>B74-TIME('Time Shifts'!$B$35,'Time Shifts'!$C$35,'Time Shifts'!$D$35)</f>
        <v>0.09974537037</v>
      </c>
      <c r="D74" s="43" t="s">
        <v>968</v>
      </c>
      <c r="E74" s="43" t="s">
        <v>91</v>
      </c>
      <c r="F74" s="25">
        <v>12.0</v>
      </c>
      <c r="G74" s="25"/>
      <c r="H74" s="43"/>
      <c r="I74" s="26" t="s">
        <v>1145</v>
      </c>
      <c r="J74" s="43"/>
      <c r="K74" s="43" t="s">
        <v>263</v>
      </c>
    </row>
    <row r="75">
      <c r="A75" s="43" t="s">
        <v>1112</v>
      </c>
      <c r="B75" s="27">
        <v>0.11577546296296297</v>
      </c>
      <c r="C75" s="27">
        <f>B75-TIME('Time Shifts'!$B$35,'Time Shifts'!$C$35,'Time Shifts'!$D$35)</f>
        <v>0.1002199074</v>
      </c>
      <c r="D75" s="43" t="s">
        <v>66</v>
      </c>
      <c r="E75" s="43" t="s">
        <v>93</v>
      </c>
      <c r="F75" s="28" t="s">
        <v>75</v>
      </c>
      <c r="G75" s="25" t="s">
        <v>75</v>
      </c>
      <c r="H75" s="26"/>
      <c r="I75" s="26"/>
      <c r="J75" s="43"/>
      <c r="K75" s="43" t="s">
        <v>1146</v>
      </c>
    </row>
    <row r="76">
      <c r="A76" s="43" t="s">
        <v>1112</v>
      </c>
      <c r="B76" s="27">
        <v>0.11577546296296297</v>
      </c>
      <c r="C76" s="27">
        <f>B76-TIME('Time Shifts'!$B$35,'Time Shifts'!$C$35,'Time Shifts'!$D$35)</f>
        <v>0.1002199074</v>
      </c>
      <c r="D76" s="43" t="s">
        <v>66</v>
      </c>
      <c r="E76" s="43" t="s">
        <v>93</v>
      </c>
      <c r="F76" s="28" t="s">
        <v>68</v>
      </c>
      <c r="G76" s="25">
        <v>20.0</v>
      </c>
      <c r="H76" s="26"/>
      <c r="I76" s="26"/>
      <c r="J76" s="43"/>
      <c r="K76" s="43" t="s">
        <v>1146</v>
      </c>
    </row>
    <row r="77">
      <c r="A77" s="43" t="s">
        <v>1112</v>
      </c>
      <c r="B77" s="27">
        <v>0.11592592592592593</v>
      </c>
      <c r="C77" s="27">
        <f>B77-TIME('Time Shifts'!$B$35,'Time Shifts'!$C$35,'Time Shifts'!$D$35)</f>
        <v>0.1003703704</v>
      </c>
      <c r="D77" s="43" t="s">
        <v>66</v>
      </c>
      <c r="E77" s="43" t="s">
        <v>91</v>
      </c>
      <c r="F77" s="25">
        <v>8.0</v>
      </c>
      <c r="G77" s="25"/>
      <c r="H77" s="43"/>
      <c r="I77" s="26" t="s">
        <v>1147</v>
      </c>
      <c r="J77" s="43"/>
      <c r="K77" s="43" t="s">
        <v>1148</v>
      </c>
    </row>
    <row r="78">
      <c r="A78" s="43" t="s">
        <v>1112</v>
      </c>
      <c r="B78" s="27">
        <v>0.11746527777777778</v>
      </c>
      <c r="C78" s="27">
        <f>B78-TIME('Time Shifts'!$B$35,'Time Shifts'!$C$35,'Time Shifts'!$D$35)</f>
        <v>0.1019097222</v>
      </c>
      <c r="D78" s="43" t="s">
        <v>66</v>
      </c>
      <c r="E78" s="43" t="s">
        <v>91</v>
      </c>
      <c r="F78" s="25">
        <v>9.0</v>
      </c>
      <c r="G78" s="25"/>
      <c r="H78" s="43"/>
      <c r="I78" s="26" t="s">
        <v>1149</v>
      </c>
      <c r="J78" s="43"/>
      <c r="K78" s="43" t="s">
        <v>1150</v>
      </c>
    </row>
    <row r="79">
      <c r="A79" s="43" t="s">
        <v>1112</v>
      </c>
      <c r="B79" s="27">
        <v>0.1175925925925926</v>
      </c>
      <c r="C79" s="27">
        <f>B79-TIME('Time Shifts'!$B$35,'Time Shifts'!$C$35,'Time Shifts'!$D$35)</f>
        <v>0.102037037</v>
      </c>
      <c r="D79" s="43" t="s">
        <v>968</v>
      </c>
      <c r="E79" s="43" t="s">
        <v>93</v>
      </c>
      <c r="F79" s="28" t="s">
        <v>75</v>
      </c>
      <c r="G79" s="25" t="s">
        <v>75</v>
      </c>
      <c r="H79" s="26"/>
      <c r="I79" s="26"/>
      <c r="J79" s="43"/>
      <c r="K79" s="43" t="s">
        <v>723</v>
      </c>
    </row>
    <row r="80">
      <c r="A80" s="43" t="s">
        <v>1112</v>
      </c>
      <c r="B80" s="27">
        <v>0.11861111111111111</v>
      </c>
      <c r="C80" s="27">
        <f>B80-TIME('Time Shifts'!$B$35,'Time Shifts'!$C$35,'Time Shifts'!$D$35)</f>
        <v>0.1030555556</v>
      </c>
      <c r="D80" s="43" t="s">
        <v>82</v>
      </c>
      <c r="E80" s="43" t="s">
        <v>89</v>
      </c>
      <c r="F80" s="25">
        <v>23.0</v>
      </c>
      <c r="G80" s="25">
        <f>F80-8</f>
        <v>15</v>
      </c>
      <c r="H80" s="26"/>
      <c r="I80" s="26"/>
      <c r="J80" s="43"/>
      <c r="K80" s="43" t="s">
        <v>1151</v>
      </c>
    </row>
    <row r="81">
      <c r="A81" s="43" t="s">
        <v>1112</v>
      </c>
      <c r="B81" s="27">
        <v>0.11872685185185185</v>
      </c>
      <c r="C81" s="27">
        <f>B81-TIME('Time Shifts'!$B$35,'Time Shifts'!$C$35,'Time Shifts'!$D$35)</f>
        <v>0.1031712963</v>
      </c>
      <c r="D81" s="43" t="s">
        <v>82</v>
      </c>
      <c r="E81" s="43" t="s">
        <v>91</v>
      </c>
      <c r="F81" s="25">
        <v>9.0</v>
      </c>
      <c r="G81" s="25"/>
      <c r="H81" s="43"/>
      <c r="I81" s="43" t="s">
        <v>1152</v>
      </c>
      <c r="J81" s="28">
        <v>1.0</v>
      </c>
      <c r="K81" s="43" t="s">
        <v>1153</v>
      </c>
    </row>
    <row r="82">
      <c r="A82" s="43" t="s">
        <v>1112</v>
      </c>
      <c r="B82" s="27">
        <v>0.11967592592592592</v>
      </c>
      <c r="C82" s="27">
        <f>B82-TIME('Time Shifts'!$B$35,'Time Shifts'!$C$35,'Time Shifts'!$D$35)</f>
        <v>0.1041203704</v>
      </c>
      <c r="D82" s="43" t="s">
        <v>74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1137</v>
      </c>
    </row>
    <row r="83">
      <c r="A83" s="43" t="s">
        <v>1112</v>
      </c>
      <c r="B83" s="27">
        <v>0.11983796296296297</v>
      </c>
      <c r="C83" s="27">
        <f>B83-TIME('Time Shifts'!$B$35,'Time Shifts'!$C$35,'Time Shifts'!$D$35)</f>
        <v>0.1042824074</v>
      </c>
      <c r="D83" s="43" t="s">
        <v>74</v>
      </c>
      <c r="E83" s="43" t="s">
        <v>91</v>
      </c>
      <c r="F83" s="25">
        <v>17.0</v>
      </c>
      <c r="G83" s="25"/>
      <c r="H83" s="43"/>
      <c r="I83" s="43" t="s">
        <v>1138</v>
      </c>
      <c r="J83" s="28">
        <v>1.0</v>
      </c>
      <c r="K83" s="43" t="s">
        <v>1154</v>
      </c>
    </row>
    <row r="84">
      <c r="A84" s="43" t="s">
        <v>1112</v>
      </c>
      <c r="B84" s="27">
        <v>0.12034722222222222</v>
      </c>
      <c r="C84" s="27">
        <f>B84-TIME('Time Shifts'!$B$35,'Time Shifts'!$C$35,'Time Shifts'!$D$35)</f>
        <v>0.1047916667</v>
      </c>
      <c r="D84" s="43" t="s">
        <v>66</v>
      </c>
      <c r="E84" s="43" t="s">
        <v>83</v>
      </c>
      <c r="F84" s="25">
        <v>14.0</v>
      </c>
      <c r="G84" s="25">
        <f>F84-5</f>
        <v>9</v>
      </c>
      <c r="H84" s="26"/>
      <c r="I84" s="26"/>
      <c r="J84" s="26"/>
      <c r="K84" s="26"/>
    </row>
    <row r="85">
      <c r="A85" s="43" t="s">
        <v>1112</v>
      </c>
      <c r="B85" s="27">
        <v>0.12171296296296297</v>
      </c>
      <c r="C85" s="27">
        <f>B85-TIME('Time Shifts'!$B$35,'Time Shifts'!$C$35,'Time Shifts'!$D$35)</f>
        <v>0.1061574074</v>
      </c>
      <c r="D85" s="43" t="s">
        <v>157</v>
      </c>
      <c r="E85" s="43" t="s">
        <v>209</v>
      </c>
      <c r="F85" s="25">
        <v>3.0</v>
      </c>
      <c r="G85" s="25">
        <f>F85--3</f>
        <v>6</v>
      </c>
      <c r="H85" s="26"/>
      <c r="I85" s="26"/>
      <c r="J85" s="26"/>
      <c r="K85" s="26"/>
    </row>
    <row r="86">
      <c r="A86" s="43" t="s">
        <v>1112</v>
      </c>
      <c r="B86" s="27">
        <v>0.12228009259259259</v>
      </c>
      <c r="C86" s="27">
        <f>B86-TIME('Time Shifts'!$B$35,'Time Shifts'!$C$35,'Time Shifts'!$D$35)</f>
        <v>0.106724537</v>
      </c>
      <c r="D86" s="43" t="s">
        <v>968</v>
      </c>
      <c r="E86" s="43" t="s">
        <v>120</v>
      </c>
      <c r="F86" s="25">
        <v>10.0</v>
      </c>
      <c r="G86" s="25"/>
      <c r="H86" s="43"/>
      <c r="I86" s="26" t="s">
        <v>1155</v>
      </c>
      <c r="J86" s="43"/>
      <c r="K86" s="43" t="s">
        <v>1156</v>
      </c>
    </row>
    <row r="87">
      <c r="A87" s="43" t="s">
        <v>1112</v>
      </c>
      <c r="B87" s="27">
        <v>0.12265046296296296</v>
      </c>
      <c r="C87" s="27">
        <f>B87-TIME('Time Shifts'!$B$35,'Time Shifts'!$C$35,'Time Shifts'!$D$35)</f>
        <v>0.1070949074</v>
      </c>
      <c r="D87" s="43" t="s">
        <v>84</v>
      </c>
      <c r="E87" s="43" t="s">
        <v>67</v>
      </c>
      <c r="F87" s="25">
        <v>5.0</v>
      </c>
      <c r="G87" s="25">
        <f>F87-2</f>
        <v>3</v>
      </c>
      <c r="H87" s="26"/>
      <c r="I87" s="26"/>
      <c r="J87" s="26"/>
      <c r="K87" s="26"/>
    </row>
    <row r="88">
      <c r="A88" s="43" t="s">
        <v>1112</v>
      </c>
      <c r="B88" s="27">
        <v>0.1230787037037037</v>
      </c>
      <c r="C88" s="27">
        <f>B88-TIME('Time Shifts'!$B$35,'Time Shifts'!$C$35,'Time Shifts'!$D$35)</f>
        <v>0.1075231481</v>
      </c>
      <c r="D88" s="43" t="s">
        <v>968</v>
      </c>
      <c r="E88" s="43" t="s">
        <v>130</v>
      </c>
      <c r="F88" s="25">
        <v>5.0</v>
      </c>
      <c r="G88" s="25">
        <f>F88--1</f>
        <v>6</v>
      </c>
      <c r="H88" s="26"/>
      <c r="I88" s="26"/>
      <c r="J88" s="26"/>
      <c r="K88" s="26"/>
    </row>
    <row r="89">
      <c r="A89" s="43" t="s">
        <v>1112</v>
      </c>
      <c r="B89" s="27">
        <v>0.12356481481481481</v>
      </c>
      <c r="C89" s="27">
        <f>B89-TIME('Time Shifts'!$B$35,'Time Shifts'!$C$35,'Time Shifts'!$D$35)</f>
        <v>0.1080092593</v>
      </c>
      <c r="D89" s="43" t="s">
        <v>84</v>
      </c>
      <c r="E89" s="43" t="s">
        <v>83</v>
      </c>
      <c r="F89" s="25">
        <v>17.0</v>
      </c>
      <c r="G89" s="25"/>
      <c r="H89" s="26"/>
      <c r="I89" s="26"/>
      <c r="J89" s="26"/>
      <c r="K89" s="26"/>
    </row>
    <row r="90">
      <c r="A90" s="43" t="s">
        <v>1112</v>
      </c>
      <c r="B90" s="27">
        <v>0.12513888888888888</v>
      </c>
      <c r="C90" s="27">
        <f>B90-TIME('Time Shifts'!$B$35,'Time Shifts'!$C$35,'Time Shifts'!$D$35)</f>
        <v>0.1095833333</v>
      </c>
      <c r="D90" s="43" t="s">
        <v>69</v>
      </c>
      <c r="E90" s="43" t="s">
        <v>126</v>
      </c>
      <c r="F90" s="25">
        <v>23.0</v>
      </c>
      <c r="G90" s="25">
        <f>F90-4</f>
        <v>19</v>
      </c>
      <c r="H90" s="26"/>
      <c r="I90" s="26"/>
      <c r="J90" s="26"/>
      <c r="K90" s="26"/>
    </row>
    <row r="91">
      <c r="A91" s="43" t="s">
        <v>1112</v>
      </c>
      <c r="B91" s="27">
        <v>0.1258101851851852</v>
      </c>
      <c r="C91" s="27">
        <f>B91-TIME('Time Shifts'!$B$35,'Time Shifts'!$C$35,'Time Shifts'!$D$35)</f>
        <v>0.1102546296</v>
      </c>
      <c r="D91" s="43" t="s">
        <v>157</v>
      </c>
      <c r="E91" s="43" t="s">
        <v>67</v>
      </c>
      <c r="F91" s="25">
        <v>18.0</v>
      </c>
      <c r="G91" s="25">
        <f>F91-2</f>
        <v>16</v>
      </c>
      <c r="H91" s="26"/>
      <c r="I91" s="26"/>
      <c r="J91" s="26"/>
      <c r="K91" s="26"/>
    </row>
    <row r="92">
      <c r="A92" s="43" t="s">
        <v>1112</v>
      </c>
      <c r="B92" s="27">
        <v>0.12938657407407408</v>
      </c>
      <c r="C92" s="27">
        <f>B92-TIME('Time Shifts'!$B$35,'Time Shifts'!$C$35,'Time Shifts'!$D$35)</f>
        <v>0.1138310185</v>
      </c>
      <c r="D92" s="43" t="s">
        <v>968</v>
      </c>
      <c r="E92" s="43" t="s">
        <v>125</v>
      </c>
      <c r="F92" s="25">
        <v>27.0</v>
      </c>
      <c r="G92" s="25">
        <f>F92-1-10</f>
        <v>16</v>
      </c>
      <c r="H92" s="26"/>
      <c r="I92" s="26"/>
      <c r="J92" s="43"/>
      <c r="K92" s="43" t="s">
        <v>957</v>
      </c>
    </row>
    <row r="93">
      <c r="A93" s="43" t="s">
        <v>1112</v>
      </c>
      <c r="B93" s="27">
        <v>0.12940972222222222</v>
      </c>
      <c r="C93" s="27">
        <f>B93-TIME('Time Shifts'!$B$35,'Time Shifts'!$C$35,'Time Shifts'!$D$35)</f>
        <v>0.1138541667</v>
      </c>
      <c r="D93" s="43" t="s">
        <v>66</v>
      </c>
      <c r="E93" s="43" t="s">
        <v>125</v>
      </c>
      <c r="F93" s="25">
        <v>26.0</v>
      </c>
      <c r="G93" s="25">
        <f>F93-0-10</f>
        <v>16</v>
      </c>
      <c r="H93" s="26"/>
      <c r="I93" s="26"/>
      <c r="J93" s="43"/>
      <c r="K93" s="43" t="s">
        <v>957</v>
      </c>
    </row>
    <row r="94">
      <c r="A94" s="43" t="s">
        <v>1112</v>
      </c>
      <c r="B94" s="27">
        <v>0.12942129629629628</v>
      </c>
      <c r="C94" s="27">
        <f>B94-TIME('Time Shifts'!$B$35,'Time Shifts'!$C$35,'Time Shifts'!$D$35)</f>
        <v>0.1138657407</v>
      </c>
      <c r="D94" s="43" t="s">
        <v>69</v>
      </c>
      <c r="E94" s="43" t="s">
        <v>125</v>
      </c>
      <c r="F94" s="25">
        <v>19.0</v>
      </c>
      <c r="G94" s="25">
        <f>F94-4-10</f>
        <v>5</v>
      </c>
      <c r="H94" s="26"/>
      <c r="I94" s="26"/>
      <c r="J94" s="43"/>
      <c r="K94" s="43" t="s">
        <v>957</v>
      </c>
    </row>
    <row r="95">
      <c r="A95" s="43" t="s">
        <v>1112</v>
      </c>
      <c r="B95" s="27">
        <v>0.12944444444444445</v>
      </c>
      <c r="C95" s="27">
        <f>B95-TIME('Time Shifts'!$B$35,'Time Shifts'!$C$35,'Time Shifts'!$D$35)</f>
        <v>0.1138888889</v>
      </c>
      <c r="D95" s="43" t="s">
        <v>84</v>
      </c>
      <c r="E95" s="43" t="s">
        <v>125</v>
      </c>
      <c r="F95" s="25">
        <v>15.0</v>
      </c>
      <c r="G95" s="25">
        <f>F95-2</f>
        <v>13</v>
      </c>
      <c r="H95" s="26"/>
      <c r="I95" s="26"/>
      <c r="J95" s="43"/>
      <c r="K95" s="43" t="s">
        <v>957</v>
      </c>
    </row>
    <row r="96">
      <c r="A96" s="43" t="s">
        <v>1112</v>
      </c>
      <c r="B96" s="27">
        <v>0.12944444444444445</v>
      </c>
      <c r="C96" s="27">
        <f>B96-TIME('Time Shifts'!$B$35,'Time Shifts'!$C$35,'Time Shifts'!$D$35)</f>
        <v>0.1138888889</v>
      </c>
      <c r="D96" s="43" t="s">
        <v>82</v>
      </c>
      <c r="E96" s="43" t="s">
        <v>125</v>
      </c>
      <c r="F96" s="25">
        <v>14.0</v>
      </c>
      <c r="G96" s="25">
        <f>F96-1-10</f>
        <v>3</v>
      </c>
      <c r="H96" s="26"/>
      <c r="I96" s="26"/>
      <c r="J96" s="43"/>
      <c r="K96" s="43" t="s">
        <v>957</v>
      </c>
    </row>
    <row r="97">
      <c r="A97" s="43" t="s">
        <v>1112</v>
      </c>
      <c r="B97" s="27">
        <v>0.1294675925925926</v>
      </c>
      <c r="C97" s="27">
        <f>B97-TIME('Time Shifts'!$B$35,'Time Shifts'!$C$35,'Time Shifts'!$D$35)</f>
        <v>0.113912037</v>
      </c>
      <c r="D97" s="43" t="s">
        <v>74</v>
      </c>
      <c r="E97" s="43" t="s">
        <v>125</v>
      </c>
      <c r="F97" s="25">
        <v>38.0</v>
      </c>
      <c r="G97" s="25">
        <f>F97-10-10</f>
        <v>18</v>
      </c>
      <c r="H97" s="26"/>
      <c r="I97" s="26"/>
      <c r="J97" s="43"/>
      <c r="K97" s="43" t="s">
        <v>957</v>
      </c>
    </row>
    <row r="98">
      <c r="A98" s="43" t="s">
        <v>1112</v>
      </c>
      <c r="B98" s="27">
        <v>0.1295023148148148</v>
      </c>
      <c r="C98" s="27">
        <f>B98-TIME('Time Shifts'!$B$35,'Time Shifts'!$C$35,'Time Shifts'!$D$35)</f>
        <v>0.1139467593</v>
      </c>
      <c r="D98" s="43" t="s">
        <v>70</v>
      </c>
      <c r="E98" s="43" t="s">
        <v>125</v>
      </c>
      <c r="F98" s="25">
        <v>24.0</v>
      </c>
      <c r="G98" s="25">
        <f>F98-7-10</f>
        <v>7</v>
      </c>
      <c r="H98" s="26"/>
      <c r="I98" s="26"/>
      <c r="J98" s="43"/>
      <c r="K98" s="43" t="s">
        <v>957</v>
      </c>
    </row>
    <row r="99">
      <c r="A99" s="43" t="s">
        <v>1112</v>
      </c>
      <c r="B99" s="27">
        <v>0.136875</v>
      </c>
      <c r="C99" s="27">
        <f>B99-TIME('Time Shifts'!$B$35,'Time Shifts'!$C$35,'Time Shifts'!$D$35)</f>
        <v>0.1213194444</v>
      </c>
      <c r="D99" s="43" t="s">
        <v>74</v>
      </c>
      <c r="E99" s="43" t="s">
        <v>87</v>
      </c>
      <c r="F99" s="25">
        <v>21.0</v>
      </c>
      <c r="G99" s="25">
        <f t="shared" ref="G99:G100" si="11">F99-4</f>
        <v>17</v>
      </c>
      <c r="H99" s="26"/>
      <c r="I99" s="26"/>
      <c r="J99" s="26"/>
      <c r="K99" s="26"/>
    </row>
    <row r="100">
      <c r="A100" s="43" t="s">
        <v>1112</v>
      </c>
      <c r="B100" s="27">
        <v>0.13699074074074075</v>
      </c>
      <c r="C100" s="27">
        <f>B100-TIME('Time Shifts'!$B$35,'Time Shifts'!$C$35,'Time Shifts'!$D$35)</f>
        <v>0.1214351852</v>
      </c>
      <c r="D100" s="43" t="s">
        <v>70</v>
      </c>
      <c r="E100" s="43" t="s">
        <v>87</v>
      </c>
      <c r="F100" s="25">
        <v>19.0</v>
      </c>
      <c r="G100" s="25">
        <f t="shared" si="11"/>
        <v>15</v>
      </c>
      <c r="H100" s="26"/>
      <c r="I100" s="26"/>
      <c r="J100" s="26"/>
      <c r="K100" s="26"/>
    </row>
    <row r="101">
      <c r="A101" s="43" t="s">
        <v>1112</v>
      </c>
      <c r="B101" s="27">
        <v>0.13699074074074075</v>
      </c>
      <c r="C101" s="27">
        <f>B101-TIME('Time Shifts'!$B$35,'Time Shifts'!$C$35,'Time Shifts'!$D$35)</f>
        <v>0.1214351852</v>
      </c>
      <c r="D101" s="43" t="s">
        <v>66</v>
      </c>
      <c r="E101" s="43" t="s">
        <v>87</v>
      </c>
      <c r="F101" s="25">
        <v>16.0</v>
      </c>
      <c r="G101" s="25">
        <f>F101-0</f>
        <v>16</v>
      </c>
      <c r="H101" s="26"/>
      <c r="I101" s="26"/>
      <c r="J101" s="26"/>
      <c r="K101" s="26"/>
    </row>
    <row r="102">
      <c r="A102" s="43" t="s">
        <v>1112</v>
      </c>
      <c r="B102" s="27">
        <v>0.1370486111111111</v>
      </c>
      <c r="C102" s="27">
        <f>B102-TIME('Time Shifts'!$B$35,'Time Shifts'!$C$35,'Time Shifts'!$D$35)</f>
        <v>0.1214930556</v>
      </c>
      <c r="D102" s="43" t="s">
        <v>968</v>
      </c>
      <c r="E102" s="43" t="s">
        <v>87</v>
      </c>
      <c r="F102" s="25">
        <v>17.0</v>
      </c>
      <c r="G102" s="25">
        <f>F102-1</f>
        <v>16</v>
      </c>
      <c r="H102" s="26"/>
      <c r="I102" s="26"/>
      <c r="J102" s="26"/>
      <c r="K102" s="26"/>
    </row>
    <row r="103">
      <c r="A103" s="43" t="s">
        <v>1112</v>
      </c>
      <c r="B103" s="27">
        <v>0.13706018518518517</v>
      </c>
      <c r="C103" s="27">
        <f>B103-TIME('Time Shifts'!$B$35,'Time Shifts'!$C$35,'Time Shifts'!$D$35)</f>
        <v>0.1215046296</v>
      </c>
      <c r="D103" s="43" t="s">
        <v>84</v>
      </c>
      <c r="E103" s="43" t="s">
        <v>87</v>
      </c>
      <c r="F103" s="25">
        <v>15.0</v>
      </c>
      <c r="G103" s="25">
        <f>F103-2</f>
        <v>13</v>
      </c>
      <c r="H103" s="26"/>
      <c r="I103" s="26"/>
      <c r="J103" s="26"/>
      <c r="K103" s="26"/>
    </row>
    <row r="104">
      <c r="A104" s="43" t="s">
        <v>1112</v>
      </c>
      <c r="B104" s="27">
        <v>0.1376851851851852</v>
      </c>
      <c r="C104" s="27">
        <f>B104-TIME('Time Shifts'!$B$35,'Time Shifts'!$C$35,'Time Shifts'!$D$35)</f>
        <v>0.1221296296</v>
      </c>
      <c r="D104" s="43" t="s">
        <v>82</v>
      </c>
      <c r="E104" s="43" t="s">
        <v>87</v>
      </c>
      <c r="F104" s="25">
        <v>13.0</v>
      </c>
      <c r="G104" s="25">
        <f>F104-1</f>
        <v>12</v>
      </c>
      <c r="H104" s="26"/>
      <c r="I104" s="26"/>
      <c r="J104" s="26"/>
      <c r="K104" s="26"/>
    </row>
    <row r="105">
      <c r="A105" s="43" t="s">
        <v>1112</v>
      </c>
      <c r="B105" s="27">
        <v>0.13778935185185184</v>
      </c>
      <c r="C105" s="27">
        <f>B105-TIME('Time Shifts'!$B$35,'Time Shifts'!$C$35,'Time Shifts'!$D$35)</f>
        <v>0.1222337963</v>
      </c>
      <c r="D105" s="43" t="s">
        <v>69</v>
      </c>
      <c r="E105" s="43" t="s">
        <v>87</v>
      </c>
      <c r="F105" s="25">
        <v>9.0</v>
      </c>
      <c r="G105" s="25">
        <f>F105-4</f>
        <v>5</v>
      </c>
      <c r="H105" s="26"/>
      <c r="I105" s="26"/>
      <c r="J105" s="26"/>
      <c r="K105" s="26"/>
    </row>
    <row r="106">
      <c r="A106" s="43" t="s">
        <v>1112</v>
      </c>
      <c r="B106" s="27">
        <v>0.1409490740740741</v>
      </c>
      <c r="C106" s="27">
        <f>B106-TIME('Time Shifts'!$B$35,'Time Shifts'!$C$35,'Time Shifts'!$D$35)</f>
        <v>0.1253935185</v>
      </c>
      <c r="D106" s="43" t="s">
        <v>70</v>
      </c>
      <c r="E106" s="43" t="s">
        <v>78</v>
      </c>
      <c r="F106" s="28" t="s">
        <v>75</v>
      </c>
      <c r="G106" s="25" t="s">
        <v>75</v>
      </c>
      <c r="H106" s="26"/>
      <c r="I106" s="26"/>
      <c r="J106" s="43"/>
      <c r="K106" s="43" t="s">
        <v>160</v>
      </c>
    </row>
    <row r="107">
      <c r="A107" s="43" t="s">
        <v>1112</v>
      </c>
      <c r="B107" s="27">
        <v>0.1409490740740741</v>
      </c>
      <c r="C107" s="27">
        <f>B107-TIME('Time Shifts'!$B$35,'Time Shifts'!$C$35,'Time Shifts'!$D$35)</f>
        <v>0.1253935185</v>
      </c>
      <c r="D107" s="43" t="s">
        <v>70</v>
      </c>
      <c r="E107" s="43" t="s">
        <v>78</v>
      </c>
      <c r="F107" s="28">
        <v>22.0</v>
      </c>
      <c r="G107" s="25">
        <v>16.0</v>
      </c>
      <c r="H107" s="26"/>
      <c r="I107" s="26"/>
      <c r="J107" s="26"/>
      <c r="K107" s="26"/>
    </row>
    <row r="108">
      <c r="A108" s="43" t="s">
        <v>1112</v>
      </c>
      <c r="B108" s="27">
        <v>0.14164351851851853</v>
      </c>
      <c r="C108" s="27">
        <f>B108-TIME('Time Shifts'!$B$35,'Time Shifts'!$C$35,'Time Shifts'!$D$35)</f>
        <v>0.126087963</v>
      </c>
      <c r="D108" s="43" t="s">
        <v>70</v>
      </c>
      <c r="E108" s="43" t="s">
        <v>78</v>
      </c>
      <c r="F108" s="28" t="s">
        <v>75</v>
      </c>
      <c r="G108" s="25" t="s">
        <v>75</v>
      </c>
      <c r="H108" s="26"/>
      <c r="I108" s="26"/>
      <c r="J108" s="43"/>
      <c r="K108" s="43" t="s">
        <v>160</v>
      </c>
    </row>
    <row r="109">
      <c r="A109" s="43" t="s">
        <v>1112</v>
      </c>
      <c r="B109" s="27">
        <v>0.14164351851851853</v>
      </c>
      <c r="C109" s="27">
        <f>B109-TIME('Time Shifts'!$B$35,'Time Shifts'!$C$35,'Time Shifts'!$D$35)</f>
        <v>0.126087963</v>
      </c>
      <c r="D109" s="43" t="s">
        <v>70</v>
      </c>
      <c r="E109" s="43" t="s">
        <v>78</v>
      </c>
      <c r="F109" s="25">
        <v>12.0</v>
      </c>
      <c r="G109" s="25">
        <f t="shared" ref="G109:G111" si="12">F109-7</f>
        <v>5</v>
      </c>
      <c r="H109" s="26"/>
      <c r="I109" s="26"/>
      <c r="J109" s="26"/>
      <c r="K109" s="26"/>
    </row>
    <row r="110">
      <c r="A110" s="43" t="s">
        <v>1112</v>
      </c>
      <c r="B110" s="27">
        <v>0.14228009259259258</v>
      </c>
      <c r="C110" s="27">
        <f>B110-TIME('Time Shifts'!$B$35,'Time Shifts'!$C$35,'Time Shifts'!$D$35)</f>
        <v>0.126724537</v>
      </c>
      <c r="D110" s="43" t="s">
        <v>70</v>
      </c>
      <c r="E110" s="43" t="s">
        <v>93</v>
      </c>
      <c r="F110" s="25">
        <v>21.0</v>
      </c>
      <c r="G110" s="25">
        <f t="shared" si="12"/>
        <v>14</v>
      </c>
      <c r="H110" s="26"/>
      <c r="I110" s="26"/>
      <c r="J110" s="43"/>
      <c r="K110" s="43" t="s">
        <v>1157</v>
      </c>
    </row>
    <row r="111">
      <c r="A111" s="43" t="s">
        <v>1112</v>
      </c>
      <c r="B111" s="27">
        <v>0.14234953703703704</v>
      </c>
      <c r="C111" s="27">
        <f>B111-TIME('Time Shifts'!$B$35,'Time Shifts'!$C$35,'Time Shifts'!$D$35)</f>
        <v>0.1267939815</v>
      </c>
      <c r="D111" s="43" t="s">
        <v>70</v>
      </c>
      <c r="E111" s="43" t="s">
        <v>93</v>
      </c>
      <c r="F111" s="25">
        <v>16.0</v>
      </c>
      <c r="G111" s="25">
        <f t="shared" si="12"/>
        <v>9</v>
      </c>
      <c r="H111" s="26"/>
      <c r="I111" s="26"/>
      <c r="J111" s="43"/>
      <c r="K111" s="43" t="s">
        <v>1157</v>
      </c>
    </row>
    <row r="112">
      <c r="A112" s="43" t="s">
        <v>1112</v>
      </c>
      <c r="B112" s="27">
        <v>0.1425810185185185</v>
      </c>
      <c r="C112" s="27">
        <f>B112-TIME('Time Shifts'!$B$35,'Time Shifts'!$C$35,'Time Shifts'!$D$35)</f>
        <v>0.127025463</v>
      </c>
      <c r="D112" s="43" t="s">
        <v>70</v>
      </c>
      <c r="E112" s="43" t="s">
        <v>91</v>
      </c>
      <c r="F112" s="25">
        <v>9.0</v>
      </c>
      <c r="G112" s="25"/>
      <c r="H112" s="43"/>
      <c r="I112" s="26" t="s">
        <v>1158</v>
      </c>
      <c r="J112" s="26"/>
      <c r="K112" s="26"/>
    </row>
    <row r="113">
      <c r="A113" s="43" t="s">
        <v>1112</v>
      </c>
      <c r="B113" s="27">
        <v>0.1438310185185185</v>
      </c>
      <c r="C113" s="27">
        <f>B113-TIME('Time Shifts'!$B$35,'Time Shifts'!$C$35,'Time Shifts'!$D$35)</f>
        <v>0.128275463</v>
      </c>
      <c r="D113" s="43" t="s">
        <v>82</v>
      </c>
      <c r="E113" s="43" t="s">
        <v>100</v>
      </c>
      <c r="F113" s="25">
        <v>16.0</v>
      </c>
      <c r="G113" s="25">
        <f t="shared" ref="G113:G114" si="13">F113-1</f>
        <v>15</v>
      </c>
      <c r="H113" s="43"/>
      <c r="I113" s="26" t="s">
        <v>1159</v>
      </c>
      <c r="J113" s="26"/>
      <c r="K113" s="26"/>
    </row>
    <row r="114">
      <c r="A114" s="43" t="s">
        <v>1112</v>
      </c>
      <c r="B114" s="27">
        <v>0.1438425925925926</v>
      </c>
      <c r="C114" s="27">
        <f>B114-TIME('Time Shifts'!$B$35,'Time Shifts'!$C$35,'Time Shifts'!$D$35)</f>
        <v>0.128287037</v>
      </c>
      <c r="D114" s="43" t="s">
        <v>968</v>
      </c>
      <c r="E114" s="43" t="s">
        <v>100</v>
      </c>
      <c r="F114" s="25">
        <v>4.0</v>
      </c>
      <c r="G114" s="25">
        <f t="shared" si="13"/>
        <v>3</v>
      </c>
      <c r="H114" s="43"/>
      <c r="I114" s="26" t="s">
        <v>1160</v>
      </c>
      <c r="J114" s="26"/>
      <c r="K114" s="26"/>
    </row>
    <row r="115">
      <c r="A115" s="43" t="s">
        <v>1112</v>
      </c>
      <c r="B115" s="27">
        <v>0.14386574074074074</v>
      </c>
      <c r="C115" s="27">
        <f>B115-TIME('Time Shifts'!$B$35,'Time Shifts'!$C$35,'Time Shifts'!$D$35)</f>
        <v>0.1283101852</v>
      </c>
      <c r="D115" s="43" t="s">
        <v>84</v>
      </c>
      <c r="E115" s="43" t="s">
        <v>100</v>
      </c>
      <c r="F115" s="28" t="s">
        <v>88</v>
      </c>
      <c r="G115" s="25">
        <v>1.0</v>
      </c>
      <c r="H115" s="43"/>
      <c r="I115" s="26" t="s">
        <v>1161</v>
      </c>
      <c r="J115" s="26"/>
      <c r="K115" s="26"/>
    </row>
    <row r="116">
      <c r="A116" s="43" t="s">
        <v>1112</v>
      </c>
      <c r="B116" s="27">
        <v>0.14652777777777778</v>
      </c>
      <c r="C116" s="27">
        <f>B116-TIME('Time Shifts'!$B$35,'Time Shifts'!$C$35,'Time Shifts'!$D$35)</f>
        <v>0.1309722222</v>
      </c>
      <c r="D116" s="43" t="s">
        <v>968</v>
      </c>
      <c r="E116" s="43" t="s">
        <v>93</v>
      </c>
      <c r="F116" s="28">
        <v>11.0</v>
      </c>
      <c r="G116" s="25">
        <v>8.0</v>
      </c>
      <c r="H116" s="26"/>
      <c r="I116" s="26"/>
      <c r="J116" s="43"/>
      <c r="K116" s="43" t="s">
        <v>1162</v>
      </c>
    </row>
    <row r="117">
      <c r="A117" s="43" t="s">
        <v>1112</v>
      </c>
      <c r="B117" s="27">
        <v>0.14818287037037037</v>
      </c>
      <c r="C117" s="27">
        <f>B117-TIME('Time Shifts'!$B$35,'Time Shifts'!$C$35,'Time Shifts'!$D$35)</f>
        <v>0.1326273148</v>
      </c>
      <c r="D117" s="43" t="s">
        <v>70</v>
      </c>
      <c r="E117" s="43" t="s">
        <v>93</v>
      </c>
      <c r="F117" s="25">
        <v>14.0</v>
      </c>
      <c r="G117" s="25">
        <f>F117-7</f>
        <v>7</v>
      </c>
      <c r="H117" s="26"/>
      <c r="I117" s="26"/>
      <c r="J117" s="43"/>
      <c r="K117" s="43" t="s">
        <v>1163</v>
      </c>
    </row>
    <row r="118">
      <c r="A118" s="43" t="s">
        <v>1112</v>
      </c>
      <c r="B118" s="27">
        <v>0.1482638888888889</v>
      </c>
      <c r="C118" s="27">
        <f>B118-TIME('Time Shifts'!$B$35,'Time Shifts'!$C$35,'Time Shifts'!$D$35)</f>
        <v>0.1327083333</v>
      </c>
      <c r="D118" s="43" t="s">
        <v>70</v>
      </c>
      <c r="E118" s="43" t="s">
        <v>91</v>
      </c>
      <c r="F118" s="25">
        <v>6.0</v>
      </c>
      <c r="G118" s="25"/>
      <c r="H118" s="43"/>
      <c r="I118" s="26" t="s">
        <v>1164</v>
      </c>
      <c r="J118" s="26"/>
      <c r="K118" s="26"/>
    </row>
    <row r="119">
      <c r="A119" s="43" t="s">
        <v>1112</v>
      </c>
      <c r="B119" s="27">
        <v>0.14982638888888888</v>
      </c>
      <c r="C119" s="27">
        <f>B119-TIME('Time Shifts'!$B$35,'Time Shifts'!$C$35,'Time Shifts'!$D$35)</f>
        <v>0.1342708333</v>
      </c>
      <c r="D119" s="43" t="s">
        <v>66</v>
      </c>
      <c r="E119" s="43" t="s">
        <v>91</v>
      </c>
      <c r="F119" s="25">
        <v>19.0</v>
      </c>
      <c r="G119" s="25"/>
      <c r="H119" s="43"/>
      <c r="I119" s="26" t="s">
        <v>1165</v>
      </c>
      <c r="J119" s="26"/>
      <c r="K119" s="26"/>
    </row>
    <row r="120">
      <c r="A120" s="43" t="s">
        <v>1112</v>
      </c>
      <c r="B120" s="27">
        <v>0.15077546296296296</v>
      </c>
      <c r="C120" s="27">
        <f>B120-TIME('Time Shifts'!$B$35,'Time Shifts'!$C$35,'Time Shifts'!$D$35)</f>
        <v>0.1352199074</v>
      </c>
      <c r="D120" s="43" t="s">
        <v>84</v>
      </c>
      <c r="E120" s="43" t="s">
        <v>93</v>
      </c>
      <c r="F120" s="25">
        <v>17.0</v>
      </c>
      <c r="G120" s="25">
        <f>F120-7</f>
        <v>10</v>
      </c>
      <c r="H120" s="26"/>
      <c r="I120" s="26"/>
      <c r="J120" s="43"/>
      <c r="K120" s="43" t="s">
        <v>1166</v>
      </c>
    </row>
    <row r="121">
      <c r="A121" s="43" t="s">
        <v>1112</v>
      </c>
      <c r="B121" s="27">
        <v>0.14405092592592592</v>
      </c>
      <c r="C121" s="27">
        <f>B121-TIME('Time Shifts'!$B$35,'Time Shifts'!$C$35,'Time Shifts'!$D$35)</f>
        <v>0.1284953704</v>
      </c>
      <c r="D121" s="43" t="s">
        <v>84</v>
      </c>
      <c r="E121" s="43" t="s">
        <v>91</v>
      </c>
      <c r="F121" s="25">
        <v>13.0</v>
      </c>
      <c r="G121" s="25"/>
      <c r="H121" s="43"/>
      <c r="I121" s="26" t="s">
        <v>1167</v>
      </c>
      <c r="J121" s="26"/>
      <c r="K121" s="26"/>
    </row>
    <row r="122">
      <c r="A122" s="43" t="s">
        <v>1112</v>
      </c>
      <c r="B122" s="27">
        <v>0.15118055555555557</v>
      </c>
      <c r="C122" s="27">
        <f>B122-TIME('Time Shifts'!$B$35,'Time Shifts'!$C$35,'Time Shifts'!$D$35)</f>
        <v>0.135625</v>
      </c>
      <c r="D122" s="43" t="s">
        <v>84</v>
      </c>
      <c r="E122" s="43" t="s">
        <v>93</v>
      </c>
      <c r="F122" s="28" t="s">
        <v>962</v>
      </c>
      <c r="G122" s="25">
        <v>7.0</v>
      </c>
      <c r="H122" s="26"/>
      <c r="I122" s="26"/>
      <c r="J122" s="43"/>
      <c r="K122" s="43" t="s">
        <v>1166</v>
      </c>
    </row>
    <row r="123">
      <c r="A123" s="43" t="s">
        <v>1112</v>
      </c>
      <c r="B123" s="27">
        <v>0.15259259259259259</v>
      </c>
      <c r="C123" s="27">
        <f>B123-TIME('Time Shifts'!$B$35,'Time Shifts'!$C$35,'Time Shifts'!$D$35)</f>
        <v>0.137037037</v>
      </c>
      <c r="D123" s="43" t="s">
        <v>82</v>
      </c>
      <c r="E123" s="43" t="s">
        <v>91</v>
      </c>
      <c r="F123" s="25">
        <v>34.0</v>
      </c>
      <c r="G123" s="25"/>
      <c r="H123" s="43"/>
      <c r="I123" s="26" t="s">
        <v>1168</v>
      </c>
      <c r="J123" s="43"/>
      <c r="K123" s="43" t="s">
        <v>701</v>
      </c>
    </row>
    <row r="124">
      <c r="A124" s="43" t="s">
        <v>1112</v>
      </c>
      <c r="B124" s="27">
        <v>0.15410879629629629</v>
      </c>
      <c r="C124" s="27">
        <f>B124-TIME('Time Shifts'!$B$35,'Time Shifts'!$C$35,'Time Shifts'!$D$35)</f>
        <v>0.1385532407</v>
      </c>
      <c r="D124" s="43" t="s">
        <v>69</v>
      </c>
      <c r="E124" s="43" t="s">
        <v>89</v>
      </c>
      <c r="F124" s="28" t="s">
        <v>68</v>
      </c>
      <c r="G124" s="25">
        <v>20.0</v>
      </c>
      <c r="H124" s="26"/>
      <c r="I124" s="26"/>
      <c r="J124" s="43"/>
      <c r="K124" s="43" t="s">
        <v>1169</v>
      </c>
    </row>
    <row r="125">
      <c r="A125" s="43" t="s">
        <v>1112</v>
      </c>
      <c r="B125" s="27">
        <v>0.15431712962962962</v>
      </c>
      <c r="C125" s="27">
        <f>B125-TIME('Time Shifts'!$B$35,'Time Shifts'!$C$35,'Time Shifts'!$D$35)</f>
        <v>0.1387615741</v>
      </c>
      <c r="D125" s="43" t="s">
        <v>69</v>
      </c>
      <c r="E125" s="43" t="s">
        <v>91</v>
      </c>
      <c r="F125" s="25">
        <v>10.0</v>
      </c>
      <c r="G125" s="25"/>
      <c r="H125" s="43"/>
      <c r="I125" s="26" t="s">
        <v>1170</v>
      </c>
      <c r="J125" s="26"/>
      <c r="K125" s="26"/>
    </row>
    <row r="126">
      <c r="A126" s="43" t="s">
        <v>1112</v>
      </c>
      <c r="B126" s="27">
        <v>0.15599537037037037</v>
      </c>
      <c r="C126" s="27">
        <f>B126-TIME('Time Shifts'!$B$35,'Time Shifts'!$C$35,'Time Shifts'!$D$35)</f>
        <v>0.1404398148</v>
      </c>
      <c r="D126" s="43" t="s">
        <v>74</v>
      </c>
      <c r="E126" s="43" t="s">
        <v>362</v>
      </c>
      <c r="F126" s="25">
        <v>19.0</v>
      </c>
      <c r="G126" s="25">
        <f>F126-3</f>
        <v>16</v>
      </c>
      <c r="H126" s="26"/>
      <c r="I126" s="26"/>
      <c r="J126" s="26"/>
      <c r="K126" s="26"/>
    </row>
    <row r="127">
      <c r="A127" s="43" t="s">
        <v>1112</v>
      </c>
      <c r="B127" s="27">
        <v>0.1565740740740741</v>
      </c>
      <c r="C127" s="27">
        <f>B127-TIME('Time Shifts'!$B$35,'Time Shifts'!$C$35,'Time Shifts'!$D$35)</f>
        <v>0.1410185185</v>
      </c>
      <c r="D127" s="43" t="s">
        <v>74</v>
      </c>
      <c r="E127" s="43" t="s">
        <v>93</v>
      </c>
      <c r="F127" s="25">
        <v>17.0</v>
      </c>
      <c r="G127" s="25">
        <f>F127-7</f>
        <v>10</v>
      </c>
      <c r="H127" s="26"/>
      <c r="I127" s="26"/>
      <c r="J127" s="43"/>
      <c r="K127" s="43" t="s">
        <v>1171</v>
      </c>
    </row>
    <row r="128">
      <c r="A128" s="43" t="s">
        <v>1112</v>
      </c>
      <c r="B128" s="27">
        <v>0.1580787037037037</v>
      </c>
      <c r="C128" s="27">
        <f>B128-TIME('Time Shifts'!$B$35,'Time Shifts'!$C$35,'Time Shifts'!$D$35)</f>
        <v>0.1425231481</v>
      </c>
      <c r="D128" s="43" t="s">
        <v>70</v>
      </c>
      <c r="E128" s="43" t="s">
        <v>78</v>
      </c>
      <c r="F128" s="28" t="s">
        <v>75</v>
      </c>
      <c r="G128" s="25" t="s">
        <v>75</v>
      </c>
      <c r="H128" s="26"/>
      <c r="I128" s="26"/>
      <c r="J128" s="43"/>
      <c r="K128" s="43" t="s">
        <v>160</v>
      </c>
    </row>
    <row r="129">
      <c r="A129" s="43" t="s">
        <v>1112</v>
      </c>
      <c r="B129" s="27">
        <v>0.1580787037037037</v>
      </c>
      <c r="C129" s="27">
        <f>B129-TIME('Time Shifts'!$B$35,'Time Shifts'!$C$35,'Time Shifts'!$D$35)</f>
        <v>0.1425231481</v>
      </c>
      <c r="D129" s="43" t="s">
        <v>70</v>
      </c>
      <c r="E129" s="43" t="s">
        <v>78</v>
      </c>
      <c r="F129" s="28" t="s">
        <v>88</v>
      </c>
      <c r="G129" s="25">
        <v>1.0</v>
      </c>
      <c r="H129" s="26"/>
      <c r="I129" s="26"/>
      <c r="J129" s="26"/>
      <c r="K129" s="26"/>
    </row>
    <row r="130">
      <c r="A130" s="43" t="s">
        <v>1112</v>
      </c>
      <c r="B130" s="27">
        <v>0.15872685185185184</v>
      </c>
      <c r="C130" s="27">
        <f>B130-TIME('Time Shifts'!$B$35,'Time Shifts'!$C$35,'Time Shifts'!$D$35)</f>
        <v>0.1431712963</v>
      </c>
      <c r="D130" s="43" t="s">
        <v>70</v>
      </c>
      <c r="E130" s="43" t="s">
        <v>79</v>
      </c>
      <c r="F130" s="25">
        <v>22.0</v>
      </c>
      <c r="G130" s="25">
        <f>F130-6</f>
        <v>16</v>
      </c>
      <c r="H130" s="26"/>
      <c r="I130" s="26"/>
      <c r="J130" s="26"/>
      <c r="K130" s="26"/>
    </row>
    <row r="131">
      <c r="A131" s="43" t="s">
        <v>1112</v>
      </c>
      <c r="B131" s="27">
        <v>0.15930555555555556</v>
      </c>
      <c r="C131" s="27">
        <f>B131-TIME('Time Shifts'!$B$35,'Time Shifts'!$C$35,'Time Shifts'!$D$35)</f>
        <v>0.14375</v>
      </c>
      <c r="D131" s="43" t="s">
        <v>70</v>
      </c>
      <c r="E131" s="43" t="s">
        <v>93</v>
      </c>
      <c r="F131" s="25">
        <v>9.0</v>
      </c>
      <c r="G131" s="25">
        <f t="shared" ref="G131:G132" si="14">F131-7</f>
        <v>2</v>
      </c>
      <c r="H131" s="26"/>
      <c r="I131" s="26"/>
      <c r="J131" s="43"/>
      <c r="K131" s="43" t="s">
        <v>1172</v>
      </c>
    </row>
    <row r="132">
      <c r="A132" s="43" t="s">
        <v>1112</v>
      </c>
      <c r="B132" s="27">
        <v>0.1593402777777778</v>
      </c>
      <c r="C132" s="27">
        <f>B132-TIME('Time Shifts'!$B$35,'Time Shifts'!$C$35,'Time Shifts'!$D$35)</f>
        <v>0.1437847222</v>
      </c>
      <c r="D132" s="43" t="s">
        <v>70</v>
      </c>
      <c r="E132" s="43" t="s">
        <v>93</v>
      </c>
      <c r="F132" s="25">
        <v>12.0</v>
      </c>
      <c r="G132" s="25">
        <f t="shared" si="14"/>
        <v>5</v>
      </c>
      <c r="H132" s="26"/>
      <c r="I132" s="26"/>
      <c r="J132" s="43"/>
      <c r="K132" s="43" t="s">
        <v>1157</v>
      </c>
    </row>
    <row r="133">
      <c r="A133" s="43" t="s">
        <v>1112</v>
      </c>
      <c r="B133" s="27">
        <v>0.15990740740740741</v>
      </c>
      <c r="C133" s="27">
        <f>B133-TIME('Time Shifts'!$B$35,'Time Shifts'!$C$35,'Time Shifts'!$D$35)</f>
        <v>0.1443518519</v>
      </c>
      <c r="D133" s="43" t="s">
        <v>968</v>
      </c>
      <c r="E133" s="43" t="s">
        <v>580</v>
      </c>
      <c r="F133" s="25">
        <v>9.0</v>
      </c>
      <c r="G133" s="25">
        <f>F133-0</f>
        <v>9</v>
      </c>
      <c r="H133" s="26"/>
      <c r="I133" s="26"/>
      <c r="J133" s="26"/>
      <c r="K133" s="26"/>
    </row>
    <row r="134">
      <c r="A134" s="43" t="s">
        <v>1112</v>
      </c>
      <c r="B134" s="27">
        <v>0.15994212962962964</v>
      </c>
      <c r="C134" s="27">
        <f>B134-TIME('Time Shifts'!$B$35,'Time Shifts'!$C$35,'Time Shifts'!$D$35)</f>
        <v>0.1443865741</v>
      </c>
      <c r="D134" s="43" t="s">
        <v>84</v>
      </c>
      <c r="E134" s="43" t="s">
        <v>580</v>
      </c>
      <c r="F134" s="28" t="s">
        <v>75</v>
      </c>
      <c r="G134" s="25" t="s">
        <v>75</v>
      </c>
      <c r="H134" s="26"/>
      <c r="I134" s="26"/>
      <c r="J134" s="43"/>
      <c r="K134" s="43" t="s">
        <v>85</v>
      </c>
    </row>
    <row r="135">
      <c r="A135" s="43" t="s">
        <v>1112</v>
      </c>
      <c r="B135" s="27">
        <v>0.15994212962962964</v>
      </c>
      <c r="C135" s="27">
        <f>B135-TIME('Time Shifts'!$B$35,'Time Shifts'!$C$35,'Time Shifts'!$D$35)</f>
        <v>0.1443865741</v>
      </c>
      <c r="D135" s="43" t="s">
        <v>84</v>
      </c>
      <c r="E135" s="43" t="s">
        <v>580</v>
      </c>
      <c r="F135" s="25">
        <v>18.0</v>
      </c>
      <c r="G135" s="25">
        <f>F135-6</f>
        <v>12</v>
      </c>
      <c r="H135" s="26"/>
      <c r="I135" s="26"/>
      <c r="J135" s="26"/>
      <c r="K135" s="26"/>
    </row>
    <row r="136">
      <c r="A136" s="43" t="s">
        <v>1112</v>
      </c>
      <c r="B136" s="27">
        <v>0.16096064814814814</v>
      </c>
      <c r="C136" s="27">
        <f>B136-TIME('Time Shifts'!$B$35,'Time Shifts'!$C$35,'Time Shifts'!$D$35)</f>
        <v>0.1454050926</v>
      </c>
      <c r="D136" s="43" t="s">
        <v>968</v>
      </c>
      <c r="E136" s="43" t="s">
        <v>100</v>
      </c>
      <c r="F136" s="28" t="s">
        <v>75</v>
      </c>
      <c r="G136" s="25" t="s">
        <v>75</v>
      </c>
      <c r="H136" s="43"/>
      <c r="I136" s="26" t="s">
        <v>1173</v>
      </c>
      <c r="J136" s="43"/>
      <c r="K136" s="43" t="s">
        <v>1174</v>
      </c>
    </row>
    <row r="137">
      <c r="A137" s="43" t="s">
        <v>1112</v>
      </c>
      <c r="B137" s="27">
        <v>0.16127314814814814</v>
      </c>
      <c r="C137" s="27">
        <f>B137-TIME('Time Shifts'!$B$35,'Time Shifts'!$C$35,'Time Shifts'!$D$35)</f>
        <v>0.1457175926</v>
      </c>
      <c r="D137" s="43" t="s">
        <v>82</v>
      </c>
      <c r="E137" s="43" t="s">
        <v>100</v>
      </c>
      <c r="F137" s="25">
        <v>17.0</v>
      </c>
      <c r="G137" s="25">
        <f>F137-1</f>
        <v>16</v>
      </c>
      <c r="H137" s="43"/>
      <c r="I137" s="26" t="s">
        <v>1175</v>
      </c>
      <c r="J137" s="43"/>
      <c r="K137" s="43" t="s">
        <v>1176</v>
      </c>
    </row>
    <row r="138">
      <c r="A138" s="43" t="s">
        <v>1112</v>
      </c>
      <c r="B138" s="27">
        <v>0.16260416666666666</v>
      </c>
      <c r="C138" s="27">
        <f>B138-TIME('Time Shifts'!$B$35,'Time Shifts'!$C$35,'Time Shifts'!$D$35)</f>
        <v>0.1470486111</v>
      </c>
      <c r="D138" s="43" t="s">
        <v>968</v>
      </c>
      <c r="E138" s="43" t="s">
        <v>195</v>
      </c>
      <c r="F138" s="25">
        <v>11.0</v>
      </c>
      <c r="G138" s="25">
        <f>F138</f>
        <v>11</v>
      </c>
      <c r="H138" s="26"/>
      <c r="I138" s="26"/>
      <c r="J138" s="26"/>
      <c r="K138" s="26"/>
    </row>
    <row r="139">
      <c r="A139" s="43" t="s">
        <v>1112</v>
      </c>
      <c r="B139" s="27">
        <v>0.1637962962962963</v>
      </c>
      <c r="C139" s="27">
        <f>B139-TIME('Time Shifts'!$B$35,'Time Shifts'!$C$35,'Time Shifts'!$D$35)</f>
        <v>0.1482407407</v>
      </c>
      <c r="D139" s="43" t="s">
        <v>66</v>
      </c>
      <c r="E139" s="43" t="s">
        <v>91</v>
      </c>
      <c r="F139" s="25">
        <v>7.0</v>
      </c>
      <c r="G139" s="25"/>
      <c r="H139" s="43"/>
      <c r="I139" s="26" t="s">
        <v>1177</v>
      </c>
      <c r="J139" s="43"/>
      <c r="K139" s="43" t="s">
        <v>1178</v>
      </c>
    </row>
    <row r="140">
      <c r="A140" s="43" t="s">
        <v>1112</v>
      </c>
      <c r="B140" s="27">
        <v>0.1649537037037037</v>
      </c>
      <c r="C140" s="27">
        <f>B140-TIME('Time Shifts'!$B$35,'Time Shifts'!$C$35,'Time Shifts'!$D$35)</f>
        <v>0.1493981481</v>
      </c>
      <c r="D140" s="43" t="s">
        <v>84</v>
      </c>
      <c r="E140" s="43" t="s">
        <v>93</v>
      </c>
      <c r="F140" s="25">
        <v>19.0</v>
      </c>
      <c r="G140" s="25">
        <f>F140-7</f>
        <v>12</v>
      </c>
      <c r="H140" s="26"/>
      <c r="I140" s="26"/>
      <c r="J140" s="43"/>
      <c r="K140" s="43" t="s">
        <v>1166</v>
      </c>
    </row>
    <row r="141">
      <c r="A141" s="43" t="s">
        <v>1112</v>
      </c>
      <c r="B141" s="27">
        <v>0.16519675925925925</v>
      </c>
      <c r="C141" s="27">
        <f>B141-TIME('Time Shifts'!$B$35,'Time Shifts'!$C$35,'Time Shifts'!$D$35)</f>
        <v>0.1496412037</v>
      </c>
      <c r="D141" s="43" t="s">
        <v>84</v>
      </c>
      <c r="E141" s="43" t="s">
        <v>91</v>
      </c>
      <c r="F141" s="25">
        <v>18.0</v>
      </c>
      <c r="G141" s="25"/>
      <c r="H141" s="43"/>
      <c r="I141" s="26" t="s">
        <v>1179</v>
      </c>
      <c r="J141" s="26"/>
      <c r="K141" s="26"/>
    </row>
    <row r="142">
      <c r="A142" s="43" t="s">
        <v>1112</v>
      </c>
      <c r="B142" s="27">
        <v>0.16572916666666668</v>
      </c>
      <c r="C142" s="27">
        <f>B142-TIME('Time Shifts'!$B$35,'Time Shifts'!$C$35,'Time Shifts'!$D$35)</f>
        <v>0.1501736111</v>
      </c>
      <c r="D142" s="43" t="s">
        <v>84</v>
      </c>
      <c r="E142" s="43" t="s">
        <v>93</v>
      </c>
      <c r="F142" s="28" t="s">
        <v>75</v>
      </c>
      <c r="G142" s="25" t="s">
        <v>75</v>
      </c>
      <c r="H142" s="26"/>
      <c r="I142" s="26"/>
      <c r="J142" s="43"/>
      <c r="K142" s="43" t="s">
        <v>85</v>
      </c>
    </row>
    <row r="143">
      <c r="A143" s="43" t="s">
        <v>1112</v>
      </c>
      <c r="B143" s="27">
        <v>0.16572916666666668</v>
      </c>
      <c r="C143" s="27">
        <f>B143-TIME('Time Shifts'!$B$35,'Time Shifts'!$C$35,'Time Shifts'!$D$35)</f>
        <v>0.1501736111</v>
      </c>
      <c r="D143" s="43" t="s">
        <v>84</v>
      </c>
      <c r="E143" s="43" t="s">
        <v>93</v>
      </c>
      <c r="F143" s="25">
        <v>24.0</v>
      </c>
      <c r="G143" s="25">
        <f>F143-7</f>
        <v>17</v>
      </c>
      <c r="H143" s="26"/>
      <c r="I143" s="26"/>
      <c r="J143" s="43"/>
      <c r="K143" s="43" t="s">
        <v>1180</v>
      </c>
    </row>
    <row r="144">
      <c r="A144" s="43" t="s">
        <v>1112</v>
      </c>
      <c r="B144" s="27">
        <v>0.16582175925925927</v>
      </c>
      <c r="C144" s="27">
        <f>B144-TIME('Time Shifts'!$B$35,'Time Shifts'!$C$35,'Time Shifts'!$D$35)</f>
        <v>0.1502662037</v>
      </c>
      <c r="D144" s="43" t="s">
        <v>84</v>
      </c>
      <c r="E144" s="43" t="s">
        <v>91</v>
      </c>
      <c r="F144" s="25">
        <v>15.0</v>
      </c>
      <c r="G144" s="25"/>
      <c r="H144" s="43"/>
      <c r="I144" s="26" t="s">
        <v>1181</v>
      </c>
      <c r="J144" s="26"/>
      <c r="K144" s="26"/>
    </row>
    <row r="145">
      <c r="A145" s="43" t="s">
        <v>1112</v>
      </c>
      <c r="B145" s="27">
        <v>0.16662037037037036</v>
      </c>
      <c r="C145" s="27">
        <f>B145-TIME('Time Shifts'!$B$35,'Time Shifts'!$C$35,'Time Shifts'!$D$35)</f>
        <v>0.1510648148</v>
      </c>
      <c r="D145" s="43" t="s">
        <v>82</v>
      </c>
      <c r="E145" s="43" t="s">
        <v>81</v>
      </c>
      <c r="F145" s="25">
        <v>6.0</v>
      </c>
      <c r="G145" s="25">
        <f>F145-2</f>
        <v>4</v>
      </c>
      <c r="H145" s="26"/>
      <c r="I145" s="26"/>
      <c r="J145" s="26"/>
      <c r="K145" s="26"/>
    </row>
    <row r="146">
      <c r="A146" s="43" t="s">
        <v>1112</v>
      </c>
      <c r="B146" s="27">
        <v>0.16780092592592594</v>
      </c>
      <c r="C146" s="27">
        <f>B146-TIME('Time Shifts'!$B$35,'Time Shifts'!$C$35,'Time Shifts'!$D$35)</f>
        <v>0.1522453704</v>
      </c>
      <c r="D146" s="43" t="s">
        <v>69</v>
      </c>
      <c r="E146" s="43" t="s">
        <v>120</v>
      </c>
      <c r="F146" s="25">
        <v>19.0</v>
      </c>
      <c r="G146" s="25"/>
      <c r="H146" s="43"/>
      <c r="I146" s="26" t="s">
        <v>1182</v>
      </c>
      <c r="J146" s="43"/>
      <c r="K146" s="43" t="s">
        <v>1183</v>
      </c>
    </row>
    <row r="147">
      <c r="A147" s="43" t="s">
        <v>1112</v>
      </c>
      <c r="B147" s="27">
        <v>0.16847222222222222</v>
      </c>
      <c r="C147" s="27">
        <f>B147-TIME('Time Shifts'!$B$35,'Time Shifts'!$C$35,'Time Shifts'!$D$35)</f>
        <v>0.1529166667</v>
      </c>
      <c r="D147" s="43" t="s">
        <v>69</v>
      </c>
      <c r="E147" s="43" t="s">
        <v>89</v>
      </c>
      <c r="F147" s="28" t="s">
        <v>68</v>
      </c>
      <c r="G147" s="25">
        <v>20.0</v>
      </c>
      <c r="H147" s="26"/>
      <c r="I147" s="26"/>
      <c r="J147" s="43"/>
      <c r="K147" s="43" t="s">
        <v>160</v>
      </c>
    </row>
    <row r="148">
      <c r="A148" s="43" t="s">
        <v>1112</v>
      </c>
      <c r="B148" s="27">
        <v>0.16847222222222222</v>
      </c>
      <c r="C148" s="27">
        <f>B148-TIME('Time Shifts'!$B$35,'Time Shifts'!$C$35,'Time Shifts'!$D$35)</f>
        <v>0.1529166667</v>
      </c>
      <c r="D148" s="43" t="s">
        <v>69</v>
      </c>
      <c r="E148" s="43" t="s">
        <v>89</v>
      </c>
      <c r="F148" s="25">
        <v>15.0</v>
      </c>
      <c r="G148" s="25">
        <f>F148-7</f>
        <v>8</v>
      </c>
      <c r="H148" s="26"/>
      <c r="I148" s="26"/>
      <c r="J148" s="43"/>
      <c r="K148" s="43" t="s">
        <v>223</v>
      </c>
    </row>
    <row r="149">
      <c r="A149" s="43" t="s">
        <v>1112</v>
      </c>
      <c r="B149" s="27">
        <v>0.1695949074074074</v>
      </c>
      <c r="C149" s="27">
        <f>B149-TIME('Time Shifts'!$B$35,'Time Shifts'!$C$35,'Time Shifts'!$D$35)</f>
        <v>0.1540393519</v>
      </c>
      <c r="D149" s="43" t="s">
        <v>66</v>
      </c>
      <c r="E149" s="43" t="s">
        <v>91</v>
      </c>
      <c r="F149" s="25">
        <v>5.0</v>
      </c>
      <c r="G149" s="25"/>
      <c r="H149" s="43"/>
      <c r="I149" s="26" t="s">
        <v>1184</v>
      </c>
      <c r="J149" s="43"/>
      <c r="K149" s="43" t="s">
        <v>1185</v>
      </c>
    </row>
    <row r="150">
      <c r="A150" s="43" t="s">
        <v>1112</v>
      </c>
      <c r="B150" s="27">
        <v>0.17201388888888888</v>
      </c>
      <c r="C150" s="27">
        <f>B150-TIME('Time Shifts'!$B$35,'Time Shifts'!$C$35,'Time Shifts'!$D$35)</f>
        <v>0.1564583333</v>
      </c>
      <c r="D150" s="43" t="s">
        <v>82</v>
      </c>
      <c r="E150" s="43" t="s">
        <v>580</v>
      </c>
      <c r="F150" s="28" t="s">
        <v>68</v>
      </c>
      <c r="G150" s="25">
        <v>20.0</v>
      </c>
      <c r="H150" s="26"/>
      <c r="I150" s="26"/>
      <c r="J150" s="26"/>
      <c r="K150" s="26"/>
    </row>
    <row r="151">
      <c r="A151" s="43" t="s">
        <v>1112</v>
      </c>
      <c r="B151" s="27">
        <v>0.17239583333333333</v>
      </c>
      <c r="C151" s="27">
        <f>B151-TIME('Time Shifts'!$B$35,'Time Shifts'!$C$35,'Time Shifts'!$D$35)</f>
        <v>0.1568402778</v>
      </c>
      <c r="D151" s="43" t="s">
        <v>74</v>
      </c>
      <c r="E151" s="43" t="s">
        <v>120</v>
      </c>
      <c r="F151" s="25">
        <v>7.0</v>
      </c>
      <c r="G151" s="25"/>
      <c r="H151" s="43"/>
      <c r="I151" s="26" t="s">
        <v>1186</v>
      </c>
      <c r="J151" s="43"/>
      <c r="K151" s="43" t="s">
        <v>1187</v>
      </c>
    </row>
    <row r="152">
      <c r="A152" s="43" t="s">
        <v>1112</v>
      </c>
      <c r="B152" s="27">
        <v>0.17346064814814816</v>
      </c>
      <c r="C152" s="27">
        <f>B152-TIME('Time Shifts'!$B$35,'Time Shifts'!$C$35,'Time Shifts'!$D$35)</f>
        <v>0.1579050926</v>
      </c>
      <c r="D152" s="43" t="s">
        <v>84</v>
      </c>
      <c r="E152" s="43" t="s">
        <v>93</v>
      </c>
      <c r="F152" s="25">
        <v>10.0</v>
      </c>
      <c r="G152" s="25">
        <f>F152-7</f>
        <v>3</v>
      </c>
      <c r="H152" s="26"/>
      <c r="I152" s="26"/>
      <c r="J152" s="43"/>
      <c r="K152" s="43" t="s">
        <v>1188</v>
      </c>
    </row>
    <row r="153">
      <c r="A153" s="43" t="s">
        <v>1112</v>
      </c>
      <c r="B153" s="27">
        <v>0.17408564814814814</v>
      </c>
      <c r="C153" s="27">
        <f>B153-TIME('Time Shifts'!$B$35,'Time Shifts'!$C$35,'Time Shifts'!$D$35)</f>
        <v>0.1585300926</v>
      </c>
      <c r="D153" s="43" t="s">
        <v>69</v>
      </c>
      <c r="E153" s="43" t="s">
        <v>100</v>
      </c>
      <c r="F153" s="25">
        <v>7.0</v>
      </c>
      <c r="G153" s="25">
        <f>F153-4</f>
        <v>3</v>
      </c>
      <c r="H153" s="43"/>
      <c r="I153" s="26" t="s">
        <v>1189</v>
      </c>
      <c r="J153" s="26"/>
      <c r="K153" s="26"/>
    </row>
    <row r="154">
      <c r="A154" s="43" t="s">
        <v>1112</v>
      </c>
      <c r="B154" s="27">
        <v>0.17476851851851852</v>
      </c>
      <c r="C154" s="27">
        <f>B154-TIME('Time Shifts'!$B$35,'Time Shifts'!$C$35,'Time Shifts'!$D$35)</f>
        <v>0.159212963</v>
      </c>
      <c r="D154" s="43" t="s">
        <v>69</v>
      </c>
      <c r="E154" s="43" t="s">
        <v>91</v>
      </c>
      <c r="F154" s="25">
        <v>11.0</v>
      </c>
      <c r="G154" s="25"/>
      <c r="H154" s="43"/>
      <c r="I154" s="26" t="s">
        <v>1190</v>
      </c>
      <c r="J154" s="26"/>
      <c r="K154" s="26"/>
    </row>
    <row r="155">
      <c r="A155" s="43" t="s">
        <v>1112</v>
      </c>
      <c r="B155" s="27">
        <v>0.17555555555555555</v>
      </c>
      <c r="C155" s="27">
        <f>B155-TIME('Time Shifts'!$B$35,'Time Shifts'!$C$35,'Time Shifts'!$D$35)</f>
        <v>0.16</v>
      </c>
      <c r="D155" s="43" t="s">
        <v>66</v>
      </c>
      <c r="E155" s="43" t="s">
        <v>100</v>
      </c>
      <c r="F155" s="25">
        <v>16.0</v>
      </c>
      <c r="G155" s="25">
        <f>F155-1</f>
        <v>15</v>
      </c>
      <c r="H155" s="43"/>
      <c r="I155" s="26" t="s">
        <v>1191</v>
      </c>
      <c r="J155" s="26"/>
      <c r="K155" s="26"/>
    </row>
    <row r="156">
      <c r="A156" s="43" t="s">
        <v>1112</v>
      </c>
      <c r="B156" s="27">
        <v>0.17556712962962964</v>
      </c>
      <c r="C156" s="27">
        <f>B156-TIME('Time Shifts'!$B$35,'Time Shifts'!$C$35,'Time Shifts'!$D$35)</f>
        <v>0.1600115741</v>
      </c>
      <c r="D156" s="43" t="s">
        <v>70</v>
      </c>
      <c r="E156" s="43" t="s">
        <v>100</v>
      </c>
      <c r="F156" s="25">
        <v>15.0</v>
      </c>
      <c r="G156" s="25">
        <f>F156-7</f>
        <v>8</v>
      </c>
      <c r="H156" s="43"/>
      <c r="I156" s="26" t="s">
        <v>1192</v>
      </c>
      <c r="J156" s="26"/>
      <c r="K156" s="26"/>
    </row>
    <row r="157">
      <c r="A157" s="43" t="s">
        <v>1112</v>
      </c>
      <c r="B157" s="27">
        <v>0.17583333333333334</v>
      </c>
      <c r="C157" s="27">
        <f>B157-TIME('Time Shifts'!$B$35,'Time Shifts'!$C$35,'Time Shifts'!$D$35)</f>
        <v>0.1602777778</v>
      </c>
      <c r="D157" s="43" t="s">
        <v>66</v>
      </c>
      <c r="E157" s="43" t="s">
        <v>81</v>
      </c>
      <c r="F157" s="28" t="s">
        <v>1193</v>
      </c>
      <c r="G157" s="25">
        <v>19.0</v>
      </c>
      <c r="H157" s="26"/>
      <c r="I157" s="26"/>
      <c r="J157" s="26"/>
      <c r="K157" s="26"/>
    </row>
    <row r="158">
      <c r="A158" s="43" t="s">
        <v>1112</v>
      </c>
      <c r="B158" s="27">
        <v>0.1766087962962963</v>
      </c>
      <c r="C158" s="27">
        <f>B158-TIME('Time Shifts'!$B$35,'Time Shifts'!$C$35,'Time Shifts'!$D$35)</f>
        <v>0.1610532407</v>
      </c>
      <c r="D158" s="43" t="s">
        <v>968</v>
      </c>
      <c r="E158" s="43" t="s">
        <v>195</v>
      </c>
      <c r="F158" s="25">
        <v>11.0</v>
      </c>
      <c r="G158" s="25">
        <f>F158</f>
        <v>11</v>
      </c>
      <c r="H158" s="26"/>
      <c r="I158" s="26"/>
      <c r="J158" s="26"/>
      <c r="K158" s="26"/>
    </row>
    <row r="159">
      <c r="A159" s="43" t="s">
        <v>1112</v>
      </c>
      <c r="B159" s="27">
        <v>0.17797453703703703</v>
      </c>
      <c r="C159" s="27">
        <f>B159-TIME('Time Shifts'!$B$35,'Time Shifts'!$C$35,'Time Shifts'!$D$35)</f>
        <v>0.1624189815</v>
      </c>
      <c r="D159" s="43" t="s">
        <v>66</v>
      </c>
      <c r="E159" s="43" t="s">
        <v>89</v>
      </c>
      <c r="F159" s="25">
        <v>12.0</v>
      </c>
      <c r="G159" s="25">
        <f t="shared" ref="G159:G160" si="15">F159-7</f>
        <v>5</v>
      </c>
      <c r="H159" s="26"/>
      <c r="I159" s="26"/>
      <c r="J159" s="43"/>
      <c r="K159" s="43" t="s">
        <v>171</v>
      </c>
    </row>
    <row r="160">
      <c r="A160" s="43" t="s">
        <v>1112</v>
      </c>
      <c r="B160" s="27">
        <v>0.17800925925925926</v>
      </c>
      <c r="C160" s="27">
        <f>B160-TIME('Time Shifts'!$B$35,'Time Shifts'!$C$35,'Time Shifts'!$D$35)</f>
        <v>0.1624537037</v>
      </c>
      <c r="D160" s="43" t="s">
        <v>66</v>
      </c>
      <c r="E160" s="43" t="s">
        <v>89</v>
      </c>
      <c r="F160" s="25">
        <v>16.0</v>
      </c>
      <c r="G160" s="25">
        <f t="shared" si="15"/>
        <v>9</v>
      </c>
      <c r="H160" s="26"/>
      <c r="I160" s="26"/>
      <c r="J160" s="43"/>
      <c r="K160" s="43" t="s">
        <v>171</v>
      </c>
    </row>
    <row r="161">
      <c r="A161" s="43" t="s">
        <v>1112</v>
      </c>
      <c r="B161" s="27">
        <v>0.17813657407407407</v>
      </c>
      <c r="C161" s="27">
        <f>B161-TIME('Time Shifts'!$B$35,'Time Shifts'!$C$35,'Time Shifts'!$D$35)</f>
        <v>0.1625810185</v>
      </c>
      <c r="D161" s="43" t="s">
        <v>66</v>
      </c>
      <c r="E161" s="43" t="s">
        <v>91</v>
      </c>
      <c r="F161" s="25">
        <v>10.0</v>
      </c>
      <c r="G161" s="25"/>
      <c r="H161" s="43"/>
      <c r="I161" s="43" t="s">
        <v>1194</v>
      </c>
      <c r="J161" s="28">
        <v>1.0</v>
      </c>
      <c r="K161" s="43" t="s">
        <v>1195</v>
      </c>
    </row>
    <row r="162">
      <c r="A162" s="43" t="s">
        <v>1112</v>
      </c>
      <c r="B162" s="27">
        <v>0.1787037037037037</v>
      </c>
      <c r="C162" s="27">
        <f>B162-TIME('Time Shifts'!$B$35,'Time Shifts'!$C$35,'Time Shifts'!$D$35)</f>
        <v>0.1631481481</v>
      </c>
      <c r="D162" s="43" t="s">
        <v>84</v>
      </c>
      <c r="E162" s="43" t="s">
        <v>93</v>
      </c>
      <c r="F162" s="28" t="s">
        <v>75</v>
      </c>
      <c r="G162" s="25" t="s">
        <v>75</v>
      </c>
      <c r="H162" s="26"/>
      <c r="I162" s="26"/>
      <c r="J162" s="43"/>
      <c r="K162" s="43" t="s">
        <v>85</v>
      </c>
    </row>
    <row r="163">
      <c r="A163" s="43" t="s">
        <v>1112</v>
      </c>
      <c r="B163" s="27">
        <v>0.1787037037037037</v>
      </c>
      <c r="C163" s="27">
        <f>B163-TIME('Time Shifts'!$B$35,'Time Shifts'!$C$35,'Time Shifts'!$D$35)</f>
        <v>0.1631481481</v>
      </c>
      <c r="D163" s="43" t="s">
        <v>84</v>
      </c>
      <c r="E163" s="43" t="s">
        <v>93</v>
      </c>
      <c r="F163" s="25">
        <v>13.0</v>
      </c>
      <c r="G163" s="25">
        <f>F163-7</f>
        <v>6</v>
      </c>
      <c r="H163" s="26"/>
      <c r="I163" s="26"/>
      <c r="J163" s="43"/>
      <c r="K163" s="43" t="s">
        <v>1180</v>
      </c>
    </row>
    <row r="164">
      <c r="A164" s="43" t="s">
        <v>1112</v>
      </c>
      <c r="B164" s="27">
        <v>0.17891203703703704</v>
      </c>
      <c r="C164" s="27">
        <f>B164-TIME('Time Shifts'!$B$35,'Time Shifts'!$C$35,'Time Shifts'!$D$35)</f>
        <v>0.1633564815</v>
      </c>
      <c r="D164" s="43" t="s">
        <v>84</v>
      </c>
      <c r="E164" s="43" t="s">
        <v>93</v>
      </c>
      <c r="F164" s="28" t="s">
        <v>75</v>
      </c>
      <c r="G164" s="25" t="s">
        <v>75</v>
      </c>
      <c r="H164" s="26"/>
      <c r="I164" s="26"/>
      <c r="J164" s="43"/>
      <c r="K164" s="43" t="s">
        <v>85</v>
      </c>
    </row>
    <row r="165">
      <c r="A165" s="43" t="s">
        <v>1112</v>
      </c>
      <c r="B165" s="27">
        <v>0.17891203703703704</v>
      </c>
      <c r="C165" s="27">
        <f>B165-TIME('Time Shifts'!$B$35,'Time Shifts'!$C$35,'Time Shifts'!$D$35)</f>
        <v>0.1633564815</v>
      </c>
      <c r="D165" s="43" t="s">
        <v>84</v>
      </c>
      <c r="E165" s="43" t="s">
        <v>93</v>
      </c>
      <c r="F165" s="25">
        <v>15.0</v>
      </c>
      <c r="G165" s="25">
        <f>F165-7</f>
        <v>8</v>
      </c>
      <c r="H165" s="26"/>
      <c r="I165" s="26"/>
      <c r="J165" s="43"/>
      <c r="K165" s="43" t="s">
        <v>1180</v>
      </c>
    </row>
    <row r="166">
      <c r="A166" s="43" t="s">
        <v>1112</v>
      </c>
      <c r="B166" s="27">
        <v>0.17905092592592592</v>
      </c>
      <c r="C166" s="27">
        <f>B166-TIME('Time Shifts'!$B$35,'Time Shifts'!$C$35,'Time Shifts'!$D$35)</f>
        <v>0.1634953704</v>
      </c>
      <c r="D166" s="43" t="s">
        <v>84</v>
      </c>
      <c r="E166" s="43" t="s">
        <v>91</v>
      </c>
      <c r="F166" s="25">
        <v>17.0</v>
      </c>
      <c r="G166" s="25"/>
      <c r="H166" s="43"/>
      <c r="I166" s="43" t="s">
        <v>1196</v>
      </c>
      <c r="J166" s="28">
        <v>1.0</v>
      </c>
      <c r="K166" s="43" t="s">
        <v>1197</v>
      </c>
    </row>
    <row r="167">
      <c r="A167" s="43" t="s">
        <v>1112</v>
      </c>
      <c r="B167" s="27">
        <v>0.18211805555555555</v>
      </c>
      <c r="C167" s="27">
        <f>B167-TIME('Time Shifts'!$B$35,'Time Shifts'!$C$35,'Time Shifts'!$D$35)</f>
        <v>0.1665625</v>
      </c>
      <c r="D167" s="43" t="s">
        <v>82</v>
      </c>
      <c r="E167" s="43" t="s">
        <v>91</v>
      </c>
      <c r="F167" s="25">
        <v>20.0</v>
      </c>
      <c r="G167" s="25"/>
      <c r="H167" s="43"/>
      <c r="I167" s="26" t="s">
        <v>1198</v>
      </c>
      <c r="J167" s="43"/>
      <c r="K167" s="43" t="s">
        <v>701</v>
      </c>
    </row>
    <row r="168">
      <c r="A168" s="43" t="s">
        <v>1112</v>
      </c>
      <c r="B168" s="27">
        <v>0.18278935185185186</v>
      </c>
      <c r="C168" s="27">
        <f>B168-TIME('Time Shifts'!$B$35,'Time Shifts'!$C$35,'Time Shifts'!$D$35)</f>
        <v>0.1672337963</v>
      </c>
      <c r="D168" s="43" t="s">
        <v>69</v>
      </c>
      <c r="E168" s="43" t="s">
        <v>120</v>
      </c>
      <c r="F168" s="25">
        <v>22.0</v>
      </c>
      <c r="G168" s="25"/>
      <c r="H168" s="43"/>
      <c r="I168" s="26" t="s">
        <v>1199</v>
      </c>
      <c r="J168" s="43"/>
      <c r="K168" s="43" t="s">
        <v>1183</v>
      </c>
    </row>
    <row r="169">
      <c r="A169" s="43" t="s">
        <v>1112</v>
      </c>
      <c r="B169" s="27">
        <v>0.1830324074074074</v>
      </c>
      <c r="C169" s="27">
        <f>B169-TIME('Time Shifts'!$B$35,'Time Shifts'!$C$35,'Time Shifts'!$D$35)</f>
        <v>0.1674768519</v>
      </c>
      <c r="D169" s="43" t="s">
        <v>69</v>
      </c>
      <c r="E169" s="43" t="s">
        <v>89</v>
      </c>
      <c r="F169" s="28" t="s">
        <v>75</v>
      </c>
      <c r="G169" s="25" t="s">
        <v>75</v>
      </c>
      <c r="H169" s="26"/>
      <c r="I169" s="26"/>
      <c r="J169" s="43"/>
      <c r="K169" s="43" t="s">
        <v>160</v>
      </c>
    </row>
    <row r="170">
      <c r="A170" s="43" t="s">
        <v>1112</v>
      </c>
      <c r="B170" s="27">
        <v>0.1830324074074074</v>
      </c>
      <c r="C170" s="27">
        <f>B170-TIME('Time Shifts'!$B$35,'Time Shifts'!$C$35,'Time Shifts'!$D$35)</f>
        <v>0.1674768519</v>
      </c>
      <c r="D170" s="43" t="s">
        <v>69</v>
      </c>
      <c r="E170" s="43" t="s">
        <v>89</v>
      </c>
      <c r="F170" s="25">
        <v>19.0</v>
      </c>
      <c r="G170" s="25">
        <f>F170-7</f>
        <v>12</v>
      </c>
      <c r="H170" s="26"/>
      <c r="I170" s="26"/>
      <c r="J170" s="43"/>
      <c r="K170" s="43" t="s">
        <v>1200</v>
      </c>
    </row>
    <row r="171">
      <c r="A171" s="43" t="s">
        <v>1112</v>
      </c>
      <c r="B171" s="27">
        <v>0.18311342592592592</v>
      </c>
      <c r="C171" s="27">
        <f>B171-TIME('Time Shifts'!$B$35,'Time Shifts'!$C$35,'Time Shifts'!$D$35)</f>
        <v>0.1675578704</v>
      </c>
      <c r="D171" s="43" t="s">
        <v>69</v>
      </c>
      <c r="E171" s="43" t="s">
        <v>91</v>
      </c>
      <c r="F171" s="25">
        <v>12.0</v>
      </c>
      <c r="G171" s="25"/>
      <c r="H171" s="43"/>
      <c r="I171" s="43" t="s">
        <v>1201</v>
      </c>
      <c r="J171" s="28">
        <v>1.0</v>
      </c>
      <c r="K171" s="43" t="s">
        <v>1202</v>
      </c>
    </row>
    <row r="172">
      <c r="A172" s="43" t="s">
        <v>1112</v>
      </c>
      <c r="B172" s="27">
        <v>0.1844097222222222</v>
      </c>
      <c r="C172" s="27">
        <f>B172-TIME('Time Shifts'!$B$35,'Time Shifts'!$C$35,'Time Shifts'!$D$35)</f>
        <v>0.1688541667</v>
      </c>
      <c r="D172" s="43" t="s">
        <v>74</v>
      </c>
      <c r="E172" s="43" t="s">
        <v>127</v>
      </c>
      <c r="F172" s="25">
        <v>11.0</v>
      </c>
      <c r="G172" s="25">
        <f>F172-0</f>
        <v>11</v>
      </c>
      <c r="H172" s="26"/>
      <c r="I172" s="26"/>
      <c r="J172" s="26"/>
      <c r="K172" s="26"/>
    </row>
    <row r="173">
      <c r="A173" s="43" t="s">
        <v>1112</v>
      </c>
      <c r="B173" s="27">
        <v>0.18475694444444443</v>
      </c>
      <c r="C173" s="27">
        <f>B173-TIME('Time Shifts'!$B$35,'Time Shifts'!$C$35,'Time Shifts'!$D$35)</f>
        <v>0.1692013889</v>
      </c>
      <c r="D173" s="43" t="s">
        <v>74</v>
      </c>
      <c r="E173" s="43" t="s">
        <v>125</v>
      </c>
      <c r="F173" s="28" t="s">
        <v>75</v>
      </c>
      <c r="G173" s="25" t="s">
        <v>75</v>
      </c>
      <c r="H173" s="26"/>
      <c r="I173" s="26"/>
      <c r="J173" s="43"/>
      <c r="K173" s="43" t="s">
        <v>85</v>
      </c>
    </row>
    <row r="174">
      <c r="A174" s="43" t="s">
        <v>1112</v>
      </c>
      <c r="B174" s="27">
        <v>0.18475694444444443</v>
      </c>
      <c r="C174" s="27">
        <f>B174-TIME('Time Shifts'!$B$35,'Time Shifts'!$C$35,'Time Shifts'!$D$35)</f>
        <v>0.1692013889</v>
      </c>
      <c r="D174" s="43" t="s">
        <v>74</v>
      </c>
      <c r="E174" s="43" t="s">
        <v>125</v>
      </c>
      <c r="F174" s="25">
        <v>22.0</v>
      </c>
      <c r="G174" s="25">
        <f>F174-10</f>
        <v>12</v>
      </c>
      <c r="H174" s="26"/>
      <c r="I174" s="26"/>
      <c r="J174" s="26"/>
      <c r="K174" s="26"/>
    </row>
    <row r="175">
      <c r="A175" s="43" t="s">
        <v>1112</v>
      </c>
      <c r="B175" s="27">
        <v>0.18587962962962962</v>
      </c>
      <c r="C175" s="27">
        <f>B175-TIME('Time Shifts'!$B$35,'Time Shifts'!$C$35,'Time Shifts'!$D$35)</f>
        <v>0.1703240741</v>
      </c>
      <c r="D175" s="43" t="s">
        <v>70</v>
      </c>
      <c r="E175" s="43" t="s">
        <v>79</v>
      </c>
      <c r="F175" s="25">
        <v>19.0</v>
      </c>
      <c r="G175" s="25">
        <f>F175-6</f>
        <v>13</v>
      </c>
      <c r="H175" s="26"/>
      <c r="I175" s="26"/>
      <c r="J175" s="26"/>
      <c r="K175" s="26"/>
    </row>
    <row r="176">
      <c r="A176" s="43" t="s">
        <v>1112</v>
      </c>
      <c r="B176" s="27">
        <v>0.18652777777777776</v>
      </c>
      <c r="C176" s="27">
        <f>B176-TIME('Time Shifts'!$B$35,'Time Shifts'!$C$35,'Time Shifts'!$D$35)</f>
        <v>0.1709722222</v>
      </c>
      <c r="D176" s="43" t="s">
        <v>82</v>
      </c>
      <c r="E176" s="43" t="s">
        <v>100</v>
      </c>
      <c r="F176" s="25">
        <v>19.0</v>
      </c>
      <c r="G176" s="25">
        <f t="shared" ref="G176:G177" si="16">F176-1</f>
        <v>18</v>
      </c>
      <c r="H176" s="43"/>
      <c r="I176" s="26" t="s">
        <v>1203</v>
      </c>
      <c r="J176" s="43"/>
      <c r="K176" s="43" t="s">
        <v>1176</v>
      </c>
    </row>
    <row r="177">
      <c r="A177" s="43" t="s">
        <v>1112</v>
      </c>
      <c r="B177" s="27">
        <v>0.1865740740740741</v>
      </c>
      <c r="C177" s="27">
        <f>B177-TIME('Time Shifts'!$B$35,'Time Shifts'!$C$35,'Time Shifts'!$D$35)</f>
        <v>0.1710185185</v>
      </c>
      <c r="D177" s="43" t="s">
        <v>968</v>
      </c>
      <c r="E177" s="43" t="s">
        <v>100</v>
      </c>
      <c r="F177" s="25">
        <v>18.0</v>
      </c>
      <c r="G177" s="25">
        <f t="shared" si="16"/>
        <v>17</v>
      </c>
      <c r="H177" s="43"/>
      <c r="I177" s="26" t="s">
        <v>1204</v>
      </c>
      <c r="J177" s="26"/>
      <c r="K177" s="26"/>
    </row>
    <row r="178">
      <c r="A178" s="43" t="s">
        <v>1112</v>
      </c>
      <c r="B178" s="27">
        <v>0.18746527777777777</v>
      </c>
      <c r="C178" s="27">
        <f>B178-TIME('Time Shifts'!$B$35,'Time Shifts'!$C$35,'Time Shifts'!$D$35)</f>
        <v>0.1719097222</v>
      </c>
      <c r="D178" s="43" t="s">
        <v>968</v>
      </c>
      <c r="E178" s="43" t="s">
        <v>120</v>
      </c>
      <c r="F178" s="25">
        <v>13.0</v>
      </c>
      <c r="G178" s="25"/>
      <c r="H178" s="43"/>
      <c r="I178" s="26" t="s">
        <v>1205</v>
      </c>
      <c r="J178" s="43"/>
      <c r="K178" s="43" t="s">
        <v>207</v>
      </c>
    </row>
    <row r="179">
      <c r="A179" s="43" t="s">
        <v>1112</v>
      </c>
      <c r="B179" s="27">
        <v>0.18854166666666666</v>
      </c>
      <c r="C179" s="27">
        <f>B179-TIME('Time Shifts'!$B$35,'Time Shifts'!$C$35,'Time Shifts'!$D$35)</f>
        <v>0.1729861111</v>
      </c>
      <c r="D179" s="43" t="s">
        <v>66</v>
      </c>
      <c r="E179" s="43" t="s">
        <v>93</v>
      </c>
      <c r="F179" s="28" t="s">
        <v>75</v>
      </c>
      <c r="G179" s="25" t="s">
        <v>75</v>
      </c>
      <c r="H179" s="26"/>
      <c r="I179" s="26"/>
      <c r="J179" s="43"/>
      <c r="K179" s="43" t="s">
        <v>85</v>
      </c>
    </row>
    <row r="180">
      <c r="A180" s="43" t="s">
        <v>1112</v>
      </c>
      <c r="B180" s="27">
        <v>0.18854166666666666</v>
      </c>
      <c r="C180" s="27">
        <f>B180-TIME('Time Shifts'!$B$35,'Time Shifts'!$C$35,'Time Shifts'!$D$35)</f>
        <v>0.1729861111</v>
      </c>
      <c r="D180" s="43" t="s">
        <v>66</v>
      </c>
      <c r="E180" s="43" t="s">
        <v>93</v>
      </c>
      <c r="F180" s="25">
        <v>21.0</v>
      </c>
      <c r="G180" s="25">
        <f>F180-8</f>
        <v>13</v>
      </c>
      <c r="H180" s="26"/>
      <c r="I180" s="26"/>
      <c r="J180" s="43"/>
      <c r="K180" s="43" t="s">
        <v>1206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34.14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1113</v>
      </c>
      <c r="B2" s="27">
        <v>0.011122685185185185</v>
      </c>
      <c r="C2" s="27">
        <f t="shared" ref="C2:C40" si="1">B2</f>
        <v>0.01112268519</v>
      </c>
      <c r="D2" s="43" t="s">
        <v>66</v>
      </c>
      <c r="E2" s="43" t="s">
        <v>210</v>
      </c>
      <c r="F2" s="28" t="s">
        <v>75</v>
      </c>
      <c r="G2" s="25" t="s">
        <v>75</v>
      </c>
      <c r="H2" s="26"/>
      <c r="I2" s="26"/>
      <c r="J2" s="26"/>
      <c r="K2" s="26"/>
    </row>
    <row r="3">
      <c r="A3" s="43" t="s">
        <v>1113</v>
      </c>
      <c r="B3" s="27">
        <v>0.011122685185185185</v>
      </c>
      <c r="C3" s="27">
        <f t="shared" si="1"/>
        <v>0.01112268519</v>
      </c>
      <c r="D3" s="43" t="s">
        <v>66</v>
      </c>
      <c r="E3" s="43" t="s">
        <v>210</v>
      </c>
      <c r="F3" s="25">
        <v>25.0</v>
      </c>
      <c r="G3" s="25">
        <f>F3-7</f>
        <v>18</v>
      </c>
      <c r="H3" s="26"/>
      <c r="I3" s="26"/>
      <c r="J3" s="26"/>
      <c r="K3" s="26"/>
    </row>
    <row r="4">
      <c r="A4" s="43" t="s">
        <v>1113</v>
      </c>
      <c r="B4" s="27">
        <v>0.014479166666666666</v>
      </c>
      <c r="C4" s="27">
        <f t="shared" si="1"/>
        <v>0.01447916667</v>
      </c>
      <c r="D4" s="43" t="s">
        <v>66</v>
      </c>
      <c r="E4" s="43" t="s">
        <v>128</v>
      </c>
      <c r="F4" s="25">
        <v>11.0</v>
      </c>
      <c r="G4" s="25">
        <f>F4--2</f>
        <v>13</v>
      </c>
      <c r="H4" s="26"/>
      <c r="I4" s="26"/>
      <c r="J4" s="26"/>
      <c r="K4" s="26"/>
    </row>
    <row r="5">
      <c r="A5" s="43" t="s">
        <v>1113</v>
      </c>
      <c r="B5" s="27">
        <v>0.019074074074074073</v>
      </c>
      <c r="C5" s="27">
        <f t="shared" si="1"/>
        <v>0.01907407407</v>
      </c>
      <c r="D5" s="43" t="s">
        <v>968</v>
      </c>
      <c r="E5" s="43" t="s">
        <v>120</v>
      </c>
      <c r="F5" s="28">
        <v>14.0</v>
      </c>
      <c r="G5" s="25"/>
      <c r="H5" s="43"/>
      <c r="I5" s="26" t="s">
        <v>1207</v>
      </c>
      <c r="J5" s="43"/>
      <c r="K5" s="43" t="s">
        <v>1208</v>
      </c>
    </row>
    <row r="6">
      <c r="A6" s="43" t="s">
        <v>1113</v>
      </c>
      <c r="B6" s="27">
        <v>0.02039351851851852</v>
      </c>
      <c r="C6" s="27">
        <f t="shared" si="1"/>
        <v>0.02039351852</v>
      </c>
      <c r="D6" s="43" t="s">
        <v>74</v>
      </c>
      <c r="E6" s="43" t="s">
        <v>83</v>
      </c>
      <c r="F6" s="28">
        <v>12.0</v>
      </c>
      <c r="G6" s="25">
        <f>F6-9</f>
        <v>3</v>
      </c>
      <c r="H6" s="26"/>
      <c r="I6" s="26"/>
      <c r="J6" s="26"/>
      <c r="K6" s="26"/>
    </row>
    <row r="7">
      <c r="A7" s="43" t="s">
        <v>1113</v>
      </c>
      <c r="B7" s="27">
        <v>0.02277777777777778</v>
      </c>
      <c r="C7" s="27">
        <f t="shared" si="1"/>
        <v>0.02277777778</v>
      </c>
      <c r="D7" s="43" t="s">
        <v>70</v>
      </c>
      <c r="E7" s="43" t="s">
        <v>210</v>
      </c>
      <c r="F7" s="28" t="s">
        <v>75</v>
      </c>
      <c r="G7" s="25" t="s">
        <v>75</v>
      </c>
      <c r="H7" s="26"/>
      <c r="I7" s="26"/>
      <c r="J7" s="43"/>
      <c r="K7" s="43" t="s">
        <v>85</v>
      </c>
    </row>
    <row r="8">
      <c r="A8" s="43" t="s">
        <v>1113</v>
      </c>
      <c r="B8" s="27">
        <v>0.02277777777777778</v>
      </c>
      <c r="C8" s="27">
        <f t="shared" si="1"/>
        <v>0.02277777778</v>
      </c>
      <c r="D8" s="43" t="s">
        <v>70</v>
      </c>
      <c r="E8" s="43" t="s">
        <v>210</v>
      </c>
      <c r="F8" s="28">
        <v>19.0</v>
      </c>
      <c r="G8" s="25">
        <f>F8-1</f>
        <v>18</v>
      </c>
      <c r="H8" s="26"/>
      <c r="I8" s="26"/>
      <c r="J8" s="26"/>
      <c r="K8" s="26"/>
    </row>
    <row r="9">
      <c r="A9" s="43" t="s">
        <v>1113</v>
      </c>
      <c r="B9" s="27">
        <v>0.025358796296296296</v>
      </c>
      <c r="C9" s="27">
        <f t="shared" si="1"/>
        <v>0.0253587963</v>
      </c>
      <c r="D9" s="43" t="s">
        <v>66</v>
      </c>
      <c r="E9" s="43" t="s">
        <v>210</v>
      </c>
      <c r="F9" s="28" t="s">
        <v>75</v>
      </c>
      <c r="G9" s="25" t="s">
        <v>75</v>
      </c>
      <c r="H9" s="26"/>
      <c r="I9" s="26"/>
      <c r="J9" s="26"/>
      <c r="K9" s="26"/>
    </row>
    <row r="10">
      <c r="A10" s="43" t="s">
        <v>1113</v>
      </c>
      <c r="B10" s="27">
        <v>0.025358796296296296</v>
      </c>
      <c r="C10" s="27">
        <f t="shared" si="1"/>
        <v>0.0253587963</v>
      </c>
      <c r="D10" s="43" t="s">
        <v>66</v>
      </c>
      <c r="E10" s="43" t="s">
        <v>210</v>
      </c>
      <c r="F10" s="25">
        <v>19.0</v>
      </c>
      <c r="G10" s="25">
        <f>F10-7</f>
        <v>12</v>
      </c>
      <c r="H10" s="26"/>
      <c r="I10" s="26"/>
      <c r="J10" s="26"/>
      <c r="K10" s="26"/>
    </row>
    <row r="11">
      <c r="A11" s="43" t="s">
        <v>1113</v>
      </c>
      <c r="B11" s="27">
        <v>0.027604166666666666</v>
      </c>
      <c r="C11" s="27">
        <f t="shared" si="1"/>
        <v>0.02760416667</v>
      </c>
      <c r="D11" s="43" t="s">
        <v>69</v>
      </c>
      <c r="E11" s="43" t="s">
        <v>411</v>
      </c>
      <c r="F11" s="28">
        <v>20.0</v>
      </c>
      <c r="G11" s="25">
        <f t="shared" ref="G11:G12" si="2">F11-8</f>
        <v>12</v>
      </c>
      <c r="H11" s="26"/>
      <c r="I11" s="26"/>
      <c r="J11" s="43"/>
      <c r="K11" s="43" t="s">
        <v>1209</v>
      </c>
    </row>
    <row r="12">
      <c r="A12" s="43" t="s">
        <v>1113</v>
      </c>
      <c r="B12" s="27">
        <v>0.031030092592592592</v>
      </c>
      <c r="C12" s="27">
        <f t="shared" si="1"/>
        <v>0.03103009259</v>
      </c>
      <c r="D12" s="43" t="s">
        <v>82</v>
      </c>
      <c r="E12" s="43" t="s">
        <v>83</v>
      </c>
      <c r="F12" s="28">
        <v>10.0</v>
      </c>
      <c r="G12" s="25">
        <f t="shared" si="2"/>
        <v>2</v>
      </c>
      <c r="H12" s="26"/>
      <c r="I12" s="26"/>
      <c r="J12" s="26"/>
      <c r="K12" s="26"/>
    </row>
    <row r="13">
      <c r="A13" s="43" t="s">
        <v>1113</v>
      </c>
      <c r="B13" s="27">
        <v>0.03207175925925926</v>
      </c>
      <c r="C13" s="27">
        <f t="shared" si="1"/>
        <v>0.03207175926</v>
      </c>
      <c r="D13" s="43" t="s">
        <v>968</v>
      </c>
      <c r="E13" s="43" t="s">
        <v>83</v>
      </c>
      <c r="F13" s="25">
        <v>6.0</v>
      </c>
      <c r="G13" s="25">
        <f>F13--1</f>
        <v>7</v>
      </c>
      <c r="H13" s="26"/>
      <c r="I13" s="26"/>
      <c r="J13" s="26"/>
      <c r="K13" s="26"/>
    </row>
    <row r="14">
      <c r="A14" s="43" t="s">
        <v>1113</v>
      </c>
      <c r="B14" s="27">
        <v>0.0341087962962963</v>
      </c>
      <c r="C14" s="27">
        <f t="shared" si="1"/>
        <v>0.0341087963</v>
      </c>
      <c r="D14" s="43" t="s">
        <v>66</v>
      </c>
      <c r="E14" s="43" t="s">
        <v>76</v>
      </c>
      <c r="F14" s="25" t="s">
        <v>75</v>
      </c>
      <c r="G14" s="25"/>
      <c r="H14" s="26"/>
      <c r="I14" s="26"/>
      <c r="J14" s="43"/>
      <c r="K14" s="43" t="s">
        <v>1210</v>
      </c>
    </row>
    <row r="15">
      <c r="A15" s="43" t="s">
        <v>1113</v>
      </c>
      <c r="B15" s="27">
        <v>0.03844907407407407</v>
      </c>
      <c r="C15" s="27">
        <f t="shared" si="1"/>
        <v>0.03844907407</v>
      </c>
      <c r="D15" s="43" t="s">
        <v>69</v>
      </c>
      <c r="E15" s="43" t="s">
        <v>91</v>
      </c>
      <c r="F15" s="25">
        <v>11.0</v>
      </c>
      <c r="G15" s="25"/>
      <c r="H15" s="43"/>
      <c r="I15" s="26" t="s">
        <v>1211</v>
      </c>
      <c r="J15" s="26"/>
      <c r="K15" s="26"/>
    </row>
    <row r="16">
      <c r="A16" s="43" t="s">
        <v>1113</v>
      </c>
      <c r="B16" s="27">
        <v>0.038622685185185184</v>
      </c>
      <c r="C16" s="27">
        <f t="shared" si="1"/>
        <v>0.03862268519</v>
      </c>
      <c r="D16" s="43" t="s">
        <v>968</v>
      </c>
      <c r="E16" s="43" t="s">
        <v>91</v>
      </c>
      <c r="F16" s="28">
        <v>3.0</v>
      </c>
      <c r="G16" s="25"/>
      <c r="H16" s="43"/>
      <c r="I16" s="26" t="s">
        <v>1212</v>
      </c>
      <c r="J16" s="26"/>
      <c r="K16" s="26"/>
    </row>
    <row r="17">
      <c r="A17" s="43" t="s">
        <v>1113</v>
      </c>
      <c r="B17" s="27">
        <v>0.04041666666666666</v>
      </c>
      <c r="C17" s="27">
        <f t="shared" si="1"/>
        <v>0.04041666667</v>
      </c>
      <c r="D17" s="43" t="s">
        <v>69</v>
      </c>
      <c r="E17" s="43" t="s">
        <v>427</v>
      </c>
      <c r="F17" s="28" t="s">
        <v>75</v>
      </c>
      <c r="G17" s="25" t="s">
        <v>75</v>
      </c>
      <c r="H17" s="26"/>
      <c r="I17" s="26"/>
      <c r="J17" s="43"/>
      <c r="K17" s="43" t="s">
        <v>85</v>
      </c>
    </row>
    <row r="18">
      <c r="A18" s="43" t="s">
        <v>1113</v>
      </c>
      <c r="B18" s="27">
        <v>0.04041666666666666</v>
      </c>
      <c r="C18" s="27">
        <f t="shared" si="1"/>
        <v>0.04041666667</v>
      </c>
      <c r="D18" s="43" t="s">
        <v>69</v>
      </c>
      <c r="E18" s="43" t="s">
        <v>427</v>
      </c>
      <c r="F18" s="25">
        <v>22.0</v>
      </c>
      <c r="G18" s="25">
        <f>F18-8</f>
        <v>14</v>
      </c>
      <c r="H18" s="26"/>
      <c r="I18" s="26"/>
      <c r="J18" s="43"/>
      <c r="K18" s="43" t="s">
        <v>1213</v>
      </c>
    </row>
    <row r="19">
      <c r="A19" s="43" t="s">
        <v>1113</v>
      </c>
      <c r="B19" s="27">
        <v>0.04269675925925926</v>
      </c>
      <c r="C19" s="27">
        <f t="shared" si="1"/>
        <v>0.04269675926</v>
      </c>
      <c r="D19" s="43" t="s">
        <v>70</v>
      </c>
      <c r="E19" s="43" t="s">
        <v>67</v>
      </c>
      <c r="F19" s="28">
        <v>7.0</v>
      </c>
      <c r="G19" s="25">
        <f t="shared" ref="G19:G20" si="3">F19-3</f>
        <v>4</v>
      </c>
      <c r="H19" s="26"/>
      <c r="I19" s="26"/>
      <c r="J19" s="26"/>
      <c r="K19" s="26"/>
    </row>
    <row r="20">
      <c r="A20" s="43" t="s">
        <v>1113</v>
      </c>
      <c r="B20" s="27">
        <v>0.043055555555555555</v>
      </c>
      <c r="C20" s="27">
        <f t="shared" si="1"/>
        <v>0.04305555556</v>
      </c>
      <c r="D20" s="43" t="s">
        <v>70</v>
      </c>
      <c r="E20" s="43" t="s">
        <v>67</v>
      </c>
      <c r="F20" s="25">
        <v>11.0</v>
      </c>
      <c r="G20" s="25">
        <f t="shared" si="3"/>
        <v>8</v>
      </c>
      <c r="H20" s="26"/>
      <c r="I20" s="26"/>
      <c r="J20" s="26"/>
      <c r="K20" s="26"/>
    </row>
    <row r="21">
      <c r="A21" s="43" t="s">
        <v>1113</v>
      </c>
      <c r="B21" s="27">
        <v>0.04555555555555556</v>
      </c>
      <c r="C21" s="27">
        <f t="shared" si="1"/>
        <v>0.04555555556</v>
      </c>
      <c r="D21" s="43" t="s">
        <v>69</v>
      </c>
      <c r="E21" s="43" t="s">
        <v>67</v>
      </c>
      <c r="F21" s="28" t="s">
        <v>68</v>
      </c>
      <c r="G21" s="25">
        <v>20.0</v>
      </c>
      <c r="H21" s="26"/>
      <c r="I21" s="26"/>
      <c r="J21" s="26"/>
      <c r="K21" s="26"/>
    </row>
    <row r="22">
      <c r="A22" s="43" t="s">
        <v>1113</v>
      </c>
      <c r="B22" s="27">
        <v>0.04693287037037037</v>
      </c>
      <c r="C22" s="27">
        <f t="shared" si="1"/>
        <v>0.04693287037</v>
      </c>
      <c r="D22" s="43" t="s">
        <v>82</v>
      </c>
      <c r="E22" s="43" t="s">
        <v>131</v>
      </c>
      <c r="F22" s="25">
        <v>16.0</v>
      </c>
      <c r="G22" s="25">
        <f>F22-5</f>
        <v>11</v>
      </c>
      <c r="H22" s="26"/>
      <c r="I22" s="26"/>
      <c r="J22" s="26"/>
      <c r="K22" s="26"/>
    </row>
    <row r="23">
      <c r="A23" s="43" t="s">
        <v>1113</v>
      </c>
      <c r="B23" s="27">
        <v>0.05609953703703704</v>
      </c>
      <c r="C23" s="27">
        <f t="shared" si="1"/>
        <v>0.05609953704</v>
      </c>
      <c r="D23" s="43" t="s">
        <v>70</v>
      </c>
      <c r="E23" s="43" t="s">
        <v>126</v>
      </c>
      <c r="F23" s="28">
        <v>6.0</v>
      </c>
      <c r="G23" s="25">
        <f>F23-3</f>
        <v>3</v>
      </c>
      <c r="H23" s="26"/>
      <c r="I23" s="26"/>
      <c r="J23" s="26"/>
      <c r="K23" s="26"/>
    </row>
    <row r="24">
      <c r="A24" s="43" t="s">
        <v>1113</v>
      </c>
      <c r="B24" s="27">
        <v>0.05700231481481482</v>
      </c>
      <c r="C24" s="27">
        <f t="shared" si="1"/>
        <v>0.05700231481</v>
      </c>
      <c r="D24" s="43" t="s">
        <v>968</v>
      </c>
      <c r="E24" s="43" t="s">
        <v>126</v>
      </c>
      <c r="F24" s="28">
        <v>12.0</v>
      </c>
      <c r="G24" s="25">
        <f>F24-5</f>
        <v>7</v>
      </c>
      <c r="H24" s="26"/>
      <c r="I24" s="26"/>
      <c r="J24" s="26"/>
      <c r="K24" s="26"/>
    </row>
    <row r="25">
      <c r="A25" s="43" t="s">
        <v>1113</v>
      </c>
      <c r="B25" s="27">
        <v>0.05924768518518519</v>
      </c>
      <c r="C25" s="27">
        <f t="shared" si="1"/>
        <v>0.05924768519</v>
      </c>
      <c r="D25" s="43" t="s">
        <v>70</v>
      </c>
      <c r="E25" s="43" t="s">
        <v>126</v>
      </c>
      <c r="F25" s="28">
        <v>22.0</v>
      </c>
      <c r="G25" s="25">
        <v>19.0</v>
      </c>
      <c r="H25" s="26"/>
      <c r="I25" s="26"/>
      <c r="J25" s="26"/>
      <c r="K25" s="26"/>
    </row>
    <row r="26">
      <c r="A26" s="43" t="s">
        <v>1113</v>
      </c>
      <c r="B26" s="27">
        <v>0.061412037037037036</v>
      </c>
      <c r="C26" s="27">
        <f t="shared" si="1"/>
        <v>0.06141203704</v>
      </c>
      <c r="D26" s="43" t="s">
        <v>968</v>
      </c>
      <c r="E26" s="43" t="s">
        <v>67</v>
      </c>
      <c r="F26" s="28">
        <v>26.0</v>
      </c>
      <c r="G26" s="25">
        <f>F26-8</f>
        <v>18</v>
      </c>
      <c r="H26" s="26"/>
      <c r="I26" s="26"/>
      <c r="J26" s="26"/>
      <c r="K26" s="26"/>
    </row>
    <row r="27">
      <c r="A27" s="43" t="s">
        <v>1113</v>
      </c>
      <c r="B27" s="27">
        <v>0.06344907407407407</v>
      </c>
      <c r="C27" s="27">
        <f t="shared" si="1"/>
        <v>0.06344907407</v>
      </c>
      <c r="D27" s="43" t="s">
        <v>74</v>
      </c>
      <c r="E27" s="43" t="s">
        <v>125</v>
      </c>
      <c r="F27" s="28" t="s">
        <v>88</v>
      </c>
      <c r="G27" s="25">
        <v>1.0</v>
      </c>
      <c r="H27" s="26"/>
      <c r="I27" s="26"/>
      <c r="J27" s="43"/>
      <c r="K27" s="43" t="s">
        <v>85</v>
      </c>
    </row>
    <row r="28">
      <c r="A28" s="43" t="s">
        <v>1113</v>
      </c>
      <c r="B28" s="27">
        <v>0.06344907407407407</v>
      </c>
      <c r="C28" s="27">
        <f t="shared" si="1"/>
        <v>0.06344907407</v>
      </c>
      <c r="D28" s="43" t="s">
        <v>74</v>
      </c>
      <c r="E28" s="43" t="s">
        <v>125</v>
      </c>
      <c r="F28" s="25">
        <v>17.0</v>
      </c>
      <c r="G28" s="25">
        <f>F28-10</f>
        <v>7</v>
      </c>
      <c r="H28" s="26"/>
      <c r="I28" s="26"/>
      <c r="J28" s="26"/>
      <c r="K28" s="26"/>
    </row>
    <row r="29">
      <c r="A29" s="43" t="s">
        <v>1113</v>
      </c>
      <c r="B29" s="27">
        <v>0.0640625</v>
      </c>
      <c r="C29" s="27">
        <f t="shared" si="1"/>
        <v>0.0640625</v>
      </c>
      <c r="D29" s="43" t="s">
        <v>74</v>
      </c>
      <c r="E29" s="43" t="s">
        <v>67</v>
      </c>
      <c r="F29" s="25">
        <v>9.0</v>
      </c>
      <c r="G29" s="25">
        <f>F29-0</f>
        <v>9</v>
      </c>
      <c r="H29" s="26"/>
      <c r="I29" s="26"/>
      <c r="J29" s="26"/>
      <c r="K29" s="26"/>
    </row>
    <row r="30">
      <c r="A30" s="43" t="s">
        <v>1113</v>
      </c>
      <c r="B30" s="27">
        <v>0.06501157407407407</v>
      </c>
      <c r="C30" s="27">
        <f t="shared" si="1"/>
        <v>0.06501157407</v>
      </c>
      <c r="D30" s="43" t="s">
        <v>69</v>
      </c>
      <c r="E30" s="43" t="s">
        <v>67</v>
      </c>
      <c r="F30" s="25">
        <v>14.0</v>
      </c>
      <c r="G30" s="25">
        <f>F30-4</f>
        <v>10</v>
      </c>
      <c r="H30" s="26"/>
      <c r="I30" s="26"/>
      <c r="J30" s="26"/>
      <c r="K30" s="26"/>
    </row>
    <row r="31">
      <c r="A31" s="43" t="s">
        <v>1113</v>
      </c>
      <c r="B31" s="27">
        <v>0.06716435185185185</v>
      </c>
      <c r="C31" s="27">
        <f t="shared" si="1"/>
        <v>0.06716435185</v>
      </c>
      <c r="D31" s="43" t="s">
        <v>66</v>
      </c>
      <c r="E31" s="43" t="s">
        <v>78</v>
      </c>
      <c r="F31" s="25">
        <v>5.0</v>
      </c>
      <c r="G31" s="25">
        <f>F31-0</f>
        <v>5</v>
      </c>
      <c r="H31" s="26"/>
      <c r="I31" s="26"/>
      <c r="J31" s="26"/>
      <c r="K31" s="26"/>
    </row>
    <row r="32">
      <c r="A32" s="43" t="s">
        <v>1113</v>
      </c>
      <c r="B32" s="27">
        <v>0.06753472222222222</v>
      </c>
      <c r="C32" s="27">
        <f t="shared" si="1"/>
        <v>0.06753472222</v>
      </c>
      <c r="D32" s="43" t="s">
        <v>69</v>
      </c>
      <c r="E32" s="43" t="s">
        <v>98</v>
      </c>
      <c r="F32" s="25">
        <v>7.0</v>
      </c>
      <c r="G32" s="25">
        <f>F32-1</f>
        <v>6</v>
      </c>
      <c r="H32" s="26"/>
      <c r="I32" s="26"/>
      <c r="J32" s="26"/>
      <c r="K32" s="26"/>
    </row>
    <row r="33">
      <c r="A33" s="43" t="s">
        <v>1113</v>
      </c>
      <c r="B33" s="27">
        <v>0.06849537037037037</v>
      </c>
      <c r="C33" s="27">
        <f t="shared" si="1"/>
        <v>0.06849537037</v>
      </c>
      <c r="D33" s="43" t="s">
        <v>70</v>
      </c>
      <c r="E33" s="43" t="s">
        <v>80</v>
      </c>
      <c r="F33" s="28" t="s">
        <v>75</v>
      </c>
      <c r="G33" s="25" t="s">
        <v>75</v>
      </c>
      <c r="H33" s="26"/>
      <c r="I33" s="26"/>
      <c r="J33" s="43"/>
      <c r="K33" s="43" t="s">
        <v>160</v>
      </c>
    </row>
    <row r="34">
      <c r="A34" s="43" t="s">
        <v>1113</v>
      </c>
      <c r="B34" s="27">
        <v>0.06849537037037037</v>
      </c>
      <c r="C34" s="27">
        <f t="shared" si="1"/>
        <v>0.06849537037</v>
      </c>
      <c r="D34" s="43" t="s">
        <v>70</v>
      </c>
      <c r="E34" s="43" t="s">
        <v>80</v>
      </c>
      <c r="F34" s="28">
        <v>11.0</v>
      </c>
      <c r="G34" s="25">
        <f>F34-4</f>
        <v>7</v>
      </c>
      <c r="H34" s="26"/>
      <c r="I34" s="26"/>
      <c r="J34" s="26"/>
      <c r="K34" s="26"/>
    </row>
    <row r="35">
      <c r="A35" s="43" t="s">
        <v>1113</v>
      </c>
      <c r="B35" s="27">
        <v>0.07040509259259259</v>
      </c>
      <c r="C35" s="27">
        <f t="shared" si="1"/>
        <v>0.07040509259</v>
      </c>
      <c r="D35" s="43" t="s">
        <v>70</v>
      </c>
      <c r="E35" s="43" t="s">
        <v>225</v>
      </c>
      <c r="F35" s="28" t="s">
        <v>75</v>
      </c>
      <c r="G35" s="25"/>
      <c r="H35" s="26"/>
      <c r="I35" s="26"/>
      <c r="J35" s="26"/>
      <c r="K35" s="26"/>
    </row>
    <row r="36">
      <c r="A36" s="43" t="s">
        <v>1113</v>
      </c>
      <c r="B36" s="27">
        <v>0.0706712962962963</v>
      </c>
      <c r="C36" s="27">
        <f t="shared" si="1"/>
        <v>0.0706712963</v>
      </c>
      <c r="D36" s="43" t="s">
        <v>70</v>
      </c>
      <c r="E36" s="43" t="s">
        <v>93</v>
      </c>
      <c r="F36" s="28" t="s">
        <v>68</v>
      </c>
      <c r="G36" s="25">
        <v>20.0</v>
      </c>
      <c r="H36" s="26"/>
      <c r="I36" s="26"/>
      <c r="J36" s="43"/>
      <c r="K36" s="43" t="s">
        <v>1214</v>
      </c>
    </row>
    <row r="37">
      <c r="A37" s="43" t="s">
        <v>1113</v>
      </c>
      <c r="B37" s="27">
        <v>0.07109953703703703</v>
      </c>
      <c r="C37" s="27">
        <f t="shared" si="1"/>
        <v>0.07109953704</v>
      </c>
      <c r="D37" s="43" t="s">
        <v>70</v>
      </c>
      <c r="E37" s="43" t="s">
        <v>91</v>
      </c>
      <c r="F37" s="28">
        <v>7.0</v>
      </c>
      <c r="G37" s="25"/>
      <c r="H37" s="43"/>
      <c r="I37" s="26" t="s">
        <v>1215</v>
      </c>
      <c r="J37" s="26"/>
      <c r="K37" s="26"/>
    </row>
    <row r="38">
      <c r="A38" s="43" t="s">
        <v>1113</v>
      </c>
      <c r="B38" s="27">
        <v>0.0715625</v>
      </c>
      <c r="C38" s="27">
        <f t="shared" si="1"/>
        <v>0.0715625</v>
      </c>
      <c r="D38" s="43" t="s">
        <v>70</v>
      </c>
      <c r="E38" s="43" t="s">
        <v>225</v>
      </c>
      <c r="F38" s="25">
        <v>7.0</v>
      </c>
      <c r="G38" s="25"/>
      <c r="H38" s="26"/>
      <c r="I38" s="26"/>
      <c r="J38" s="26"/>
      <c r="K38" s="26"/>
    </row>
    <row r="39">
      <c r="A39" s="43" t="s">
        <v>1113</v>
      </c>
      <c r="B39" s="27">
        <v>0.07174768518518519</v>
      </c>
      <c r="C39" s="27">
        <f t="shared" si="1"/>
        <v>0.07174768519</v>
      </c>
      <c r="D39" s="43" t="s">
        <v>70</v>
      </c>
      <c r="E39" s="43" t="s">
        <v>93</v>
      </c>
      <c r="F39" s="28">
        <v>17.0</v>
      </c>
      <c r="G39" s="25">
        <f>F39-7</f>
        <v>10</v>
      </c>
      <c r="H39" s="26"/>
      <c r="I39" s="26"/>
      <c r="J39" s="43"/>
      <c r="K39" s="43" t="s">
        <v>1214</v>
      </c>
    </row>
    <row r="40">
      <c r="A40" s="43" t="s">
        <v>1113</v>
      </c>
      <c r="B40" s="27">
        <v>0.07185185185185185</v>
      </c>
      <c r="C40" s="27">
        <f t="shared" si="1"/>
        <v>0.07185185185</v>
      </c>
      <c r="D40" s="43" t="s">
        <v>70</v>
      </c>
      <c r="E40" s="43" t="s">
        <v>91</v>
      </c>
      <c r="F40" s="25">
        <v>8.0</v>
      </c>
      <c r="G40" s="25"/>
      <c r="H40" s="43"/>
      <c r="I40" s="26" t="s">
        <v>1216</v>
      </c>
      <c r="J40" s="26"/>
      <c r="K40" s="26"/>
    </row>
    <row r="41">
      <c r="A41" s="43" t="s">
        <v>1113</v>
      </c>
      <c r="B41" s="27">
        <v>0.0857175925925926</v>
      </c>
      <c r="C41" s="27">
        <f>B41-TIME('Time Shifts'!$B$36,'Time Shifts'!$C$36,'Time Shifts'!$D$36)</f>
        <v>0.07521990741</v>
      </c>
      <c r="D41" s="43" t="s">
        <v>968</v>
      </c>
      <c r="E41" s="43" t="s">
        <v>87</v>
      </c>
      <c r="F41" s="25">
        <v>3.0</v>
      </c>
      <c r="G41" s="25">
        <f>F41-1</f>
        <v>2</v>
      </c>
      <c r="H41" s="26"/>
      <c r="I41" s="26"/>
      <c r="J41" s="26"/>
      <c r="K41" s="26"/>
    </row>
    <row r="42">
      <c r="A42" s="43" t="s">
        <v>1113</v>
      </c>
      <c r="B42" s="27">
        <v>0.08576388888888889</v>
      </c>
      <c r="C42" s="27">
        <f>B42-TIME('Time Shifts'!$B$36,'Time Shifts'!$C$36,'Time Shifts'!$D$36)</f>
        <v>0.0752662037</v>
      </c>
      <c r="D42" s="43" t="s">
        <v>66</v>
      </c>
      <c r="E42" s="43" t="s">
        <v>87</v>
      </c>
      <c r="F42" s="28" t="s">
        <v>68</v>
      </c>
      <c r="G42" s="25">
        <v>20.0</v>
      </c>
      <c r="H42" s="26"/>
      <c r="I42" s="26"/>
      <c r="J42" s="26"/>
      <c r="K42" s="26"/>
    </row>
    <row r="43">
      <c r="A43" s="43" t="s">
        <v>1113</v>
      </c>
      <c r="B43" s="27">
        <v>0.08577546296296296</v>
      </c>
      <c r="C43" s="27">
        <f>B43-TIME('Time Shifts'!$B$36,'Time Shifts'!$C$36,'Time Shifts'!$D$36)</f>
        <v>0.07527777778</v>
      </c>
      <c r="D43" s="43" t="s">
        <v>84</v>
      </c>
      <c r="E43" s="43" t="s">
        <v>87</v>
      </c>
      <c r="F43" s="28">
        <v>4.0</v>
      </c>
      <c r="G43" s="25">
        <v>2.0</v>
      </c>
      <c r="H43" s="26"/>
      <c r="I43" s="26"/>
      <c r="J43" s="26"/>
      <c r="K43" s="26"/>
    </row>
    <row r="44">
      <c r="A44" s="43" t="s">
        <v>1113</v>
      </c>
      <c r="B44" s="27">
        <v>0.08597222222222223</v>
      </c>
      <c r="C44" s="27">
        <f>B44-TIME('Time Shifts'!$B$36,'Time Shifts'!$C$36,'Time Shifts'!$D$36)</f>
        <v>0.07547453704</v>
      </c>
      <c r="D44" s="43" t="s">
        <v>70</v>
      </c>
      <c r="E44" s="43" t="s">
        <v>87</v>
      </c>
      <c r="F44" s="25">
        <v>16.0</v>
      </c>
      <c r="G44" s="25">
        <f t="shared" ref="G44:G45" si="4">F44-4</f>
        <v>12</v>
      </c>
      <c r="H44" s="26"/>
      <c r="I44" s="26"/>
      <c r="J44" s="26"/>
      <c r="K44" s="26"/>
    </row>
    <row r="45">
      <c r="A45" s="43" t="s">
        <v>1113</v>
      </c>
      <c r="B45" s="27">
        <v>0.0859837962962963</v>
      </c>
      <c r="C45" s="27">
        <f>B45-TIME('Time Shifts'!$B$36,'Time Shifts'!$C$36,'Time Shifts'!$D$36)</f>
        <v>0.07548611111</v>
      </c>
      <c r="D45" s="43" t="s">
        <v>74</v>
      </c>
      <c r="E45" s="43" t="s">
        <v>87</v>
      </c>
      <c r="F45" s="25">
        <v>16.0</v>
      </c>
      <c r="G45" s="25">
        <f t="shared" si="4"/>
        <v>12</v>
      </c>
      <c r="H45" s="26"/>
      <c r="I45" s="26"/>
      <c r="J45" s="26"/>
      <c r="K45" s="26"/>
    </row>
    <row r="46">
      <c r="A46" s="43" t="s">
        <v>1113</v>
      </c>
      <c r="B46" s="27">
        <v>0.0861574074074074</v>
      </c>
      <c r="C46" s="27">
        <f>B46-TIME('Time Shifts'!$B$36,'Time Shifts'!$C$36,'Time Shifts'!$D$36)</f>
        <v>0.07565972222</v>
      </c>
      <c r="D46" s="43" t="s">
        <v>82</v>
      </c>
      <c r="E46" s="43" t="s">
        <v>87</v>
      </c>
      <c r="F46" s="28">
        <v>12.0</v>
      </c>
      <c r="G46" s="25">
        <f>F46-1</f>
        <v>11</v>
      </c>
      <c r="H46" s="26"/>
      <c r="I46" s="26"/>
      <c r="J46" s="26"/>
      <c r="K46" s="26"/>
    </row>
    <row r="47">
      <c r="A47" s="43" t="s">
        <v>1113</v>
      </c>
      <c r="B47" s="27">
        <v>0.0862037037037037</v>
      </c>
      <c r="C47" s="27">
        <f>B47-TIME('Time Shifts'!$B$36,'Time Shifts'!$C$36,'Time Shifts'!$D$36)</f>
        <v>0.07570601852</v>
      </c>
      <c r="D47" s="43" t="s">
        <v>69</v>
      </c>
      <c r="E47" s="43" t="s">
        <v>87</v>
      </c>
      <c r="F47" s="25">
        <v>13.0</v>
      </c>
      <c r="G47" s="25">
        <f>F47-4</f>
        <v>9</v>
      </c>
      <c r="H47" s="26"/>
      <c r="I47" s="26"/>
      <c r="J47" s="26"/>
      <c r="K47" s="26"/>
    </row>
    <row r="48">
      <c r="A48" s="43" t="s">
        <v>1113</v>
      </c>
      <c r="B48" s="27">
        <v>0.08782407407407407</v>
      </c>
      <c r="C48" s="27">
        <f>B48-TIME('Time Shifts'!$B$36,'Time Shifts'!$C$36,'Time Shifts'!$D$36)</f>
        <v>0.07732638889</v>
      </c>
      <c r="D48" s="43" t="s">
        <v>66</v>
      </c>
      <c r="E48" s="43" t="s">
        <v>127</v>
      </c>
      <c r="F48" s="28" t="s">
        <v>75</v>
      </c>
      <c r="G48" s="25" t="s">
        <v>75</v>
      </c>
      <c r="H48" s="26"/>
      <c r="I48" s="26"/>
      <c r="J48" s="43"/>
      <c r="K48" s="43" t="s">
        <v>160</v>
      </c>
    </row>
    <row r="49">
      <c r="A49" s="43" t="s">
        <v>1113</v>
      </c>
      <c r="B49" s="27">
        <v>0.08782407407407407</v>
      </c>
      <c r="C49" s="27">
        <f>B49-TIME('Time Shifts'!$B$36,'Time Shifts'!$C$36,'Time Shifts'!$D$36)</f>
        <v>0.07732638889</v>
      </c>
      <c r="D49" s="43" t="s">
        <v>66</v>
      </c>
      <c r="E49" s="43" t="s">
        <v>127</v>
      </c>
      <c r="F49" s="28" t="s">
        <v>88</v>
      </c>
      <c r="G49" s="25">
        <v>1.0</v>
      </c>
      <c r="H49" s="26"/>
      <c r="I49" s="26"/>
      <c r="J49" s="26"/>
      <c r="K49" s="26"/>
    </row>
    <row r="50">
      <c r="A50" s="43" t="s">
        <v>1113</v>
      </c>
      <c r="B50" s="27">
        <v>0.08851851851851852</v>
      </c>
      <c r="C50" s="27">
        <f>B50-TIME('Time Shifts'!$B$36,'Time Shifts'!$C$36,'Time Shifts'!$D$36)</f>
        <v>0.07802083333</v>
      </c>
      <c r="D50" s="43" t="s">
        <v>66</v>
      </c>
      <c r="E50" s="43" t="s">
        <v>91</v>
      </c>
      <c r="F50" s="25">
        <v>8.0</v>
      </c>
      <c r="G50" s="25"/>
      <c r="H50" s="43"/>
      <c r="I50" s="26" t="s">
        <v>1217</v>
      </c>
      <c r="J50" s="26"/>
      <c r="K50" s="26"/>
    </row>
    <row r="51">
      <c r="A51" s="43" t="s">
        <v>1113</v>
      </c>
      <c r="B51" s="27">
        <v>0.08983796296296297</v>
      </c>
      <c r="C51" s="27">
        <f>B51-TIME('Time Shifts'!$B$36,'Time Shifts'!$C$36,'Time Shifts'!$D$36)</f>
        <v>0.07934027778</v>
      </c>
      <c r="D51" s="43" t="s">
        <v>70</v>
      </c>
      <c r="E51" s="43" t="s">
        <v>225</v>
      </c>
      <c r="F51" s="25" t="s">
        <v>75</v>
      </c>
      <c r="G51" s="25"/>
      <c r="H51" s="26"/>
      <c r="I51" s="26"/>
      <c r="J51" s="26"/>
      <c r="K51" s="26"/>
    </row>
    <row r="52">
      <c r="A52" s="43" t="s">
        <v>1113</v>
      </c>
      <c r="B52" s="27">
        <v>0.09091435185185186</v>
      </c>
      <c r="C52" s="27">
        <f>B52-TIME('Time Shifts'!$B$36,'Time Shifts'!$C$36,'Time Shifts'!$D$36)</f>
        <v>0.08041666667</v>
      </c>
      <c r="D52" s="43" t="s">
        <v>70</v>
      </c>
      <c r="E52" s="43" t="s">
        <v>93</v>
      </c>
      <c r="F52" s="25">
        <v>12.0</v>
      </c>
      <c r="G52" s="25">
        <f t="shared" ref="G52:G53" si="5">F52-7</f>
        <v>5</v>
      </c>
      <c r="H52" s="26"/>
      <c r="I52" s="26"/>
      <c r="J52" s="43"/>
      <c r="K52" s="43" t="s">
        <v>1218</v>
      </c>
    </row>
    <row r="53">
      <c r="A53" s="43" t="s">
        <v>1113</v>
      </c>
      <c r="B53" s="27">
        <v>0.09122685185185185</v>
      </c>
      <c r="C53" s="27">
        <f>B53-TIME('Time Shifts'!$B$36,'Time Shifts'!$C$36,'Time Shifts'!$D$36)</f>
        <v>0.08072916667</v>
      </c>
      <c r="D53" s="43" t="s">
        <v>70</v>
      </c>
      <c r="E53" s="43" t="s">
        <v>93</v>
      </c>
      <c r="F53" s="25">
        <v>17.0</v>
      </c>
      <c r="G53" s="25">
        <f t="shared" si="5"/>
        <v>10</v>
      </c>
      <c r="H53" s="26"/>
      <c r="I53" s="26"/>
      <c r="J53" s="43"/>
      <c r="K53" s="43" t="s">
        <v>1218</v>
      </c>
    </row>
    <row r="54">
      <c r="A54" s="43" t="s">
        <v>1113</v>
      </c>
      <c r="B54" s="27">
        <v>0.09136574074074075</v>
      </c>
      <c r="C54" s="27">
        <f>B54-TIME('Time Shifts'!$B$36,'Time Shifts'!$C$36,'Time Shifts'!$D$36)</f>
        <v>0.08086805556</v>
      </c>
      <c r="D54" s="43" t="s">
        <v>70</v>
      </c>
      <c r="E54" s="43" t="s">
        <v>91</v>
      </c>
      <c r="F54" s="25">
        <v>6.0</v>
      </c>
      <c r="G54" s="25"/>
      <c r="H54" s="43"/>
      <c r="I54" s="26" t="s">
        <v>1219</v>
      </c>
      <c r="J54" s="26"/>
      <c r="K54" s="26"/>
    </row>
    <row r="55">
      <c r="A55" s="43" t="s">
        <v>1113</v>
      </c>
      <c r="B55" s="27">
        <v>0.09222222222222222</v>
      </c>
      <c r="C55" s="27">
        <f>B55-TIME('Time Shifts'!$B$36,'Time Shifts'!$C$36,'Time Shifts'!$D$36)</f>
        <v>0.08172453704</v>
      </c>
      <c r="D55" s="43" t="s">
        <v>74</v>
      </c>
      <c r="E55" s="43" t="s">
        <v>93</v>
      </c>
      <c r="F55" s="25">
        <v>24.0</v>
      </c>
      <c r="G55" s="25">
        <f>F55-8</f>
        <v>16</v>
      </c>
      <c r="H55" s="26"/>
      <c r="I55" s="26"/>
      <c r="J55" s="43"/>
      <c r="K55" s="43" t="s">
        <v>1220</v>
      </c>
    </row>
    <row r="56">
      <c r="A56" s="43" t="s">
        <v>1113</v>
      </c>
      <c r="B56" s="27">
        <v>0.09233796296296297</v>
      </c>
      <c r="C56" s="27">
        <f>B56-TIME('Time Shifts'!$B$36,'Time Shifts'!$C$36,'Time Shifts'!$D$36)</f>
        <v>0.08184027778</v>
      </c>
      <c r="D56" s="43" t="s">
        <v>74</v>
      </c>
      <c r="E56" s="43" t="s">
        <v>91</v>
      </c>
      <c r="F56" s="28">
        <v>21.0</v>
      </c>
      <c r="G56" s="25"/>
      <c r="H56" s="43"/>
      <c r="I56" s="26" t="s">
        <v>1221</v>
      </c>
      <c r="J56" s="26"/>
      <c r="K56" s="26"/>
    </row>
    <row r="57">
      <c r="A57" s="43" t="s">
        <v>1113</v>
      </c>
      <c r="B57" s="27">
        <v>0.0927662037037037</v>
      </c>
      <c r="C57" s="27">
        <f>B57-TIME('Time Shifts'!$B$36,'Time Shifts'!$C$36,'Time Shifts'!$D$36)</f>
        <v>0.08226851852</v>
      </c>
      <c r="D57" s="43" t="s">
        <v>74</v>
      </c>
      <c r="E57" s="43" t="s">
        <v>125</v>
      </c>
      <c r="F57" s="25">
        <v>19.0</v>
      </c>
      <c r="G57" s="25">
        <f>F57-10</f>
        <v>9</v>
      </c>
      <c r="H57" s="26"/>
      <c r="I57" s="26"/>
      <c r="J57" s="26"/>
      <c r="K57" s="26"/>
    </row>
    <row r="58">
      <c r="A58" s="43" t="s">
        <v>1113</v>
      </c>
      <c r="B58" s="27">
        <v>0.0927662037037037</v>
      </c>
      <c r="C58" s="27">
        <f>B58-TIME('Time Shifts'!$B$36,'Time Shifts'!$C$36,'Time Shifts'!$D$36)</f>
        <v>0.08226851852</v>
      </c>
      <c r="D58" s="43" t="s">
        <v>74</v>
      </c>
      <c r="E58" s="43" t="s">
        <v>125</v>
      </c>
      <c r="F58" s="28" t="s">
        <v>75</v>
      </c>
      <c r="G58" s="25" t="s">
        <v>75</v>
      </c>
      <c r="H58" s="26"/>
      <c r="I58" s="26"/>
      <c r="J58" s="43"/>
      <c r="K58" s="43" t="s">
        <v>85</v>
      </c>
    </row>
    <row r="59">
      <c r="A59" s="43" t="s">
        <v>1113</v>
      </c>
      <c r="B59" s="27">
        <v>0.09511574074074074</v>
      </c>
      <c r="C59" s="27">
        <f>B59-TIME('Time Shifts'!$B$36,'Time Shifts'!$C$36,'Time Shifts'!$D$36)</f>
        <v>0.08461805556</v>
      </c>
      <c r="D59" s="43" t="s">
        <v>82</v>
      </c>
      <c r="E59" s="43" t="s">
        <v>91</v>
      </c>
      <c r="F59" s="25">
        <v>30.0</v>
      </c>
      <c r="G59" s="25"/>
      <c r="H59" s="43"/>
      <c r="I59" s="26" t="s">
        <v>1222</v>
      </c>
      <c r="J59" s="26"/>
      <c r="K59" s="26"/>
    </row>
    <row r="60">
      <c r="A60" s="43" t="s">
        <v>1113</v>
      </c>
      <c r="B60" s="27">
        <v>0.0967361111111111</v>
      </c>
      <c r="C60" s="27">
        <f>B60-TIME('Time Shifts'!$B$36,'Time Shifts'!$C$36,'Time Shifts'!$D$36)</f>
        <v>0.08623842593</v>
      </c>
      <c r="D60" s="43" t="s">
        <v>968</v>
      </c>
      <c r="E60" s="43" t="s">
        <v>89</v>
      </c>
      <c r="F60" s="25">
        <v>25.0</v>
      </c>
      <c r="G60" s="25">
        <f>F60-8</f>
        <v>17</v>
      </c>
      <c r="H60" s="26"/>
      <c r="I60" s="26"/>
      <c r="J60" s="43"/>
      <c r="K60" s="43" t="s">
        <v>90</v>
      </c>
    </row>
    <row r="61">
      <c r="A61" s="43" t="s">
        <v>1113</v>
      </c>
      <c r="B61" s="27">
        <v>0.09710648148148149</v>
      </c>
      <c r="C61" s="27">
        <f>B61-TIME('Time Shifts'!$B$36,'Time Shifts'!$C$36,'Time Shifts'!$D$36)</f>
        <v>0.0866087963</v>
      </c>
      <c r="D61" s="43" t="s">
        <v>968</v>
      </c>
      <c r="E61" s="43" t="s">
        <v>91</v>
      </c>
      <c r="F61" s="25">
        <v>15.0</v>
      </c>
      <c r="G61" s="25"/>
      <c r="H61" s="26"/>
      <c r="I61" s="26"/>
      <c r="J61" s="26"/>
      <c r="K61" s="26"/>
    </row>
    <row r="62">
      <c r="A62" s="43" t="s">
        <v>1113</v>
      </c>
      <c r="B62" s="27">
        <v>0.09837962962962964</v>
      </c>
      <c r="C62" s="27">
        <f>B62-TIME('Time Shifts'!$B$36,'Time Shifts'!$C$36,'Time Shifts'!$D$36)</f>
        <v>0.08788194444</v>
      </c>
      <c r="D62" s="43" t="s">
        <v>84</v>
      </c>
      <c r="E62" s="43" t="s">
        <v>93</v>
      </c>
      <c r="F62" s="25">
        <v>19.0</v>
      </c>
      <c r="G62" s="25">
        <f>F62-7</f>
        <v>12</v>
      </c>
      <c r="H62" s="26"/>
      <c r="I62" s="26"/>
      <c r="J62" s="43"/>
      <c r="K62" s="43" t="s">
        <v>1223</v>
      </c>
    </row>
    <row r="63">
      <c r="A63" s="43" t="s">
        <v>1113</v>
      </c>
      <c r="B63" s="27">
        <v>0.09837962962962964</v>
      </c>
      <c r="C63" s="27">
        <f>B63-TIME('Time Shifts'!$B$36,'Time Shifts'!$C$36,'Time Shifts'!$D$36)</f>
        <v>0.08788194444</v>
      </c>
      <c r="D63" s="43" t="s">
        <v>84</v>
      </c>
      <c r="E63" s="43" t="s">
        <v>93</v>
      </c>
      <c r="F63" s="28" t="s">
        <v>75</v>
      </c>
      <c r="G63" s="25" t="s">
        <v>75</v>
      </c>
      <c r="H63" s="26"/>
      <c r="I63" s="26"/>
      <c r="J63" s="43"/>
      <c r="K63" s="43" t="s">
        <v>85</v>
      </c>
    </row>
    <row r="64">
      <c r="A64" s="43" t="s">
        <v>1113</v>
      </c>
      <c r="B64" s="27">
        <v>0.0985763888888889</v>
      </c>
      <c r="C64" s="27">
        <f>B64-TIME('Time Shifts'!$B$36,'Time Shifts'!$C$36,'Time Shifts'!$D$36)</f>
        <v>0.0880787037</v>
      </c>
      <c r="D64" s="43" t="s">
        <v>84</v>
      </c>
      <c r="E64" s="43" t="s">
        <v>93</v>
      </c>
      <c r="F64" s="25">
        <v>12.0</v>
      </c>
      <c r="G64" s="25">
        <f>F64-7</f>
        <v>5</v>
      </c>
      <c r="H64" s="26"/>
      <c r="I64" s="26"/>
      <c r="J64" s="43"/>
      <c r="K64" s="43" t="s">
        <v>1223</v>
      </c>
    </row>
    <row r="65">
      <c r="A65" s="43" t="s">
        <v>1113</v>
      </c>
      <c r="B65" s="27">
        <v>0.0985763888888889</v>
      </c>
      <c r="C65" s="27">
        <f>B65-TIME('Time Shifts'!$B$36,'Time Shifts'!$C$36,'Time Shifts'!$D$36)</f>
        <v>0.0880787037</v>
      </c>
      <c r="D65" s="43" t="s">
        <v>84</v>
      </c>
      <c r="E65" s="43" t="s">
        <v>93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1113</v>
      </c>
      <c r="B66" s="27">
        <v>0.09902777777777778</v>
      </c>
      <c r="C66" s="27">
        <f>B66-TIME('Time Shifts'!$B$36,'Time Shifts'!$C$36,'Time Shifts'!$D$36)</f>
        <v>0.08853009259</v>
      </c>
      <c r="D66" s="43" t="s">
        <v>84</v>
      </c>
      <c r="E66" s="43" t="s">
        <v>91</v>
      </c>
      <c r="F66" s="25">
        <v>34.0</v>
      </c>
      <c r="G66" s="25"/>
      <c r="H66" s="43"/>
      <c r="I66" s="43" t="s">
        <v>1224</v>
      </c>
      <c r="J66" s="28">
        <v>1.0</v>
      </c>
      <c r="K66" s="43" t="s">
        <v>1225</v>
      </c>
    </row>
    <row r="67">
      <c r="A67" s="43" t="s">
        <v>1113</v>
      </c>
      <c r="B67" s="27">
        <v>0.10230324074074074</v>
      </c>
      <c r="C67" s="27">
        <f>B67-TIME('Time Shifts'!$B$36,'Time Shifts'!$C$36,'Time Shifts'!$D$36)</f>
        <v>0.09180555556</v>
      </c>
      <c r="D67" s="43" t="s">
        <v>74</v>
      </c>
      <c r="E67" s="43" t="s">
        <v>93</v>
      </c>
      <c r="F67" s="25">
        <v>24.0</v>
      </c>
      <c r="G67" s="25">
        <f t="shared" ref="G67:G68" si="6">F67-8</f>
        <v>16</v>
      </c>
      <c r="H67" s="26"/>
      <c r="I67" s="26"/>
      <c r="J67" s="43"/>
      <c r="K67" s="43" t="s">
        <v>1226</v>
      </c>
    </row>
    <row r="68">
      <c r="A68" s="43" t="s">
        <v>1113</v>
      </c>
      <c r="B68" s="27">
        <v>0.10230324074074074</v>
      </c>
      <c r="C68" s="27">
        <f>B68-TIME('Time Shifts'!$B$36,'Time Shifts'!$C$36,'Time Shifts'!$D$36)</f>
        <v>0.09180555556</v>
      </c>
      <c r="D68" s="43" t="s">
        <v>74</v>
      </c>
      <c r="E68" s="43" t="s">
        <v>93</v>
      </c>
      <c r="F68" s="25">
        <v>24.0</v>
      </c>
      <c r="G68" s="25">
        <f t="shared" si="6"/>
        <v>16</v>
      </c>
      <c r="H68" s="26"/>
      <c r="I68" s="26"/>
      <c r="J68" s="43"/>
      <c r="K68" s="43" t="s">
        <v>85</v>
      </c>
    </row>
    <row r="69">
      <c r="A69" s="43" t="s">
        <v>1113</v>
      </c>
      <c r="B69" s="27">
        <v>0.10256944444444445</v>
      </c>
      <c r="C69" s="27">
        <f>B69-TIME('Time Shifts'!$B$36,'Time Shifts'!$C$36,'Time Shifts'!$D$36)</f>
        <v>0.09207175926</v>
      </c>
      <c r="D69" s="43" t="s">
        <v>74</v>
      </c>
      <c r="E69" s="43" t="s">
        <v>91</v>
      </c>
      <c r="F69" s="25">
        <v>20.0</v>
      </c>
      <c r="G69" s="25"/>
      <c r="H69" s="43"/>
      <c r="I69" s="26" t="s">
        <v>1227</v>
      </c>
      <c r="J69" s="26"/>
      <c r="K69" s="26"/>
    </row>
    <row r="70">
      <c r="A70" s="43" t="s">
        <v>1113</v>
      </c>
      <c r="B70" s="27">
        <v>0.10293981481481482</v>
      </c>
      <c r="C70" s="27">
        <f>B70-TIME('Time Shifts'!$B$36,'Time Shifts'!$C$36,'Time Shifts'!$D$36)</f>
        <v>0.09244212963</v>
      </c>
      <c r="D70" s="43" t="s">
        <v>74</v>
      </c>
      <c r="E70" s="43" t="s">
        <v>93</v>
      </c>
      <c r="F70" s="25">
        <v>17.0</v>
      </c>
      <c r="G70" s="25">
        <f>F70-8</f>
        <v>9</v>
      </c>
      <c r="H70" s="26"/>
      <c r="I70" s="26"/>
      <c r="J70" s="43"/>
      <c r="K70" s="43" t="s">
        <v>1226</v>
      </c>
    </row>
    <row r="71">
      <c r="A71" s="43" t="s">
        <v>1113</v>
      </c>
      <c r="B71" s="27">
        <v>0.10293981481481482</v>
      </c>
      <c r="C71" s="27">
        <f>B71-TIME('Time Shifts'!$B$36,'Time Shifts'!$C$36,'Time Shifts'!$D$36)</f>
        <v>0.09244212963</v>
      </c>
      <c r="D71" s="43" t="s">
        <v>74</v>
      </c>
      <c r="E71" s="43" t="s">
        <v>93</v>
      </c>
      <c r="F71" s="28" t="s">
        <v>75</v>
      </c>
      <c r="G71" s="25" t="s">
        <v>75</v>
      </c>
      <c r="H71" s="26"/>
      <c r="I71" s="26"/>
      <c r="J71" s="43"/>
      <c r="K71" s="43" t="s">
        <v>85</v>
      </c>
    </row>
    <row r="72">
      <c r="A72" s="43" t="s">
        <v>1113</v>
      </c>
      <c r="B72" s="27">
        <v>0.1030324074074074</v>
      </c>
      <c r="C72" s="27">
        <f>B72-TIME('Time Shifts'!$B$36,'Time Shifts'!$C$36,'Time Shifts'!$D$36)</f>
        <v>0.09253472222</v>
      </c>
      <c r="D72" s="43" t="s">
        <v>74</v>
      </c>
      <c r="E72" s="43" t="s">
        <v>91</v>
      </c>
      <c r="F72" s="25">
        <v>8.0</v>
      </c>
      <c r="G72" s="25"/>
      <c r="H72" s="43"/>
      <c r="I72" s="43" t="s">
        <v>1228</v>
      </c>
      <c r="J72" s="28">
        <v>1.0</v>
      </c>
      <c r="K72" s="43" t="s">
        <v>1229</v>
      </c>
    </row>
    <row r="73">
      <c r="A73" s="43" t="s">
        <v>1113</v>
      </c>
      <c r="B73" s="27">
        <v>0.10431712962962963</v>
      </c>
      <c r="C73" s="27">
        <f>B73-TIME('Time Shifts'!$B$36,'Time Shifts'!$C$36,'Time Shifts'!$D$36)</f>
        <v>0.09381944444</v>
      </c>
      <c r="D73" s="43" t="s">
        <v>70</v>
      </c>
      <c r="E73" s="43" t="s">
        <v>79</v>
      </c>
      <c r="F73" s="28" t="s">
        <v>75</v>
      </c>
      <c r="G73" s="25" t="s">
        <v>75</v>
      </c>
      <c r="H73" s="26"/>
      <c r="I73" s="26"/>
      <c r="J73" s="26"/>
      <c r="K73" s="26"/>
    </row>
    <row r="74">
      <c r="A74" s="43" t="s">
        <v>1113</v>
      </c>
      <c r="B74" s="27">
        <v>0.10621527777777778</v>
      </c>
      <c r="C74" s="27">
        <f>B74-TIME('Time Shifts'!$B$36,'Time Shifts'!$C$36,'Time Shifts'!$D$36)</f>
        <v>0.09571759259</v>
      </c>
      <c r="D74" s="43" t="s">
        <v>70</v>
      </c>
      <c r="E74" s="43" t="s">
        <v>225</v>
      </c>
      <c r="F74" s="25">
        <v>13.0</v>
      </c>
      <c r="G74" s="25"/>
      <c r="H74" s="26"/>
      <c r="I74" s="26"/>
      <c r="J74" s="26"/>
      <c r="K74" s="26"/>
    </row>
    <row r="75">
      <c r="A75" s="43" t="s">
        <v>1113</v>
      </c>
      <c r="B75" s="27">
        <v>0.10821759259259259</v>
      </c>
      <c r="C75" s="27">
        <f>B75-TIME('Time Shifts'!$B$36,'Time Shifts'!$C$36,'Time Shifts'!$D$36)</f>
        <v>0.09771990741</v>
      </c>
      <c r="D75" s="43" t="s">
        <v>69</v>
      </c>
      <c r="E75" s="43" t="s">
        <v>91</v>
      </c>
      <c r="F75" s="28">
        <v>6.0</v>
      </c>
      <c r="G75" s="25"/>
      <c r="H75" s="26"/>
      <c r="I75" s="26"/>
      <c r="J75" s="26"/>
      <c r="K75" s="26"/>
    </row>
    <row r="76">
      <c r="A76" s="43" t="s">
        <v>1113</v>
      </c>
      <c r="B76" s="27">
        <v>0.10934027777777777</v>
      </c>
      <c r="C76" s="27">
        <f>B76-TIME('Time Shifts'!$B$36,'Time Shifts'!$C$36,'Time Shifts'!$D$36)</f>
        <v>0.09884259259</v>
      </c>
      <c r="D76" s="43" t="s">
        <v>82</v>
      </c>
      <c r="E76" s="43" t="s">
        <v>91</v>
      </c>
      <c r="F76" s="28">
        <v>27.0</v>
      </c>
      <c r="G76" s="25"/>
      <c r="H76" s="43"/>
      <c r="I76" s="26" t="s">
        <v>1230</v>
      </c>
      <c r="J76" s="26"/>
      <c r="K76" s="26"/>
    </row>
    <row r="77">
      <c r="A77" s="43" t="s">
        <v>1113</v>
      </c>
      <c r="B77" s="27">
        <v>0.11068287037037038</v>
      </c>
      <c r="C77" s="27">
        <f>B77-TIME('Time Shifts'!$B$36,'Time Shifts'!$C$36,'Time Shifts'!$D$36)</f>
        <v>0.1001851852</v>
      </c>
      <c r="D77" s="43" t="s">
        <v>968</v>
      </c>
      <c r="E77" s="43" t="s">
        <v>120</v>
      </c>
      <c r="F77" s="25">
        <v>8.0</v>
      </c>
      <c r="G77" s="25"/>
      <c r="H77" s="43"/>
      <c r="I77" s="26" t="s">
        <v>1231</v>
      </c>
      <c r="J77" s="43"/>
      <c r="K77" s="43" t="s">
        <v>1232</v>
      </c>
    </row>
    <row r="78">
      <c r="A78" s="43" t="s">
        <v>1113</v>
      </c>
      <c r="B78" s="27">
        <v>0.11140046296296297</v>
      </c>
      <c r="C78" s="27">
        <f>B78-TIME('Time Shifts'!$B$36,'Time Shifts'!$C$36,'Time Shifts'!$D$36)</f>
        <v>0.1009027778</v>
      </c>
      <c r="D78" s="43" t="s">
        <v>84</v>
      </c>
      <c r="E78" s="43" t="s">
        <v>79</v>
      </c>
      <c r="F78" s="28" t="s">
        <v>1233</v>
      </c>
      <c r="G78" s="25">
        <v>15.0</v>
      </c>
      <c r="H78" s="26"/>
      <c r="I78" s="26"/>
      <c r="J78" s="26"/>
      <c r="K78" s="26"/>
    </row>
    <row r="79">
      <c r="A79" s="43" t="s">
        <v>1113</v>
      </c>
      <c r="B79" s="27">
        <v>0.11189814814814815</v>
      </c>
      <c r="C79" s="27">
        <f>B79-TIME('Time Shifts'!$B$36,'Time Shifts'!$C$36,'Time Shifts'!$D$36)</f>
        <v>0.101400463</v>
      </c>
      <c r="D79" s="43" t="s">
        <v>70</v>
      </c>
      <c r="E79" s="43" t="s">
        <v>79</v>
      </c>
      <c r="F79" s="28" t="s">
        <v>75</v>
      </c>
      <c r="G79" s="25" t="s">
        <v>75</v>
      </c>
      <c r="H79" s="26"/>
      <c r="I79" s="26"/>
      <c r="J79" s="43"/>
      <c r="K79" s="43" t="s">
        <v>1234</v>
      </c>
    </row>
    <row r="80">
      <c r="A80" s="43" t="s">
        <v>1113</v>
      </c>
      <c r="B80" s="27">
        <v>0.11189814814814815</v>
      </c>
      <c r="C80" s="27">
        <f>B80-TIME('Time Shifts'!$B$36,'Time Shifts'!$C$36,'Time Shifts'!$D$36)</f>
        <v>0.101400463</v>
      </c>
      <c r="D80" s="43" t="s">
        <v>70</v>
      </c>
      <c r="E80" s="43" t="s">
        <v>79</v>
      </c>
      <c r="F80" s="25">
        <v>11.0</v>
      </c>
      <c r="G80" s="25">
        <f>F80-5</f>
        <v>6</v>
      </c>
      <c r="H80" s="26"/>
      <c r="I80" s="26"/>
      <c r="J80" s="26"/>
      <c r="K80" s="26"/>
    </row>
    <row r="81">
      <c r="A81" s="43" t="s">
        <v>1113</v>
      </c>
      <c r="B81" s="27">
        <v>0.11273148148148149</v>
      </c>
      <c r="C81" s="27">
        <f>B81-TIME('Time Shifts'!$B$36,'Time Shifts'!$C$36,'Time Shifts'!$D$36)</f>
        <v>0.1022337963</v>
      </c>
      <c r="D81" s="43" t="s">
        <v>66</v>
      </c>
      <c r="E81" s="43" t="s">
        <v>89</v>
      </c>
      <c r="F81" s="25">
        <v>20.0</v>
      </c>
      <c r="G81" s="25">
        <f t="shared" ref="G81:G82" si="7">F81-7</f>
        <v>13</v>
      </c>
      <c r="H81" s="26"/>
      <c r="I81" s="26"/>
      <c r="J81" s="43"/>
      <c r="K81" s="43" t="s">
        <v>1235</v>
      </c>
    </row>
    <row r="82">
      <c r="A82" s="43" t="s">
        <v>1113</v>
      </c>
      <c r="B82" s="27">
        <v>0.11284722222222222</v>
      </c>
      <c r="C82" s="27">
        <f>B82-TIME('Time Shifts'!$B$36,'Time Shifts'!$C$36,'Time Shifts'!$D$36)</f>
        <v>0.102349537</v>
      </c>
      <c r="D82" s="43" t="s">
        <v>66</v>
      </c>
      <c r="E82" s="43" t="s">
        <v>89</v>
      </c>
      <c r="F82" s="28">
        <v>11.0</v>
      </c>
      <c r="G82" s="25">
        <f t="shared" si="7"/>
        <v>4</v>
      </c>
      <c r="H82" s="26"/>
      <c r="I82" s="26"/>
      <c r="J82" s="43"/>
      <c r="K82" s="43" t="s">
        <v>1235</v>
      </c>
    </row>
    <row r="83">
      <c r="A83" s="43" t="s">
        <v>1113</v>
      </c>
      <c r="B83" s="27">
        <v>0.11292824074074075</v>
      </c>
      <c r="C83" s="27">
        <f>B83-TIME('Time Shifts'!$B$36,'Time Shifts'!$C$36,'Time Shifts'!$D$36)</f>
        <v>0.1024305556</v>
      </c>
      <c r="D83" s="43" t="s">
        <v>66</v>
      </c>
      <c r="E83" s="43" t="s">
        <v>91</v>
      </c>
      <c r="F83" s="25">
        <v>11.0</v>
      </c>
      <c r="G83" s="25"/>
      <c r="H83" s="43"/>
      <c r="I83" s="26" t="s">
        <v>1236</v>
      </c>
      <c r="J83" s="26"/>
      <c r="K83" s="26"/>
    </row>
    <row r="84">
      <c r="A84" s="43" t="s">
        <v>1113</v>
      </c>
      <c r="B84" s="27">
        <v>0.11296296296296296</v>
      </c>
      <c r="C84" s="27">
        <f>B84-TIME('Time Shifts'!$B$36,'Time Shifts'!$C$36,'Time Shifts'!$D$36)</f>
        <v>0.1024652778</v>
      </c>
      <c r="D84" s="43" t="s">
        <v>66</v>
      </c>
      <c r="E84" s="43" t="s">
        <v>91</v>
      </c>
      <c r="F84" s="25">
        <v>10.0</v>
      </c>
      <c r="G84" s="25"/>
      <c r="H84" s="43"/>
      <c r="I84" s="43" t="s">
        <v>1237</v>
      </c>
      <c r="J84" s="28">
        <v>1.0</v>
      </c>
      <c r="K84" s="43" t="s">
        <v>1238</v>
      </c>
    </row>
    <row r="85">
      <c r="A85" s="43" t="s">
        <v>1113</v>
      </c>
      <c r="B85" s="27">
        <v>0.115625</v>
      </c>
      <c r="C85" s="27">
        <f>B85-TIME('Time Shifts'!$B$36,'Time Shifts'!$C$36,'Time Shifts'!$D$36)</f>
        <v>0.1051273148</v>
      </c>
      <c r="D85" s="43" t="s">
        <v>74</v>
      </c>
      <c r="E85" s="43" t="s">
        <v>125</v>
      </c>
      <c r="F85" s="28" t="s">
        <v>75</v>
      </c>
      <c r="G85" s="25" t="s">
        <v>75</v>
      </c>
      <c r="H85" s="26"/>
      <c r="I85" s="26"/>
      <c r="J85" s="26"/>
      <c r="K85" s="26"/>
    </row>
    <row r="86">
      <c r="A86" s="43" t="s">
        <v>1113</v>
      </c>
      <c r="B86" s="27">
        <v>0.11568287037037037</v>
      </c>
      <c r="C86" s="27">
        <f>B86-TIME('Time Shifts'!$B$36,'Time Shifts'!$C$36,'Time Shifts'!$D$36)</f>
        <v>0.1051851852</v>
      </c>
      <c r="D86" s="43" t="s">
        <v>74</v>
      </c>
      <c r="E86" s="43" t="s">
        <v>93</v>
      </c>
      <c r="F86" s="25">
        <v>23.0</v>
      </c>
      <c r="G86" s="25">
        <f>F86-8</f>
        <v>15</v>
      </c>
      <c r="H86" s="26"/>
      <c r="I86" s="26"/>
      <c r="J86" s="43"/>
      <c r="K86" s="43" t="s">
        <v>1226</v>
      </c>
    </row>
    <row r="87">
      <c r="A87" s="43" t="s">
        <v>1113</v>
      </c>
      <c r="B87" s="27">
        <v>0.11574074074074074</v>
      </c>
      <c r="C87" s="27">
        <f>B87-TIME('Time Shifts'!$B$36,'Time Shifts'!$C$36,'Time Shifts'!$D$36)</f>
        <v>0.1052430556</v>
      </c>
      <c r="D87" s="43" t="s">
        <v>74</v>
      </c>
      <c r="E87" s="43" t="s">
        <v>91</v>
      </c>
      <c r="F87" s="25">
        <v>23.0</v>
      </c>
      <c r="G87" s="25"/>
      <c r="H87" s="43"/>
      <c r="I87" s="26" t="s">
        <v>1239</v>
      </c>
      <c r="J87" s="26"/>
      <c r="K87" s="26"/>
    </row>
    <row r="88">
      <c r="A88" s="43" t="s">
        <v>1113</v>
      </c>
      <c r="B88" s="27">
        <v>0.1162962962962963</v>
      </c>
      <c r="C88" s="27">
        <f>B88-TIME('Time Shifts'!$B$36,'Time Shifts'!$C$36,'Time Shifts'!$D$36)</f>
        <v>0.1057986111</v>
      </c>
      <c r="D88" s="43" t="s">
        <v>70</v>
      </c>
      <c r="E88" s="43" t="s">
        <v>93</v>
      </c>
      <c r="F88" s="25">
        <v>10.0</v>
      </c>
      <c r="G88" s="25">
        <f t="shared" ref="G88:G89" si="8">F88-7</f>
        <v>3</v>
      </c>
      <c r="H88" s="26"/>
      <c r="I88" s="26"/>
      <c r="J88" s="43"/>
      <c r="K88" s="43" t="s">
        <v>1240</v>
      </c>
    </row>
    <row r="89">
      <c r="A89" s="43" t="s">
        <v>1113</v>
      </c>
      <c r="B89" s="27">
        <v>0.11652777777777777</v>
      </c>
      <c r="C89" s="27">
        <f>B89-TIME('Time Shifts'!$B$36,'Time Shifts'!$C$36,'Time Shifts'!$D$36)</f>
        <v>0.1060300926</v>
      </c>
      <c r="D89" s="43" t="s">
        <v>70</v>
      </c>
      <c r="E89" s="43" t="s">
        <v>93</v>
      </c>
      <c r="F89" s="25">
        <v>23.0</v>
      </c>
      <c r="G89" s="25">
        <f t="shared" si="8"/>
        <v>16</v>
      </c>
      <c r="H89" s="26"/>
      <c r="I89" s="26"/>
      <c r="J89" s="43"/>
      <c r="K89" s="43" t="s">
        <v>1240</v>
      </c>
    </row>
    <row r="90">
      <c r="A90" s="43" t="s">
        <v>1113</v>
      </c>
      <c r="B90" s="27">
        <v>0.11664351851851852</v>
      </c>
      <c r="C90" s="27">
        <f>B90-TIME('Time Shifts'!$B$36,'Time Shifts'!$C$36,'Time Shifts'!$D$36)</f>
        <v>0.1061458333</v>
      </c>
      <c r="D90" s="43" t="s">
        <v>70</v>
      </c>
      <c r="E90" s="43" t="s">
        <v>91</v>
      </c>
      <c r="F90" s="25">
        <v>8.0</v>
      </c>
      <c r="G90" s="25"/>
      <c r="H90" s="43"/>
      <c r="I90" s="43" t="s">
        <v>1228</v>
      </c>
      <c r="J90" s="28">
        <v>1.0</v>
      </c>
      <c r="K90" s="43" t="s">
        <v>1229</v>
      </c>
    </row>
    <row r="91">
      <c r="A91" s="43" t="s">
        <v>1113</v>
      </c>
      <c r="B91" s="27">
        <v>0.11702546296296296</v>
      </c>
      <c r="C91" s="27">
        <f>B91-TIME('Time Shifts'!$B$36,'Time Shifts'!$C$36,'Time Shifts'!$D$36)</f>
        <v>0.1065277778</v>
      </c>
      <c r="D91" s="43" t="s">
        <v>70</v>
      </c>
      <c r="E91" s="43" t="s">
        <v>93</v>
      </c>
      <c r="F91" s="25">
        <v>19.0</v>
      </c>
      <c r="G91" s="25">
        <f>F91-7</f>
        <v>12</v>
      </c>
      <c r="H91" s="26"/>
      <c r="I91" s="26"/>
      <c r="J91" s="43"/>
      <c r="K91" s="43" t="s">
        <v>1240</v>
      </c>
    </row>
    <row r="92">
      <c r="A92" s="43" t="s">
        <v>1113</v>
      </c>
      <c r="B92" s="27">
        <v>0.11707175925925926</v>
      </c>
      <c r="C92" s="27">
        <f>B92-TIME('Time Shifts'!$B$36,'Time Shifts'!$C$36,'Time Shifts'!$D$36)</f>
        <v>0.1065740741</v>
      </c>
      <c r="D92" s="43" t="s">
        <v>70</v>
      </c>
      <c r="E92" s="43" t="s">
        <v>91</v>
      </c>
      <c r="F92" s="25">
        <v>9.0</v>
      </c>
      <c r="G92" s="25"/>
      <c r="H92" s="43"/>
      <c r="I92" s="43" t="s">
        <v>1241</v>
      </c>
      <c r="J92" s="28">
        <v>1.0</v>
      </c>
      <c r="K92" s="43" t="s">
        <v>1229</v>
      </c>
    </row>
    <row r="93">
      <c r="A93" s="43" t="s">
        <v>1113</v>
      </c>
      <c r="B93" s="27">
        <v>0.11731481481481482</v>
      </c>
      <c r="C93" s="27">
        <f>B93-TIME('Time Shifts'!$B$36,'Time Shifts'!$C$36,'Time Shifts'!$D$36)</f>
        <v>0.1068171296</v>
      </c>
      <c r="D93" s="43" t="s">
        <v>70</v>
      </c>
      <c r="E93" s="43" t="s">
        <v>127</v>
      </c>
      <c r="F93" s="25">
        <v>7.0</v>
      </c>
      <c r="G93" s="25">
        <f>F93-1</f>
        <v>6</v>
      </c>
      <c r="H93" s="26"/>
      <c r="I93" s="26"/>
      <c r="J93" s="26"/>
      <c r="K93" s="26"/>
    </row>
    <row r="94">
      <c r="A94" s="43" t="s">
        <v>1113</v>
      </c>
      <c r="B94" s="27">
        <v>0.1255902777777778</v>
      </c>
      <c r="C94" s="27">
        <f>B94-TIME('Time Shifts'!$B$36,'Time Shifts'!$C$36,'Time Shifts'!$D$36)</f>
        <v>0.1150925926</v>
      </c>
      <c r="D94" s="43" t="s">
        <v>82</v>
      </c>
      <c r="E94" s="43" t="s">
        <v>89</v>
      </c>
      <c r="F94" s="25">
        <v>24.0</v>
      </c>
      <c r="G94" s="25">
        <f>F94-8</f>
        <v>16</v>
      </c>
      <c r="H94" s="26"/>
      <c r="I94" s="26"/>
      <c r="J94" s="43"/>
      <c r="K94" s="43" t="s">
        <v>1242</v>
      </c>
    </row>
    <row r="95">
      <c r="A95" s="43" t="s">
        <v>1113</v>
      </c>
      <c r="B95" s="27">
        <v>0.12565972222222221</v>
      </c>
      <c r="C95" s="27">
        <f>B95-TIME('Time Shifts'!$B$36,'Time Shifts'!$C$36,'Time Shifts'!$D$36)</f>
        <v>0.115162037</v>
      </c>
      <c r="D95" s="43" t="s">
        <v>82</v>
      </c>
      <c r="E95" s="43" t="s">
        <v>89</v>
      </c>
      <c r="F95" s="28" t="s">
        <v>88</v>
      </c>
      <c r="G95" s="25">
        <v>1.0</v>
      </c>
      <c r="H95" s="26"/>
      <c r="I95" s="26"/>
      <c r="J95" s="43"/>
      <c r="K95" s="43" t="s">
        <v>1242</v>
      </c>
    </row>
    <row r="96">
      <c r="A96" s="43" t="s">
        <v>1113</v>
      </c>
      <c r="B96" s="27">
        <v>0.12569444444444444</v>
      </c>
      <c r="C96" s="27">
        <f>B96-TIME('Time Shifts'!$B$36,'Time Shifts'!$C$36,'Time Shifts'!$D$36)</f>
        <v>0.1151967593</v>
      </c>
      <c r="D96" s="43" t="s">
        <v>82</v>
      </c>
      <c r="E96" s="43" t="s">
        <v>89</v>
      </c>
      <c r="F96" s="28" t="s">
        <v>1243</v>
      </c>
      <c r="G96" s="25">
        <v>17.0</v>
      </c>
      <c r="H96" s="26"/>
      <c r="I96" s="26"/>
      <c r="J96" s="43"/>
      <c r="K96" s="43" t="s">
        <v>1242</v>
      </c>
    </row>
    <row r="97">
      <c r="A97" s="43" t="s">
        <v>1113</v>
      </c>
      <c r="B97" s="27">
        <v>0.12582175925925926</v>
      </c>
      <c r="C97" s="27">
        <f>B97-TIME('Time Shifts'!$B$36,'Time Shifts'!$C$36,'Time Shifts'!$D$36)</f>
        <v>0.1153240741</v>
      </c>
      <c r="D97" s="43" t="s">
        <v>82</v>
      </c>
      <c r="E97" s="43" t="s">
        <v>91</v>
      </c>
      <c r="F97" s="25">
        <v>12.0</v>
      </c>
      <c r="G97" s="25"/>
      <c r="H97" s="43"/>
      <c r="I97" s="26" t="s">
        <v>1244</v>
      </c>
      <c r="J97" s="26"/>
      <c r="K97" s="26"/>
    </row>
    <row r="98">
      <c r="A98" s="43" t="s">
        <v>1113</v>
      </c>
      <c r="B98" s="27">
        <v>0.1313425925925926</v>
      </c>
      <c r="C98" s="27">
        <f>B98-TIME('Time Shifts'!$B$36,'Time Shifts'!$C$36,'Time Shifts'!$D$36)</f>
        <v>0.1208449074</v>
      </c>
      <c r="D98" s="43" t="s">
        <v>70</v>
      </c>
      <c r="E98" s="43" t="s">
        <v>131</v>
      </c>
      <c r="F98" s="25">
        <v>19.0</v>
      </c>
      <c r="G98" s="25">
        <f>F98-2</f>
        <v>17</v>
      </c>
      <c r="H98" s="26"/>
      <c r="I98" s="26"/>
      <c r="J98" s="26"/>
      <c r="K98" s="26"/>
    </row>
    <row r="99">
      <c r="A99" s="43" t="s">
        <v>1113</v>
      </c>
      <c r="B99" s="27">
        <v>0.13230324074074074</v>
      </c>
      <c r="C99" s="27">
        <f>B99-TIME('Time Shifts'!$B$36,'Time Shifts'!$C$36,'Time Shifts'!$D$36)</f>
        <v>0.1218055556</v>
      </c>
      <c r="D99" s="43" t="s">
        <v>74</v>
      </c>
      <c r="E99" s="43" t="s">
        <v>79</v>
      </c>
      <c r="F99" s="25">
        <v>18.0</v>
      </c>
      <c r="G99" s="25">
        <f t="shared" ref="G99:G100" si="9">F99-0</f>
        <v>18</v>
      </c>
      <c r="H99" s="26"/>
      <c r="I99" s="26"/>
      <c r="J99" s="26"/>
      <c r="K99" s="26"/>
    </row>
    <row r="100">
      <c r="A100" s="43" t="s">
        <v>1113</v>
      </c>
      <c r="B100" s="27">
        <v>0.13849537037037038</v>
      </c>
      <c r="C100" s="27">
        <f>B100-TIME('Time Shifts'!$B$36,'Time Shifts'!$C$36,'Time Shifts'!$D$36)</f>
        <v>0.1279976852</v>
      </c>
      <c r="D100" s="43" t="s">
        <v>968</v>
      </c>
      <c r="E100" s="43" t="s">
        <v>79</v>
      </c>
      <c r="F100" s="25">
        <v>9.0</v>
      </c>
      <c r="G100" s="25">
        <f t="shared" si="9"/>
        <v>9</v>
      </c>
      <c r="H100" s="26"/>
      <c r="I100" s="26"/>
      <c r="J100" s="26"/>
      <c r="K100" s="26"/>
    </row>
    <row r="101">
      <c r="A101" s="43" t="s">
        <v>1113</v>
      </c>
      <c r="B101" s="27">
        <v>0.13925925925925925</v>
      </c>
      <c r="C101" s="27">
        <f>B101-TIME('Time Shifts'!$B$36,'Time Shifts'!$C$36,'Time Shifts'!$D$36)</f>
        <v>0.1287615741</v>
      </c>
      <c r="D101" s="43" t="s">
        <v>84</v>
      </c>
      <c r="E101" s="43" t="s">
        <v>79</v>
      </c>
      <c r="F101" s="28">
        <v>26.0</v>
      </c>
      <c r="G101" s="25" t="s">
        <v>75</v>
      </c>
      <c r="H101" s="26"/>
      <c r="I101" s="26"/>
      <c r="J101" s="43"/>
      <c r="K101" s="43" t="s">
        <v>1245</v>
      </c>
    </row>
    <row r="102">
      <c r="A102" s="43" t="s">
        <v>1113</v>
      </c>
      <c r="B102" s="27">
        <v>0.14207175925925927</v>
      </c>
      <c r="C102" s="27">
        <f>B102-TIME('Time Shifts'!$B$36,'Time Shifts'!$C$36,'Time Shifts'!$D$36)</f>
        <v>0.1315740741</v>
      </c>
      <c r="D102" s="43" t="s">
        <v>74</v>
      </c>
      <c r="E102" s="43" t="s">
        <v>129</v>
      </c>
      <c r="F102" s="25">
        <v>7.0</v>
      </c>
      <c r="G102" s="25">
        <f>F102-4</f>
        <v>3</v>
      </c>
      <c r="H102" s="26"/>
      <c r="I102" s="26"/>
      <c r="J102" s="26"/>
      <c r="K102" s="26"/>
    </row>
    <row r="103">
      <c r="A103" s="43" t="s">
        <v>1113</v>
      </c>
      <c r="B103" s="27">
        <v>0.1471875</v>
      </c>
      <c r="C103" s="27">
        <f>B103-TIME('Time Shifts'!$B$36,'Time Shifts'!$C$36,'Time Shifts'!$D$36)</f>
        <v>0.1366898148</v>
      </c>
      <c r="D103" s="43" t="s">
        <v>66</v>
      </c>
      <c r="E103" s="43" t="s">
        <v>67</v>
      </c>
      <c r="F103" s="25">
        <v>18.0</v>
      </c>
      <c r="G103" s="25">
        <f>F103-1</f>
        <v>17</v>
      </c>
      <c r="H103" s="26"/>
      <c r="I103" s="26"/>
      <c r="J103" s="26"/>
      <c r="K103" s="26"/>
    </row>
    <row r="104">
      <c r="A104" s="43" t="s">
        <v>1113</v>
      </c>
      <c r="B104" s="27">
        <v>0.1483912037037037</v>
      </c>
      <c r="C104" s="27">
        <f>B104-TIME('Time Shifts'!$B$36,'Time Shifts'!$C$36,'Time Shifts'!$D$36)</f>
        <v>0.1378935185</v>
      </c>
      <c r="D104" s="43" t="s">
        <v>82</v>
      </c>
      <c r="E104" s="43" t="s">
        <v>91</v>
      </c>
      <c r="F104" s="25">
        <v>17.0</v>
      </c>
      <c r="G104" s="25"/>
      <c r="H104" s="43"/>
      <c r="I104" s="26" t="s">
        <v>1246</v>
      </c>
      <c r="J104" s="43"/>
      <c r="K104" s="43" t="s">
        <v>1247</v>
      </c>
    </row>
    <row r="105">
      <c r="A105" s="43" t="s">
        <v>1113</v>
      </c>
      <c r="B105" s="27">
        <v>0.14921296296296296</v>
      </c>
      <c r="C105" s="27">
        <f>B105-TIME('Time Shifts'!$B$36,'Time Shifts'!$C$36,'Time Shifts'!$D$36)</f>
        <v>0.1387152778</v>
      </c>
      <c r="D105" s="43" t="s">
        <v>69</v>
      </c>
      <c r="E105" s="43" t="s">
        <v>91</v>
      </c>
      <c r="F105" s="25">
        <v>21.0</v>
      </c>
      <c r="G105" s="25"/>
      <c r="H105" s="43"/>
      <c r="I105" s="26" t="s">
        <v>1236</v>
      </c>
      <c r="J105" s="43"/>
      <c r="K105" s="43" t="s">
        <v>1248</v>
      </c>
    </row>
    <row r="106">
      <c r="A106" s="43" t="s">
        <v>1113</v>
      </c>
      <c r="B106" s="27">
        <v>0.15052083333333333</v>
      </c>
      <c r="C106" s="27">
        <f>B106-TIME('Time Shifts'!$B$36,'Time Shifts'!$C$36,'Time Shifts'!$D$36)</f>
        <v>0.1400231481</v>
      </c>
      <c r="D106" s="43" t="s">
        <v>968</v>
      </c>
      <c r="E106" s="43" t="s">
        <v>120</v>
      </c>
      <c r="F106" s="28">
        <v>7.0</v>
      </c>
      <c r="G106" s="25"/>
      <c r="H106" s="43"/>
      <c r="I106" s="26" t="s">
        <v>1249</v>
      </c>
      <c r="J106" s="43"/>
      <c r="K106" s="43" t="s">
        <v>1232</v>
      </c>
    </row>
    <row r="107">
      <c r="A107" s="43" t="s">
        <v>1113</v>
      </c>
      <c r="B107" s="27">
        <v>0.15138888888888888</v>
      </c>
      <c r="C107" s="27">
        <f>B107-TIME('Time Shifts'!$B$36,'Time Shifts'!$C$36,'Time Shifts'!$D$36)</f>
        <v>0.1408912037</v>
      </c>
      <c r="D107" s="43" t="s">
        <v>69</v>
      </c>
      <c r="E107" s="43" t="s">
        <v>210</v>
      </c>
      <c r="F107" s="28">
        <v>13.0</v>
      </c>
      <c r="G107" s="25">
        <f>F107-1</f>
        <v>12</v>
      </c>
      <c r="H107" s="26"/>
      <c r="I107" s="26"/>
      <c r="J107" s="26"/>
      <c r="K107" s="26"/>
    </row>
    <row r="108">
      <c r="A108" s="43" t="s">
        <v>1113</v>
      </c>
      <c r="B108" s="27">
        <v>0.15217592592592594</v>
      </c>
      <c r="C108" s="27">
        <f>B108-TIME('Time Shifts'!$B$36,'Time Shifts'!$C$36,'Time Shifts'!$D$36)</f>
        <v>0.1416782407</v>
      </c>
      <c r="D108" s="43" t="s">
        <v>82</v>
      </c>
      <c r="E108" s="43" t="s">
        <v>127</v>
      </c>
      <c r="F108" s="28">
        <v>10.0</v>
      </c>
      <c r="G108" s="25">
        <f>F108-3</f>
        <v>7</v>
      </c>
      <c r="H108" s="26"/>
      <c r="I108" s="26"/>
      <c r="J108" s="26"/>
      <c r="K108" s="26"/>
    </row>
    <row r="109">
      <c r="A109" s="43" t="s">
        <v>1113</v>
      </c>
      <c r="B109" s="27">
        <v>0.1524074074074074</v>
      </c>
      <c r="C109" s="27">
        <f>B109-TIME('Time Shifts'!$B$36,'Time Shifts'!$C$36,'Time Shifts'!$D$36)</f>
        <v>0.1419097222</v>
      </c>
      <c r="D109" s="43" t="s">
        <v>968</v>
      </c>
      <c r="E109" s="43" t="s">
        <v>120</v>
      </c>
      <c r="F109" s="25">
        <v>16.0</v>
      </c>
      <c r="G109" s="25"/>
      <c r="H109" s="43"/>
      <c r="I109" s="26" t="s">
        <v>1250</v>
      </c>
      <c r="J109" s="43"/>
      <c r="K109" s="43" t="s">
        <v>1208</v>
      </c>
    </row>
    <row r="110">
      <c r="A110" s="43" t="s">
        <v>1113</v>
      </c>
      <c r="B110" s="27">
        <v>0.15305555555555556</v>
      </c>
      <c r="C110" s="27">
        <f>B110-TIME('Time Shifts'!$B$36,'Time Shifts'!$C$36,'Time Shifts'!$D$36)</f>
        <v>0.1425578704</v>
      </c>
      <c r="D110" s="43" t="s">
        <v>69</v>
      </c>
      <c r="E110" s="43" t="s">
        <v>93</v>
      </c>
      <c r="F110" s="25">
        <v>25.0</v>
      </c>
      <c r="G110" s="25">
        <f>F110-7</f>
        <v>18</v>
      </c>
      <c r="H110" s="26"/>
      <c r="I110" s="26"/>
      <c r="J110" s="43"/>
      <c r="K110" s="43" t="s">
        <v>1251</v>
      </c>
    </row>
    <row r="111">
      <c r="A111" s="43" t="s">
        <v>1113</v>
      </c>
      <c r="B111" s="27">
        <v>0.15310185185185185</v>
      </c>
      <c r="C111" s="27">
        <f>B111-TIME('Time Shifts'!$B$36,'Time Shifts'!$C$36,'Time Shifts'!$D$36)</f>
        <v>0.1426041667</v>
      </c>
      <c r="D111" s="43" t="s">
        <v>69</v>
      </c>
      <c r="E111" s="43" t="s">
        <v>91</v>
      </c>
      <c r="F111" s="25">
        <v>10.0</v>
      </c>
      <c r="G111" s="25"/>
      <c r="H111" s="43"/>
      <c r="I111" s="43" t="s">
        <v>1237</v>
      </c>
      <c r="J111" s="28">
        <v>1.0</v>
      </c>
      <c r="K111" s="43" t="s">
        <v>1238</v>
      </c>
    </row>
    <row r="112">
      <c r="A112" s="43" t="s">
        <v>1113</v>
      </c>
      <c r="B112" s="27">
        <v>0.15707175925925926</v>
      </c>
      <c r="C112" s="27">
        <f>B112-TIME('Time Shifts'!$B$36,'Time Shifts'!$C$36,'Time Shifts'!$D$36)</f>
        <v>0.1465740741</v>
      </c>
      <c r="D112" s="43" t="s">
        <v>82</v>
      </c>
      <c r="E112" s="43" t="s">
        <v>210</v>
      </c>
      <c r="F112" s="25">
        <v>21.0</v>
      </c>
      <c r="G112" s="25">
        <f>F112-3</f>
        <v>18</v>
      </c>
      <c r="H112" s="26"/>
      <c r="I112" s="26"/>
      <c r="J112" s="26"/>
      <c r="K112" s="26"/>
    </row>
    <row r="113">
      <c r="A113" s="43" t="s">
        <v>1113</v>
      </c>
      <c r="B113" s="27">
        <v>0.15849537037037037</v>
      </c>
      <c r="C113" s="27">
        <f>B113-TIME('Time Shifts'!$B$36,'Time Shifts'!$C$36,'Time Shifts'!$D$36)</f>
        <v>0.1479976852</v>
      </c>
      <c r="D113" s="43" t="s">
        <v>74</v>
      </c>
      <c r="E113" s="43" t="s">
        <v>83</v>
      </c>
      <c r="F113" s="25">
        <v>18.0</v>
      </c>
      <c r="G113" s="25">
        <f>F113-9</f>
        <v>9</v>
      </c>
      <c r="H113" s="26"/>
      <c r="I113" s="26"/>
      <c r="J113" s="26"/>
      <c r="K113" s="26"/>
    </row>
    <row r="114">
      <c r="A114" s="43" t="s">
        <v>1113</v>
      </c>
      <c r="B114" s="27">
        <v>0.16056712962962963</v>
      </c>
      <c r="C114" s="27">
        <f>B114-TIME('Time Shifts'!$B$36,'Time Shifts'!$C$36,'Time Shifts'!$D$36)</f>
        <v>0.1500694444</v>
      </c>
      <c r="D114" s="43" t="s">
        <v>70</v>
      </c>
      <c r="E114" s="43" t="s">
        <v>126</v>
      </c>
      <c r="F114" s="25">
        <v>19.0</v>
      </c>
      <c r="G114" s="25">
        <f>F114-3</f>
        <v>16</v>
      </c>
      <c r="H114" s="26"/>
      <c r="I114" s="26"/>
      <c r="J114" s="26"/>
      <c r="K114" s="26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46.86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1252</v>
      </c>
      <c r="B2" s="27">
        <v>0.010902777777777779</v>
      </c>
      <c r="C2" s="27">
        <f t="shared" ref="C2:C20" si="1">B2</f>
        <v>0.01090277778</v>
      </c>
      <c r="D2" s="43" t="s">
        <v>70</v>
      </c>
      <c r="E2" s="43" t="s">
        <v>83</v>
      </c>
      <c r="F2" s="28">
        <v>15.0</v>
      </c>
      <c r="G2" s="25">
        <f>F2-5</f>
        <v>10</v>
      </c>
      <c r="H2" s="26"/>
      <c r="I2" s="26"/>
      <c r="J2" s="26"/>
      <c r="K2" s="26"/>
    </row>
    <row r="3">
      <c r="A3" s="43" t="s">
        <v>1252</v>
      </c>
      <c r="B3" s="27">
        <v>0.0140625</v>
      </c>
      <c r="C3" s="27">
        <f t="shared" si="1"/>
        <v>0.0140625</v>
      </c>
      <c r="D3" s="43" t="s">
        <v>968</v>
      </c>
      <c r="E3" s="43" t="s">
        <v>120</v>
      </c>
      <c r="F3" s="25">
        <v>11.0</v>
      </c>
      <c r="G3" s="26"/>
      <c r="H3" s="43"/>
      <c r="I3" s="26" t="s">
        <v>1253</v>
      </c>
      <c r="J3" s="43"/>
      <c r="K3" s="43" t="s">
        <v>1254</v>
      </c>
    </row>
    <row r="4">
      <c r="A4" s="43" t="s">
        <v>1252</v>
      </c>
      <c r="B4" s="27">
        <v>0.0165625</v>
      </c>
      <c r="C4" s="27">
        <f t="shared" si="1"/>
        <v>0.0165625</v>
      </c>
      <c r="D4" s="43" t="s">
        <v>82</v>
      </c>
      <c r="E4" s="43" t="s">
        <v>210</v>
      </c>
      <c r="F4" s="25">
        <v>18.0</v>
      </c>
      <c r="G4" s="26">
        <f>F4-3</f>
        <v>15</v>
      </c>
      <c r="H4" s="26"/>
      <c r="I4" s="26"/>
      <c r="J4" s="26"/>
      <c r="K4" s="26"/>
    </row>
    <row r="5">
      <c r="A5" s="43" t="s">
        <v>1252</v>
      </c>
      <c r="B5" s="27">
        <v>0.035972222222222225</v>
      </c>
      <c r="C5" s="27">
        <f t="shared" si="1"/>
        <v>0.03597222222</v>
      </c>
      <c r="D5" s="43" t="s">
        <v>66</v>
      </c>
      <c r="E5" s="43" t="s">
        <v>366</v>
      </c>
      <c r="F5" s="28" t="s">
        <v>75</v>
      </c>
      <c r="G5" s="25" t="s">
        <v>75</v>
      </c>
      <c r="H5" s="26"/>
      <c r="I5" s="26"/>
      <c r="J5" s="43"/>
      <c r="K5" s="43" t="s">
        <v>85</v>
      </c>
    </row>
    <row r="6">
      <c r="A6" s="43" t="s">
        <v>1252</v>
      </c>
      <c r="B6" s="27">
        <v>0.035972222222222225</v>
      </c>
      <c r="C6" s="27">
        <f t="shared" si="1"/>
        <v>0.03597222222</v>
      </c>
      <c r="D6" s="43" t="s">
        <v>66</v>
      </c>
      <c r="E6" s="43" t="s">
        <v>366</v>
      </c>
      <c r="F6" s="28">
        <v>11.0</v>
      </c>
      <c r="G6" s="25">
        <f>F6-2</f>
        <v>9</v>
      </c>
      <c r="H6" s="26"/>
      <c r="I6" s="26"/>
      <c r="J6" s="26"/>
      <c r="K6" s="26"/>
    </row>
    <row r="7">
      <c r="A7" s="43" t="s">
        <v>1252</v>
      </c>
      <c r="B7" s="27">
        <v>0.06060185185185185</v>
      </c>
      <c r="C7" s="27">
        <f t="shared" si="1"/>
        <v>0.06060185185</v>
      </c>
      <c r="D7" s="43" t="s">
        <v>74</v>
      </c>
      <c r="E7" s="43" t="s">
        <v>67</v>
      </c>
      <c r="F7" s="28">
        <v>14.0</v>
      </c>
      <c r="G7" s="25">
        <f>F7-0</f>
        <v>14</v>
      </c>
      <c r="H7" s="26"/>
      <c r="I7" s="26"/>
      <c r="J7" s="26"/>
      <c r="K7" s="26"/>
    </row>
    <row r="8">
      <c r="A8" s="43" t="s">
        <v>1252</v>
      </c>
      <c r="B8" s="27">
        <v>0.06060185185185185</v>
      </c>
      <c r="C8" s="27">
        <f t="shared" si="1"/>
        <v>0.06060185185</v>
      </c>
      <c r="D8" s="43" t="s">
        <v>82</v>
      </c>
      <c r="E8" s="43" t="s">
        <v>67</v>
      </c>
      <c r="F8" s="28">
        <v>22.0</v>
      </c>
      <c r="G8" s="25">
        <f>F8-3</f>
        <v>19</v>
      </c>
      <c r="H8" s="26"/>
      <c r="I8" s="26"/>
      <c r="J8" s="26"/>
      <c r="K8" s="26"/>
    </row>
    <row r="9">
      <c r="A9" s="43" t="s">
        <v>1252</v>
      </c>
      <c r="B9" s="27">
        <v>0.0641550925925926</v>
      </c>
      <c r="C9" s="27">
        <f t="shared" si="1"/>
        <v>0.06415509259</v>
      </c>
      <c r="D9" s="43" t="s">
        <v>968</v>
      </c>
      <c r="E9" s="43" t="s">
        <v>67</v>
      </c>
      <c r="F9" s="28" t="s">
        <v>75</v>
      </c>
      <c r="G9" s="25" t="s">
        <v>75</v>
      </c>
      <c r="H9" s="26"/>
      <c r="I9" s="26"/>
      <c r="J9" s="43"/>
      <c r="K9" s="43" t="s">
        <v>85</v>
      </c>
    </row>
    <row r="10">
      <c r="A10" s="43" t="s">
        <v>1252</v>
      </c>
      <c r="B10" s="27">
        <v>0.0641550925925926</v>
      </c>
      <c r="C10" s="27">
        <f t="shared" si="1"/>
        <v>0.06415509259</v>
      </c>
      <c r="D10" s="43" t="s">
        <v>968</v>
      </c>
      <c r="E10" s="43" t="s">
        <v>67</v>
      </c>
      <c r="F10" s="25">
        <v>21.0</v>
      </c>
      <c r="G10" s="26">
        <f>F10-8</f>
        <v>13</v>
      </c>
      <c r="H10" s="26"/>
      <c r="I10" s="26"/>
      <c r="J10" s="26"/>
      <c r="K10" s="26"/>
    </row>
    <row r="11">
      <c r="A11" s="43" t="s">
        <v>1252</v>
      </c>
      <c r="B11" s="27">
        <v>0.0707175925925926</v>
      </c>
      <c r="C11" s="27">
        <f t="shared" si="1"/>
        <v>0.07071759259</v>
      </c>
      <c r="D11" s="43" t="s">
        <v>66</v>
      </c>
      <c r="E11" s="43" t="s">
        <v>131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1252</v>
      </c>
      <c r="B12" s="27">
        <v>0.0707175925925926</v>
      </c>
      <c r="C12" s="27">
        <f t="shared" si="1"/>
        <v>0.07071759259</v>
      </c>
      <c r="D12" s="43" t="s">
        <v>66</v>
      </c>
      <c r="E12" s="43" t="s">
        <v>131</v>
      </c>
      <c r="F12" s="28">
        <v>16.0</v>
      </c>
      <c r="G12" s="25">
        <f>F12-2</f>
        <v>14</v>
      </c>
      <c r="H12" s="26"/>
      <c r="I12" s="26"/>
      <c r="J12" s="26"/>
      <c r="K12" s="26"/>
    </row>
    <row r="13">
      <c r="A13" s="43" t="s">
        <v>1252</v>
      </c>
      <c r="B13" s="27">
        <v>0.07166666666666667</v>
      </c>
      <c r="C13" s="27">
        <f t="shared" si="1"/>
        <v>0.07166666667</v>
      </c>
      <c r="D13" s="43" t="s">
        <v>69</v>
      </c>
      <c r="E13" s="43" t="s">
        <v>427</v>
      </c>
      <c r="F13" s="25">
        <v>20.0</v>
      </c>
      <c r="G13" s="26">
        <f>F13-5</f>
        <v>15</v>
      </c>
      <c r="H13" s="26"/>
      <c r="I13" s="26"/>
      <c r="J13" s="43"/>
      <c r="K13" s="43" t="s">
        <v>1255</v>
      </c>
    </row>
    <row r="14">
      <c r="A14" s="43" t="s">
        <v>1252</v>
      </c>
      <c r="B14" s="27">
        <v>0.07342592592592592</v>
      </c>
      <c r="C14" s="27">
        <f t="shared" si="1"/>
        <v>0.07342592593</v>
      </c>
      <c r="D14" s="43" t="s">
        <v>69</v>
      </c>
      <c r="E14" s="43" t="s">
        <v>411</v>
      </c>
      <c r="F14" s="25">
        <v>21.0</v>
      </c>
      <c r="G14" s="26">
        <f t="shared" ref="G14:G15" si="2">F14-7</f>
        <v>14</v>
      </c>
      <c r="H14" s="26"/>
      <c r="I14" s="26"/>
      <c r="J14" s="43"/>
      <c r="K14" s="43" t="s">
        <v>1256</v>
      </c>
    </row>
    <row r="15">
      <c r="A15" s="43" t="s">
        <v>1252</v>
      </c>
      <c r="B15" s="27">
        <v>0.07553240740740741</v>
      </c>
      <c r="C15" s="27">
        <f t="shared" si="1"/>
        <v>0.07553240741</v>
      </c>
      <c r="D15" s="43" t="s">
        <v>66</v>
      </c>
      <c r="E15" s="43" t="s">
        <v>80</v>
      </c>
      <c r="F15" s="25">
        <v>15.0</v>
      </c>
      <c r="G15" s="26">
        <f t="shared" si="2"/>
        <v>8</v>
      </c>
      <c r="H15" s="26"/>
      <c r="I15" s="26"/>
      <c r="J15" s="26"/>
      <c r="K15" s="26"/>
    </row>
    <row r="16">
      <c r="A16" s="43" t="s">
        <v>1252</v>
      </c>
      <c r="B16" s="27">
        <v>0.07953703703703703</v>
      </c>
      <c r="C16" s="27">
        <f t="shared" si="1"/>
        <v>0.07953703704</v>
      </c>
      <c r="D16" s="43" t="s">
        <v>66</v>
      </c>
      <c r="E16" s="43" t="s">
        <v>83</v>
      </c>
      <c r="F16" s="28">
        <v>10.0</v>
      </c>
      <c r="G16" s="25">
        <f>F16-5</f>
        <v>5</v>
      </c>
      <c r="H16" s="26"/>
      <c r="I16" s="26"/>
      <c r="J16" s="26"/>
      <c r="K16" s="26"/>
    </row>
    <row r="17">
      <c r="A17" s="43" t="s">
        <v>1252</v>
      </c>
      <c r="B17" s="27">
        <v>0.08043981481481481</v>
      </c>
      <c r="C17" s="27">
        <f t="shared" si="1"/>
        <v>0.08043981481</v>
      </c>
      <c r="D17" s="43" t="s">
        <v>74</v>
      </c>
      <c r="E17" s="43" t="s">
        <v>83</v>
      </c>
      <c r="F17" s="28">
        <v>17.0</v>
      </c>
      <c r="G17" s="25">
        <f>F17-9</f>
        <v>8</v>
      </c>
      <c r="H17" s="26"/>
      <c r="I17" s="26"/>
      <c r="J17" s="26"/>
      <c r="K17" s="26"/>
    </row>
    <row r="18">
      <c r="A18" s="43" t="s">
        <v>1252</v>
      </c>
      <c r="B18" s="27">
        <v>0.08046296296296296</v>
      </c>
      <c r="C18" s="27">
        <f t="shared" si="1"/>
        <v>0.08046296296</v>
      </c>
      <c r="D18" s="43" t="s">
        <v>70</v>
      </c>
      <c r="E18" s="43" t="s">
        <v>80</v>
      </c>
      <c r="F18" s="28" t="s">
        <v>68</v>
      </c>
      <c r="G18" s="25">
        <v>20.0</v>
      </c>
      <c r="H18" s="26"/>
      <c r="I18" s="26"/>
      <c r="J18" s="26"/>
      <c r="K18" s="26"/>
    </row>
    <row r="19">
      <c r="A19" s="43" t="s">
        <v>1252</v>
      </c>
      <c r="B19" s="27">
        <v>0.08414351851851852</v>
      </c>
      <c r="C19" s="27">
        <f t="shared" si="1"/>
        <v>0.08414351852</v>
      </c>
      <c r="D19" s="43" t="s">
        <v>82</v>
      </c>
      <c r="E19" s="43" t="s">
        <v>131</v>
      </c>
      <c r="F19" s="28">
        <v>14.0</v>
      </c>
      <c r="G19" s="25">
        <f>F19-5</f>
        <v>9</v>
      </c>
      <c r="H19" s="26"/>
      <c r="I19" s="26"/>
      <c r="J19" s="26"/>
      <c r="K19" s="26"/>
    </row>
    <row r="20">
      <c r="A20" s="43" t="s">
        <v>1252</v>
      </c>
      <c r="B20" s="27">
        <v>0.08804398148148149</v>
      </c>
      <c r="C20" s="27">
        <f t="shared" si="1"/>
        <v>0.08804398148</v>
      </c>
      <c r="D20" s="43" t="s">
        <v>66</v>
      </c>
      <c r="E20" s="43" t="s">
        <v>127</v>
      </c>
      <c r="F20" s="25">
        <v>19.0</v>
      </c>
      <c r="G20" s="26">
        <f>F20-4</f>
        <v>15</v>
      </c>
      <c r="H20" s="26"/>
      <c r="I20" s="26"/>
      <c r="J20" s="26"/>
      <c r="K20" s="26"/>
    </row>
    <row r="21">
      <c r="A21" s="43" t="s">
        <v>1252</v>
      </c>
      <c r="B21" s="27">
        <v>0.11267361111111111</v>
      </c>
      <c r="C21" s="27">
        <f>B21-TIME('Time Shifts'!$B$37,'Time Shifts'!$C$37,'Time Shifts'!$D$37)</f>
        <v>0.09920138889</v>
      </c>
      <c r="D21" s="43" t="s">
        <v>70</v>
      </c>
      <c r="E21" s="43" t="s">
        <v>67</v>
      </c>
      <c r="F21" s="28">
        <v>7.0</v>
      </c>
      <c r="G21" s="25">
        <f>F21-3</f>
        <v>4</v>
      </c>
      <c r="H21" s="26"/>
      <c r="I21" s="26"/>
      <c r="J21" s="26"/>
      <c r="K21" s="26"/>
    </row>
    <row r="22">
      <c r="A22" s="43" t="s">
        <v>1252</v>
      </c>
      <c r="B22" s="27">
        <v>0.11438657407407407</v>
      </c>
      <c r="C22" s="27">
        <f>B22-TIME('Time Shifts'!$B$37,'Time Shifts'!$C$37,'Time Shifts'!$D$37)</f>
        <v>0.1009143519</v>
      </c>
      <c r="D22" s="43" t="s">
        <v>66</v>
      </c>
      <c r="E22" s="43" t="s">
        <v>67</v>
      </c>
      <c r="F22" s="25">
        <v>10.0</v>
      </c>
      <c r="G22" s="26">
        <f>F22-1</f>
        <v>9</v>
      </c>
      <c r="H22" s="26"/>
      <c r="I22" s="26"/>
      <c r="J22" s="26"/>
      <c r="K22" s="26"/>
    </row>
    <row r="23">
      <c r="A23" s="43" t="s">
        <v>1252</v>
      </c>
      <c r="B23" s="27">
        <v>0.11440972222222222</v>
      </c>
      <c r="C23" s="27">
        <f>B23-TIME('Time Shifts'!$B$37,'Time Shifts'!$C$37,'Time Shifts'!$D$37)</f>
        <v>0.1009375</v>
      </c>
      <c r="D23" s="43" t="s">
        <v>69</v>
      </c>
      <c r="E23" s="43" t="s">
        <v>67</v>
      </c>
      <c r="F23" s="28">
        <v>15.0</v>
      </c>
      <c r="G23" s="25">
        <f>F23-4</f>
        <v>11</v>
      </c>
      <c r="H23" s="26"/>
      <c r="I23" s="26"/>
      <c r="J23" s="26"/>
      <c r="K23" s="26"/>
    </row>
    <row r="24">
      <c r="A24" s="43" t="s">
        <v>1252</v>
      </c>
      <c r="B24" s="27">
        <v>0.11960648148148148</v>
      </c>
      <c r="C24" s="27">
        <f>B24-TIME('Time Shifts'!$B$37,'Time Shifts'!$C$37,'Time Shifts'!$D$37)</f>
        <v>0.1061342593</v>
      </c>
      <c r="D24" s="43" t="s">
        <v>70</v>
      </c>
      <c r="E24" s="43" t="s">
        <v>67</v>
      </c>
      <c r="F24" s="28" t="s">
        <v>88</v>
      </c>
      <c r="G24" s="25">
        <v>1.0</v>
      </c>
      <c r="H24" s="26"/>
      <c r="I24" s="26"/>
      <c r="J24" s="26"/>
      <c r="K24" s="26"/>
    </row>
    <row r="25">
      <c r="A25" s="43" t="s">
        <v>1252</v>
      </c>
      <c r="B25" s="27">
        <v>0.11961805555555556</v>
      </c>
      <c r="C25" s="27">
        <f>B25-TIME('Time Shifts'!$B$37,'Time Shifts'!$C$37,'Time Shifts'!$D$37)</f>
        <v>0.1061458333</v>
      </c>
      <c r="D25" s="43" t="s">
        <v>82</v>
      </c>
      <c r="E25" s="43" t="s">
        <v>67</v>
      </c>
      <c r="F25" s="28">
        <v>17.0</v>
      </c>
      <c r="G25" s="25">
        <f>F25-3</f>
        <v>14</v>
      </c>
      <c r="H25" s="26"/>
      <c r="I25" s="26"/>
      <c r="J25" s="26"/>
      <c r="K25" s="26"/>
    </row>
    <row r="26">
      <c r="A26" s="43" t="s">
        <v>1252</v>
      </c>
      <c r="B26" s="27">
        <v>0.12111111111111111</v>
      </c>
      <c r="C26" s="27">
        <f>B26-TIME('Time Shifts'!$B$37,'Time Shifts'!$C$37,'Time Shifts'!$D$37)</f>
        <v>0.1076388889</v>
      </c>
      <c r="D26" s="43" t="s">
        <v>66</v>
      </c>
      <c r="E26" s="43" t="s">
        <v>154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1252</v>
      </c>
      <c r="B27" s="27">
        <v>0.12111111111111111</v>
      </c>
      <c r="C27" s="27">
        <f>B27-TIME('Time Shifts'!$B$37,'Time Shifts'!$C$37,'Time Shifts'!$D$37)</f>
        <v>0.1076388889</v>
      </c>
      <c r="D27" s="43" t="s">
        <v>66</v>
      </c>
      <c r="E27" s="43" t="s">
        <v>154</v>
      </c>
      <c r="F27" s="28" t="s">
        <v>68</v>
      </c>
      <c r="G27" s="25">
        <v>20.0</v>
      </c>
      <c r="H27" s="26"/>
      <c r="I27" s="26"/>
      <c r="J27" s="26"/>
      <c r="K27" s="26"/>
    </row>
    <row r="28">
      <c r="A28" s="43" t="s">
        <v>1252</v>
      </c>
      <c r="B28" s="27">
        <v>0.12373842592592593</v>
      </c>
      <c r="C28" s="27">
        <f>B28-TIME('Time Shifts'!$B$37,'Time Shifts'!$C$37,'Time Shifts'!$D$37)</f>
        <v>0.1102662037</v>
      </c>
      <c r="D28" s="43" t="s">
        <v>74</v>
      </c>
      <c r="E28" s="43" t="s">
        <v>67</v>
      </c>
      <c r="F28" s="25">
        <v>9.0</v>
      </c>
      <c r="G28" s="26">
        <f>F28-0</f>
        <v>9</v>
      </c>
      <c r="H28" s="26"/>
      <c r="I28" s="26"/>
      <c r="J28" s="26"/>
      <c r="K28" s="26"/>
    </row>
    <row r="29">
      <c r="A29" s="43" t="s">
        <v>1252</v>
      </c>
      <c r="B29" s="27">
        <v>0.1237962962962963</v>
      </c>
      <c r="C29" s="27">
        <f>B29-TIME('Time Shifts'!$B$37,'Time Shifts'!$C$37,'Time Shifts'!$D$37)</f>
        <v>0.1103240741</v>
      </c>
      <c r="D29" s="43" t="s">
        <v>968</v>
      </c>
      <c r="E29" s="43" t="s">
        <v>67</v>
      </c>
      <c r="F29" s="25">
        <v>15.0</v>
      </c>
      <c r="G29" s="26">
        <f>F29-8</f>
        <v>7</v>
      </c>
      <c r="H29" s="26"/>
      <c r="I29" s="26"/>
      <c r="J29" s="26"/>
      <c r="K29" s="26"/>
    </row>
    <row r="30">
      <c r="A30" s="43" t="s">
        <v>1252</v>
      </c>
      <c r="B30" s="27">
        <v>0.1283101851851852</v>
      </c>
      <c r="C30" s="27">
        <f>B30-TIME('Time Shifts'!$B$37,'Time Shifts'!$C$37,'Time Shifts'!$D$37)</f>
        <v>0.114837963</v>
      </c>
      <c r="D30" s="43" t="s">
        <v>66</v>
      </c>
      <c r="E30" s="43" t="s">
        <v>67</v>
      </c>
      <c r="F30" s="25">
        <v>7.0</v>
      </c>
      <c r="G30" s="26">
        <f>F30-1</f>
        <v>6</v>
      </c>
      <c r="H30" s="26"/>
      <c r="I30" s="26"/>
      <c r="J30" s="26"/>
      <c r="K30" s="26"/>
    </row>
    <row r="31">
      <c r="A31" s="43" t="s">
        <v>1252</v>
      </c>
      <c r="B31" s="27">
        <v>0.13054398148148147</v>
      </c>
      <c r="C31" s="27">
        <f>B31-TIME('Time Shifts'!$B$37,'Time Shifts'!$C$37,'Time Shifts'!$D$37)</f>
        <v>0.1170717593</v>
      </c>
      <c r="D31" s="43" t="s">
        <v>70</v>
      </c>
      <c r="E31" s="43" t="s">
        <v>67</v>
      </c>
      <c r="F31" s="28" t="s">
        <v>75</v>
      </c>
      <c r="G31" s="25" t="s">
        <v>75</v>
      </c>
      <c r="H31" s="26"/>
      <c r="I31" s="26"/>
      <c r="J31" s="43"/>
      <c r="K31" s="43" t="s">
        <v>160</v>
      </c>
    </row>
    <row r="32">
      <c r="A32" s="43" t="s">
        <v>1252</v>
      </c>
      <c r="B32" s="27">
        <v>0.13054398148148147</v>
      </c>
      <c r="C32" s="27">
        <f>B32-TIME('Time Shifts'!$B$37,'Time Shifts'!$C$37,'Time Shifts'!$D$37)</f>
        <v>0.1170717593</v>
      </c>
      <c r="D32" s="43" t="s">
        <v>70</v>
      </c>
      <c r="E32" s="43" t="s">
        <v>67</v>
      </c>
      <c r="F32" s="25">
        <v>8.0</v>
      </c>
      <c r="G32" s="26">
        <f>F32-3</f>
        <v>5</v>
      </c>
      <c r="H32" s="26"/>
      <c r="I32" s="26"/>
      <c r="J32" s="26"/>
      <c r="K32" s="26"/>
    </row>
    <row r="33">
      <c r="A33" s="43" t="s">
        <v>1252</v>
      </c>
      <c r="B33" s="27">
        <v>0.13082175925925926</v>
      </c>
      <c r="C33" s="27">
        <f>B33-TIME('Time Shifts'!$B$37,'Time Shifts'!$C$37,'Time Shifts'!$D$37)</f>
        <v>0.117349537</v>
      </c>
      <c r="D33" s="43" t="s">
        <v>69</v>
      </c>
      <c r="E33" s="43" t="s">
        <v>83</v>
      </c>
      <c r="F33" s="28">
        <v>12.0</v>
      </c>
      <c r="G33" s="25">
        <f>F33-1</f>
        <v>11</v>
      </c>
      <c r="H33" s="26"/>
      <c r="I33" s="26"/>
      <c r="J33" s="26"/>
      <c r="K33" s="26"/>
    </row>
    <row r="34">
      <c r="A34" s="43" t="s">
        <v>1252</v>
      </c>
      <c r="B34" s="27">
        <v>0.1317824074074074</v>
      </c>
      <c r="C34" s="27">
        <f>B34-TIME('Time Shifts'!$B$37,'Time Shifts'!$C$37,'Time Shifts'!$D$37)</f>
        <v>0.1183101852</v>
      </c>
      <c r="D34" s="43" t="s">
        <v>84</v>
      </c>
      <c r="E34" s="43" t="s">
        <v>87</v>
      </c>
      <c r="F34" s="28">
        <v>16.0</v>
      </c>
      <c r="G34" s="25">
        <f>F34-2</f>
        <v>14</v>
      </c>
      <c r="H34" s="26"/>
      <c r="I34" s="26"/>
      <c r="J34" s="26"/>
      <c r="K34" s="26"/>
    </row>
    <row r="35">
      <c r="A35" s="43" t="s">
        <v>1252</v>
      </c>
      <c r="B35" s="27">
        <v>0.13184027777777776</v>
      </c>
      <c r="C35" s="27">
        <f>B35-TIME('Time Shifts'!$B$37,'Time Shifts'!$C$37,'Time Shifts'!$D$37)</f>
        <v>0.1183680556</v>
      </c>
      <c r="D35" s="43" t="s">
        <v>70</v>
      </c>
      <c r="E35" s="43" t="s">
        <v>87</v>
      </c>
      <c r="F35" s="28">
        <v>20.0</v>
      </c>
      <c r="G35" s="25" t="s">
        <v>75</v>
      </c>
      <c r="H35" s="26"/>
      <c r="I35" s="26"/>
      <c r="J35" s="43"/>
      <c r="K35" s="43" t="s">
        <v>1257</v>
      </c>
    </row>
    <row r="36">
      <c r="A36" s="43" t="s">
        <v>1252</v>
      </c>
      <c r="B36" s="27">
        <v>0.13203703703703704</v>
      </c>
      <c r="C36" s="27">
        <f>B36-TIME('Time Shifts'!$B$37,'Time Shifts'!$C$37,'Time Shifts'!$D$37)</f>
        <v>0.1185648148</v>
      </c>
      <c r="D36" s="43" t="s">
        <v>69</v>
      </c>
      <c r="E36" s="43" t="s">
        <v>87</v>
      </c>
      <c r="F36" s="28">
        <v>18.0</v>
      </c>
      <c r="G36" s="25">
        <f>F36-4</f>
        <v>14</v>
      </c>
      <c r="H36" s="26"/>
      <c r="I36" s="26"/>
      <c r="J36" s="26"/>
      <c r="K36" s="26"/>
    </row>
    <row r="37">
      <c r="A37" s="43" t="s">
        <v>1252</v>
      </c>
      <c r="B37" s="27">
        <v>0.13203703703703704</v>
      </c>
      <c r="C37" s="27">
        <f>B37-TIME('Time Shifts'!$B$37,'Time Shifts'!$C$37,'Time Shifts'!$D$37)</f>
        <v>0.1185648148</v>
      </c>
      <c r="D37" s="43" t="s">
        <v>968</v>
      </c>
      <c r="E37" s="43" t="s">
        <v>87</v>
      </c>
      <c r="F37" s="28">
        <v>17.0</v>
      </c>
      <c r="G37" s="25">
        <f>F37-1</f>
        <v>16</v>
      </c>
      <c r="H37" s="26"/>
      <c r="I37" s="26"/>
      <c r="J37" s="26"/>
      <c r="K37" s="26"/>
    </row>
    <row r="38">
      <c r="A38" s="43" t="s">
        <v>1252</v>
      </c>
      <c r="B38" s="27">
        <v>0.13216435185185185</v>
      </c>
      <c r="C38" s="27">
        <f>B38-TIME('Time Shifts'!$B$37,'Time Shifts'!$C$37,'Time Shifts'!$D$37)</f>
        <v>0.1186921296</v>
      </c>
      <c r="D38" s="43" t="s">
        <v>66</v>
      </c>
      <c r="E38" s="43" t="s">
        <v>87</v>
      </c>
      <c r="F38" s="25">
        <v>11.0</v>
      </c>
      <c r="G38" s="26">
        <f>F38-0</f>
        <v>11</v>
      </c>
      <c r="H38" s="26"/>
      <c r="I38" s="26"/>
      <c r="J38" s="26"/>
      <c r="K38" s="26"/>
    </row>
    <row r="39">
      <c r="A39" s="43" t="s">
        <v>1252</v>
      </c>
      <c r="B39" s="27">
        <v>0.13216435185185185</v>
      </c>
      <c r="C39" s="27">
        <f>B39-TIME('Time Shifts'!$B$37,'Time Shifts'!$C$37,'Time Shifts'!$D$37)</f>
        <v>0.1186921296</v>
      </c>
      <c r="D39" s="43" t="s">
        <v>74</v>
      </c>
      <c r="E39" s="43" t="s">
        <v>87</v>
      </c>
      <c r="F39" s="28">
        <v>11.0</v>
      </c>
      <c r="G39" s="25">
        <f>F39-4</f>
        <v>7</v>
      </c>
      <c r="H39" s="26"/>
      <c r="I39" s="26"/>
      <c r="J39" s="26"/>
      <c r="K39" s="26"/>
    </row>
    <row r="40">
      <c r="A40" s="43" t="s">
        <v>1252</v>
      </c>
      <c r="B40" s="27">
        <v>0.1322685185185185</v>
      </c>
      <c r="C40" s="27">
        <f>B40-TIME('Time Shifts'!$B$37,'Time Shifts'!$C$37,'Time Shifts'!$D$37)</f>
        <v>0.1187962963</v>
      </c>
      <c r="D40" s="43" t="s">
        <v>82</v>
      </c>
      <c r="E40" s="43" t="s">
        <v>87</v>
      </c>
      <c r="F40" s="25">
        <v>5.0</v>
      </c>
      <c r="G40" s="26">
        <f>F40-1</f>
        <v>4</v>
      </c>
      <c r="H40" s="26"/>
      <c r="I40" s="26"/>
      <c r="J40" s="26"/>
      <c r="K40" s="26"/>
    </row>
    <row r="41">
      <c r="A41" s="43" t="s">
        <v>1252</v>
      </c>
      <c r="B41" s="27">
        <v>0.1341550925925926</v>
      </c>
      <c r="C41" s="27">
        <f>B41-TIME('Time Shifts'!$B$37,'Time Shifts'!$C$37,'Time Shifts'!$D$37)</f>
        <v>0.1206828704</v>
      </c>
      <c r="D41" s="43" t="s">
        <v>70</v>
      </c>
      <c r="E41" s="43" t="s">
        <v>166</v>
      </c>
      <c r="F41" s="28" t="s">
        <v>68</v>
      </c>
      <c r="G41" s="25">
        <v>20.0</v>
      </c>
      <c r="H41" s="26"/>
      <c r="I41" s="26"/>
      <c r="J41" s="26"/>
      <c r="K41" s="26"/>
    </row>
    <row r="42">
      <c r="A42" s="43" t="s">
        <v>1252</v>
      </c>
      <c r="B42" s="27">
        <v>0.13420138888888888</v>
      </c>
      <c r="C42" s="27">
        <f>B42-TIME('Time Shifts'!$B$37,'Time Shifts'!$C$37,'Time Shifts'!$D$37)</f>
        <v>0.1207291667</v>
      </c>
      <c r="D42" s="43" t="s">
        <v>66</v>
      </c>
      <c r="E42" s="43" t="s">
        <v>166</v>
      </c>
      <c r="F42" s="28">
        <v>16.0</v>
      </c>
      <c r="G42" s="25">
        <f>F42-2</f>
        <v>14</v>
      </c>
      <c r="H42" s="26"/>
      <c r="I42" s="26"/>
      <c r="J42" s="26"/>
      <c r="K42" s="26"/>
    </row>
    <row r="43">
      <c r="A43" s="43" t="s">
        <v>1252</v>
      </c>
      <c r="B43" s="27">
        <v>0.13422453703703704</v>
      </c>
      <c r="C43" s="27">
        <f>B43-TIME('Time Shifts'!$B$37,'Time Shifts'!$C$37,'Time Shifts'!$D$37)</f>
        <v>0.1207523148</v>
      </c>
      <c r="D43" s="43" t="s">
        <v>82</v>
      </c>
      <c r="E43" s="43" t="s">
        <v>166</v>
      </c>
      <c r="F43" s="28">
        <v>16.0</v>
      </c>
      <c r="G43" s="25">
        <f>F43-6</f>
        <v>10</v>
      </c>
      <c r="H43" s="26"/>
      <c r="I43" s="26"/>
      <c r="J43" s="26"/>
      <c r="K43" s="26"/>
    </row>
    <row r="44">
      <c r="A44" s="43" t="s">
        <v>1252</v>
      </c>
      <c r="B44" s="27">
        <v>0.13424768518518518</v>
      </c>
      <c r="C44" s="27">
        <f>B44-TIME('Time Shifts'!$B$37,'Time Shifts'!$C$37,'Time Shifts'!$D$37)</f>
        <v>0.120775463</v>
      </c>
      <c r="D44" s="43" t="s">
        <v>74</v>
      </c>
      <c r="E44" s="43" t="s">
        <v>166</v>
      </c>
      <c r="F44" s="25">
        <v>8.0</v>
      </c>
      <c r="G44" s="26">
        <f>F44-0</f>
        <v>8</v>
      </c>
      <c r="H44" s="26"/>
      <c r="I44" s="26"/>
      <c r="J44" s="26"/>
      <c r="K44" s="26"/>
    </row>
    <row r="45">
      <c r="A45" s="43" t="s">
        <v>1252</v>
      </c>
      <c r="B45" s="27">
        <v>0.13425925925925927</v>
      </c>
      <c r="C45" s="27">
        <f>B45-TIME('Time Shifts'!$B$37,'Time Shifts'!$C$37,'Time Shifts'!$D$37)</f>
        <v>0.120787037</v>
      </c>
      <c r="D45" s="43" t="s">
        <v>69</v>
      </c>
      <c r="E45" s="43" t="s">
        <v>166</v>
      </c>
      <c r="F45" s="25">
        <v>24.0</v>
      </c>
      <c r="G45" s="26">
        <f>F45-7</f>
        <v>17</v>
      </c>
      <c r="H45" s="26"/>
      <c r="I45" s="26"/>
      <c r="J45" s="26"/>
      <c r="K45" s="26"/>
    </row>
    <row r="46">
      <c r="A46" s="43" t="s">
        <v>1252</v>
      </c>
      <c r="B46" s="27">
        <v>0.13427083333333334</v>
      </c>
      <c r="C46" s="27">
        <f>B46-TIME('Time Shifts'!$B$37,'Time Shifts'!$C$37,'Time Shifts'!$D$37)</f>
        <v>0.1207986111</v>
      </c>
      <c r="D46" s="43" t="s">
        <v>968</v>
      </c>
      <c r="E46" s="43" t="s">
        <v>166</v>
      </c>
      <c r="F46" s="28">
        <v>17.0</v>
      </c>
      <c r="G46" s="25">
        <f>F46-8</f>
        <v>9</v>
      </c>
      <c r="H46" s="26"/>
      <c r="I46" s="26"/>
      <c r="J46" s="26"/>
      <c r="K46" s="26"/>
    </row>
    <row r="47">
      <c r="A47" s="43" t="s">
        <v>1252</v>
      </c>
      <c r="B47" s="27">
        <v>0.13435185185185186</v>
      </c>
      <c r="C47" s="27">
        <f>B47-TIME('Time Shifts'!$B$37,'Time Shifts'!$C$37,'Time Shifts'!$D$37)</f>
        <v>0.1208796296</v>
      </c>
      <c r="D47" s="43" t="s">
        <v>84</v>
      </c>
      <c r="E47" s="43" t="s">
        <v>166</v>
      </c>
      <c r="F47" s="28">
        <v>14.0</v>
      </c>
      <c r="G47" s="25">
        <v>15.0</v>
      </c>
      <c r="H47" s="26"/>
      <c r="I47" s="26"/>
      <c r="J47" s="26"/>
      <c r="K47" s="26"/>
    </row>
    <row r="48">
      <c r="A48" s="43" t="s">
        <v>1252</v>
      </c>
      <c r="B48" s="27">
        <v>0.13552083333333334</v>
      </c>
      <c r="C48" s="27">
        <f>B48-TIME('Time Shifts'!$B$37,'Time Shifts'!$C$37,'Time Shifts'!$D$37)</f>
        <v>0.1220486111</v>
      </c>
      <c r="D48" s="43" t="s">
        <v>70</v>
      </c>
      <c r="E48" s="43" t="s">
        <v>131</v>
      </c>
      <c r="F48" s="28">
        <v>17.0</v>
      </c>
      <c r="G48" s="25">
        <f>F48-2</f>
        <v>15</v>
      </c>
      <c r="H48" s="26"/>
      <c r="I48" s="26"/>
      <c r="J48" s="26"/>
      <c r="K48" s="26"/>
    </row>
    <row r="49">
      <c r="A49" s="43" t="s">
        <v>1252</v>
      </c>
      <c r="B49" s="27">
        <v>0.13641203703703703</v>
      </c>
      <c r="C49" s="27">
        <f>B49-TIME('Time Shifts'!$B$37,'Time Shifts'!$C$37,'Time Shifts'!$D$37)</f>
        <v>0.1229398148</v>
      </c>
      <c r="D49" s="43" t="s">
        <v>69</v>
      </c>
      <c r="E49" s="43" t="s">
        <v>89</v>
      </c>
      <c r="F49" s="28">
        <v>12.0</v>
      </c>
      <c r="G49" s="25">
        <f>F49-7</f>
        <v>5</v>
      </c>
      <c r="H49" s="26"/>
      <c r="I49" s="26"/>
      <c r="J49" s="43"/>
      <c r="K49" s="43" t="s">
        <v>1258</v>
      </c>
    </row>
    <row r="50">
      <c r="A50" s="43" t="s">
        <v>1252</v>
      </c>
      <c r="B50" s="27">
        <v>0.136875</v>
      </c>
      <c r="C50" s="27">
        <f>B50-TIME('Time Shifts'!$B$37,'Time Shifts'!$C$37,'Time Shifts'!$D$37)</f>
        <v>0.1234027778</v>
      </c>
      <c r="D50" s="43" t="s">
        <v>69</v>
      </c>
      <c r="E50" s="43" t="s">
        <v>91</v>
      </c>
      <c r="F50" s="25">
        <v>12.0</v>
      </c>
      <c r="G50" s="26"/>
      <c r="H50" s="43"/>
      <c r="I50" s="26" t="s">
        <v>1259</v>
      </c>
      <c r="J50" s="26"/>
      <c r="K50" s="26"/>
    </row>
    <row r="51">
      <c r="A51" s="43" t="s">
        <v>1252</v>
      </c>
      <c r="B51" s="27">
        <v>0.13721064814814815</v>
      </c>
      <c r="C51" s="27">
        <f>B51-TIME('Time Shifts'!$B$37,'Time Shifts'!$C$37,'Time Shifts'!$D$37)</f>
        <v>0.1237384259</v>
      </c>
      <c r="D51" s="43" t="s">
        <v>69</v>
      </c>
      <c r="E51" s="43" t="s">
        <v>91</v>
      </c>
      <c r="F51" s="25">
        <v>7.0</v>
      </c>
      <c r="G51" s="26"/>
      <c r="H51" s="43"/>
      <c r="I51" s="26" t="s">
        <v>1260</v>
      </c>
      <c r="J51" s="43"/>
      <c r="K51" s="43" t="s">
        <v>104</v>
      </c>
    </row>
    <row r="52">
      <c r="A52" s="43" t="s">
        <v>1252</v>
      </c>
      <c r="B52" s="27">
        <v>0.13921296296296296</v>
      </c>
      <c r="C52" s="27">
        <f>B52-TIME('Time Shifts'!$B$37,'Time Shifts'!$C$37,'Time Shifts'!$D$37)</f>
        <v>0.1257407407</v>
      </c>
      <c r="D52" s="43" t="s">
        <v>968</v>
      </c>
      <c r="E52" s="43" t="s">
        <v>93</v>
      </c>
      <c r="F52" s="25">
        <v>17.0</v>
      </c>
      <c r="G52" s="26">
        <f>F52-3</f>
        <v>14</v>
      </c>
      <c r="H52" s="26"/>
      <c r="I52" s="26"/>
      <c r="J52" s="43"/>
      <c r="K52" s="43" t="s">
        <v>1261</v>
      </c>
    </row>
    <row r="53">
      <c r="A53" s="43" t="s">
        <v>1252</v>
      </c>
      <c r="B53" s="27">
        <v>0.13953703703703704</v>
      </c>
      <c r="C53" s="27">
        <f>B53-TIME('Time Shifts'!$B$37,'Time Shifts'!$C$37,'Time Shifts'!$D$37)</f>
        <v>0.1260648148</v>
      </c>
      <c r="D53" s="43" t="s">
        <v>968</v>
      </c>
      <c r="E53" s="43" t="s">
        <v>91</v>
      </c>
      <c r="F53" s="25">
        <v>15.0</v>
      </c>
      <c r="G53" s="26"/>
      <c r="H53" s="43"/>
      <c r="I53" s="26" t="s">
        <v>1262</v>
      </c>
      <c r="J53" s="26"/>
      <c r="K53" s="26"/>
    </row>
    <row r="54">
      <c r="A54" s="43" t="s">
        <v>1252</v>
      </c>
      <c r="B54" s="27">
        <v>0.14706018518518518</v>
      </c>
      <c r="C54" s="27">
        <f>B54-TIME('Time Shifts'!$B$37,'Time Shifts'!$C$37,'Time Shifts'!$D$37)</f>
        <v>0.133587963</v>
      </c>
      <c r="D54" s="43" t="s">
        <v>84</v>
      </c>
      <c r="E54" s="43" t="s">
        <v>93</v>
      </c>
      <c r="F54" s="28" t="s">
        <v>1263</v>
      </c>
      <c r="G54" s="25">
        <v>10.0</v>
      </c>
      <c r="H54" s="26"/>
      <c r="I54" s="26"/>
      <c r="J54" s="43"/>
      <c r="K54" s="43" t="s">
        <v>1264</v>
      </c>
    </row>
    <row r="55">
      <c r="A55" s="43" t="s">
        <v>1252</v>
      </c>
      <c r="B55" s="27">
        <v>0.14706018518518518</v>
      </c>
      <c r="C55" s="27">
        <f>B55-TIME('Time Shifts'!$B$37,'Time Shifts'!$C$37,'Time Shifts'!$D$37)</f>
        <v>0.133587963</v>
      </c>
      <c r="D55" s="43" t="s">
        <v>84</v>
      </c>
      <c r="E55" s="43" t="s">
        <v>93</v>
      </c>
      <c r="F55" s="28" t="s">
        <v>88</v>
      </c>
      <c r="G55" s="25">
        <v>1.0</v>
      </c>
      <c r="H55" s="26"/>
      <c r="I55" s="26"/>
      <c r="J55" s="43"/>
      <c r="K55" s="43" t="s">
        <v>1264</v>
      </c>
    </row>
    <row r="56">
      <c r="A56" s="43" t="s">
        <v>1252</v>
      </c>
      <c r="B56" s="27">
        <v>0.14033564814814814</v>
      </c>
      <c r="C56" s="27">
        <f>B56-TIME('Time Shifts'!$B$37,'Time Shifts'!$C$37,'Time Shifts'!$D$37)</f>
        <v>0.1268634259</v>
      </c>
      <c r="D56" s="43" t="s">
        <v>84</v>
      </c>
      <c r="E56" s="43" t="s">
        <v>91</v>
      </c>
      <c r="F56" s="28">
        <v>13.0</v>
      </c>
      <c r="G56" s="25"/>
      <c r="H56" s="43"/>
      <c r="I56" s="26" t="s">
        <v>1265</v>
      </c>
      <c r="J56" s="26"/>
      <c r="K56" s="26"/>
    </row>
    <row r="57">
      <c r="A57" s="43" t="s">
        <v>1252</v>
      </c>
      <c r="B57" s="27">
        <v>0.14072916666666666</v>
      </c>
      <c r="C57" s="27">
        <f>B57-TIME('Time Shifts'!$B$37,'Time Shifts'!$C$37,'Time Shifts'!$D$37)</f>
        <v>0.1272569444</v>
      </c>
      <c r="D57" s="43" t="s">
        <v>74</v>
      </c>
      <c r="E57" s="43" t="s">
        <v>93</v>
      </c>
      <c r="F57" s="25">
        <v>15.0</v>
      </c>
      <c r="G57" s="26">
        <f>F57-8</f>
        <v>7</v>
      </c>
      <c r="H57" s="26"/>
      <c r="I57" s="26"/>
      <c r="J57" s="43"/>
      <c r="K57" s="43" t="s">
        <v>1266</v>
      </c>
    </row>
    <row r="58">
      <c r="A58" s="43" t="s">
        <v>1252</v>
      </c>
      <c r="B58" s="27">
        <v>0.14086805555555557</v>
      </c>
      <c r="C58" s="27">
        <f>B58-TIME('Time Shifts'!$B$37,'Time Shifts'!$C$37,'Time Shifts'!$D$37)</f>
        <v>0.1273958333</v>
      </c>
      <c r="D58" s="43" t="s">
        <v>74</v>
      </c>
      <c r="E58" s="43" t="s">
        <v>91</v>
      </c>
      <c r="F58" s="28">
        <v>18.0</v>
      </c>
      <c r="G58" s="25"/>
      <c r="H58" s="43"/>
      <c r="I58" s="26" t="s">
        <v>1267</v>
      </c>
      <c r="J58" s="26"/>
      <c r="K58" s="26"/>
    </row>
    <row r="59">
      <c r="A59" s="43" t="s">
        <v>1252</v>
      </c>
      <c r="B59" s="27">
        <v>0.1411111111111111</v>
      </c>
      <c r="C59" s="27">
        <f>B59-TIME('Time Shifts'!$B$37,'Time Shifts'!$C$37,'Time Shifts'!$D$37)</f>
        <v>0.1276388889</v>
      </c>
      <c r="D59" s="43" t="s">
        <v>74</v>
      </c>
      <c r="E59" s="43" t="s">
        <v>93</v>
      </c>
      <c r="F59" s="25">
        <v>11.0</v>
      </c>
      <c r="G59" s="26">
        <f>F59-8</f>
        <v>3</v>
      </c>
      <c r="H59" s="26"/>
      <c r="I59" s="26"/>
      <c r="J59" s="43"/>
      <c r="K59" s="43" t="s">
        <v>1266</v>
      </c>
    </row>
    <row r="60">
      <c r="A60" s="43" t="s">
        <v>1252</v>
      </c>
      <c r="B60" s="27">
        <v>0.14118055555555556</v>
      </c>
      <c r="C60" s="27">
        <f>B60-TIME('Time Shifts'!$B$37,'Time Shifts'!$C$37,'Time Shifts'!$D$37)</f>
        <v>0.1277083333</v>
      </c>
      <c r="D60" s="43" t="s">
        <v>74</v>
      </c>
      <c r="E60" s="43" t="s">
        <v>91</v>
      </c>
      <c r="F60" s="25">
        <v>8.0</v>
      </c>
      <c r="G60" s="26"/>
      <c r="H60" s="43"/>
      <c r="I60" s="43" t="s">
        <v>1268</v>
      </c>
      <c r="J60" s="28">
        <v>1.0</v>
      </c>
      <c r="K60" s="43" t="s">
        <v>1269</v>
      </c>
    </row>
    <row r="61">
      <c r="A61" s="43" t="s">
        <v>1252</v>
      </c>
      <c r="B61" s="27">
        <v>0.1417824074074074</v>
      </c>
      <c r="C61" s="27">
        <f>B61-TIME('Time Shifts'!$B$37,'Time Shifts'!$C$37,'Time Shifts'!$D$37)</f>
        <v>0.1283101852</v>
      </c>
      <c r="D61" s="43" t="s">
        <v>66</v>
      </c>
      <c r="E61" s="43" t="s">
        <v>89</v>
      </c>
      <c r="F61" s="25">
        <v>19.0</v>
      </c>
      <c r="G61" s="26">
        <f t="shared" ref="G61:G62" si="3">F61-7</f>
        <v>12</v>
      </c>
      <c r="H61" s="26"/>
      <c r="I61" s="26"/>
      <c r="J61" s="43"/>
      <c r="K61" s="43" t="s">
        <v>1270</v>
      </c>
    </row>
    <row r="62">
      <c r="A62" s="43" t="s">
        <v>1252</v>
      </c>
      <c r="B62" s="27">
        <v>0.1418287037037037</v>
      </c>
      <c r="C62" s="27">
        <f>B62-TIME('Time Shifts'!$B$37,'Time Shifts'!$C$37,'Time Shifts'!$D$37)</f>
        <v>0.1283564815</v>
      </c>
      <c r="D62" s="43" t="s">
        <v>66</v>
      </c>
      <c r="E62" s="43" t="s">
        <v>89</v>
      </c>
      <c r="F62" s="25">
        <v>25.0</v>
      </c>
      <c r="G62" s="26">
        <f t="shared" si="3"/>
        <v>18</v>
      </c>
      <c r="H62" s="26"/>
      <c r="I62" s="26"/>
      <c r="J62" s="43"/>
      <c r="K62" s="43" t="s">
        <v>1270</v>
      </c>
    </row>
    <row r="63">
      <c r="A63" s="43" t="s">
        <v>1252</v>
      </c>
      <c r="B63" s="27">
        <v>0.14195601851851852</v>
      </c>
      <c r="C63" s="27">
        <f>B63-TIME('Time Shifts'!$B$37,'Time Shifts'!$C$37,'Time Shifts'!$D$37)</f>
        <v>0.1284837963</v>
      </c>
      <c r="D63" s="43" t="s">
        <v>66</v>
      </c>
      <c r="E63" s="43" t="s">
        <v>91</v>
      </c>
      <c r="F63" s="28">
        <v>11.0</v>
      </c>
      <c r="G63" s="25"/>
      <c r="H63" s="43"/>
      <c r="I63" s="26" t="s">
        <v>1271</v>
      </c>
      <c r="J63" s="26"/>
      <c r="K63" s="26"/>
    </row>
    <row r="64">
      <c r="A64" s="43" t="s">
        <v>1252</v>
      </c>
      <c r="B64" s="27">
        <v>0.14197916666666666</v>
      </c>
      <c r="C64" s="27">
        <f>B64-TIME('Time Shifts'!$B$37,'Time Shifts'!$C$37,'Time Shifts'!$D$37)</f>
        <v>0.1285069444</v>
      </c>
      <c r="D64" s="43" t="s">
        <v>66</v>
      </c>
      <c r="E64" s="43" t="s">
        <v>91</v>
      </c>
      <c r="F64" s="25">
        <v>7.0</v>
      </c>
      <c r="G64" s="26"/>
      <c r="H64" s="43"/>
      <c r="I64" s="26" t="s">
        <v>1272</v>
      </c>
      <c r="J64" s="26"/>
      <c r="K64" s="26"/>
    </row>
    <row r="65">
      <c r="A65" s="43" t="s">
        <v>1252</v>
      </c>
      <c r="B65" s="27">
        <v>0.1451388888888889</v>
      </c>
      <c r="C65" s="27">
        <f>B65-TIME('Time Shifts'!$B$37,'Time Shifts'!$C$37,'Time Shifts'!$D$37)</f>
        <v>0.1316666667</v>
      </c>
      <c r="D65" s="43" t="s">
        <v>70</v>
      </c>
      <c r="E65" s="43" t="s">
        <v>93</v>
      </c>
      <c r="F65" s="28">
        <v>13.0</v>
      </c>
      <c r="G65" s="25">
        <f>F65-7</f>
        <v>6</v>
      </c>
      <c r="H65" s="26"/>
      <c r="I65" s="26"/>
      <c r="J65" s="43"/>
      <c r="K65" s="43" t="s">
        <v>1273</v>
      </c>
    </row>
    <row r="66">
      <c r="A66" s="43" t="s">
        <v>1252</v>
      </c>
      <c r="B66" s="27">
        <v>0.1452199074074074</v>
      </c>
      <c r="C66" s="27">
        <f>B66-TIME('Time Shifts'!$B$37,'Time Shifts'!$C$37,'Time Shifts'!$D$37)</f>
        <v>0.1317476852</v>
      </c>
      <c r="D66" s="43" t="s">
        <v>70</v>
      </c>
      <c r="E66" s="43" t="s">
        <v>91</v>
      </c>
      <c r="F66" s="25">
        <v>10.0</v>
      </c>
      <c r="G66" s="26"/>
      <c r="H66" s="43"/>
      <c r="I66" s="26" t="s">
        <v>1274</v>
      </c>
      <c r="J66" s="26"/>
      <c r="K66" s="26"/>
    </row>
    <row r="67">
      <c r="A67" s="43" t="s">
        <v>1252</v>
      </c>
      <c r="B67" s="27">
        <v>0.14591435185185186</v>
      </c>
      <c r="C67" s="27">
        <f>B67-TIME('Time Shifts'!$B$37,'Time Shifts'!$C$37,'Time Shifts'!$D$37)</f>
        <v>0.1324421296</v>
      </c>
      <c r="D67" s="43" t="s">
        <v>70</v>
      </c>
      <c r="E67" s="43" t="s">
        <v>93</v>
      </c>
      <c r="F67" s="25">
        <v>16.0</v>
      </c>
      <c r="G67" s="26">
        <f t="shared" ref="G67:G68" si="4">F67-7</f>
        <v>9</v>
      </c>
      <c r="H67" s="26"/>
      <c r="I67" s="26"/>
      <c r="J67" s="43"/>
      <c r="K67" s="43" t="s">
        <v>1275</v>
      </c>
    </row>
    <row r="68">
      <c r="A68" s="43" t="s">
        <v>1252</v>
      </c>
      <c r="B68" s="27">
        <v>0.1459375</v>
      </c>
      <c r="C68" s="27">
        <f>B68-TIME('Time Shifts'!$B$37,'Time Shifts'!$C$37,'Time Shifts'!$D$37)</f>
        <v>0.1324652778</v>
      </c>
      <c r="D68" s="43" t="s">
        <v>70</v>
      </c>
      <c r="E68" s="43" t="s">
        <v>93</v>
      </c>
      <c r="F68" s="25">
        <v>19.0</v>
      </c>
      <c r="G68" s="26">
        <f t="shared" si="4"/>
        <v>12</v>
      </c>
      <c r="H68" s="26"/>
      <c r="I68" s="26"/>
      <c r="J68" s="43"/>
      <c r="K68" s="43" t="s">
        <v>1275</v>
      </c>
    </row>
    <row r="69">
      <c r="A69" s="43" t="s">
        <v>1252</v>
      </c>
      <c r="B69" s="27">
        <v>0.14614583333333334</v>
      </c>
      <c r="C69" s="27">
        <f>B69-TIME('Time Shifts'!$B$37,'Time Shifts'!$C$37,'Time Shifts'!$D$37)</f>
        <v>0.1326736111</v>
      </c>
      <c r="D69" s="43" t="s">
        <v>70</v>
      </c>
      <c r="E69" s="43" t="s">
        <v>91</v>
      </c>
      <c r="F69" s="25">
        <v>19.0</v>
      </c>
      <c r="G69" s="26"/>
      <c r="H69" s="43"/>
      <c r="I69" s="26" t="s">
        <v>1276</v>
      </c>
      <c r="J69" s="26"/>
      <c r="K69" s="26"/>
    </row>
    <row r="70">
      <c r="A70" s="43" t="s">
        <v>1252</v>
      </c>
      <c r="B70" s="27">
        <v>0.14650462962962962</v>
      </c>
      <c r="C70" s="27">
        <f>B70-TIME('Time Shifts'!$B$37,'Time Shifts'!$C$37,'Time Shifts'!$D$37)</f>
        <v>0.1330324074</v>
      </c>
      <c r="D70" s="43" t="s">
        <v>70</v>
      </c>
      <c r="E70" s="43" t="s">
        <v>93</v>
      </c>
      <c r="F70" s="25">
        <v>14.0</v>
      </c>
      <c r="G70" s="26">
        <f>F70-7</f>
        <v>7</v>
      </c>
      <c r="H70" s="26"/>
      <c r="I70" s="26"/>
      <c r="J70" s="43"/>
      <c r="K70" s="43" t="s">
        <v>1275</v>
      </c>
    </row>
    <row r="71">
      <c r="A71" s="43" t="s">
        <v>1252</v>
      </c>
      <c r="B71" s="27">
        <v>0.1465162037037037</v>
      </c>
      <c r="C71" s="27">
        <f>B71-TIME('Time Shifts'!$B$37,'Time Shifts'!$C$37,'Time Shifts'!$D$37)</f>
        <v>0.1330439815</v>
      </c>
      <c r="D71" s="43" t="s">
        <v>70</v>
      </c>
      <c r="E71" s="43" t="s">
        <v>93</v>
      </c>
      <c r="F71" s="28" t="s">
        <v>1193</v>
      </c>
      <c r="G71" s="25">
        <v>19.0</v>
      </c>
      <c r="H71" s="26"/>
      <c r="I71" s="26"/>
      <c r="J71" s="43"/>
      <c r="K71" s="43" t="s">
        <v>1275</v>
      </c>
    </row>
    <row r="72">
      <c r="A72" s="43" t="s">
        <v>1252</v>
      </c>
      <c r="B72" s="27">
        <v>0.14658564814814815</v>
      </c>
      <c r="C72" s="27">
        <f>B72-TIME('Time Shifts'!$B$37,'Time Shifts'!$C$37,'Time Shifts'!$D$37)</f>
        <v>0.1331134259</v>
      </c>
      <c r="D72" s="43" t="s">
        <v>70</v>
      </c>
      <c r="E72" s="43" t="s">
        <v>91</v>
      </c>
      <c r="F72" s="25">
        <v>10.0</v>
      </c>
      <c r="G72" s="26"/>
      <c r="H72" s="43"/>
      <c r="I72" s="43" t="s">
        <v>1274</v>
      </c>
      <c r="J72" s="28">
        <v>1.0</v>
      </c>
      <c r="K72" s="43" t="s">
        <v>1277</v>
      </c>
    </row>
    <row r="73">
      <c r="A73" s="43" t="s">
        <v>1252</v>
      </c>
      <c r="B73" s="27">
        <v>0.14721064814814816</v>
      </c>
      <c r="C73" s="27">
        <f>B73-TIME('Time Shifts'!$B$37,'Time Shifts'!$C$37,'Time Shifts'!$D$37)</f>
        <v>0.1337384259</v>
      </c>
      <c r="D73" s="43" t="s">
        <v>69</v>
      </c>
      <c r="E73" s="43" t="s">
        <v>89</v>
      </c>
      <c r="F73" s="28">
        <v>16.0</v>
      </c>
      <c r="G73" s="25">
        <v>9.0</v>
      </c>
      <c r="H73" s="26"/>
      <c r="I73" s="26"/>
      <c r="J73" s="43"/>
      <c r="K73" s="43" t="s">
        <v>1278</v>
      </c>
    </row>
    <row r="74">
      <c r="A74" s="43" t="s">
        <v>1252</v>
      </c>
      <c r="B74" s="27">
        <v>0.14729166666666665</v>
      </c>
      <c r="C74" s="27">
        <f>B74-TIME('Time Shifts'!$B$37,'Time Shifts'!$C$37,'Time Shifts'!$D$37)</f>
        <v>0.1338194444</v>
      </c>
      <c r="D74" s="43" t="s">
        <v>69</v>
      </c>
      <c r="E74" s="43" t="s">
        <v>91</v>
      </c>
      <c r="F74" s="25">
        <v>8.0</v>
      </c>
      <c r="G74" s="26"/>
      <c r="H74" s="43"/>
      <c r="I74" s="26" t="s">
        <v>1279</v>
      </c>
      <c r="J74" s="26"/>
      <c r="K74" s="26"/>
    </row>
    <row r="75">
      <c r="A75" s="43" t="s">
        <v>1252</v>
      </c>
      <c r="B75" s="27">
        <v>0.14774305555555556</v>
      </c>
      <c r="C75" s="27">
        <f>B75-TIME('Time Shifts'!$B$37,'Time Shifts'!$C$37,'Time Shifts'!$D$37)</f>
        <v>0.1342708333</v>
      </c>
      <c r="D75" s="43" t="s">
        <v>69</v>
      </c>
      <c r="E75" s="43" t="s">
        <v>89</v>
      </c>
      <c r="F75" s="28">
        <v>25.0</v>
      </c>
      <c r="G75" s="25">
        <v>18.0</v>
      </c>
      <c r="H75" s="26"/>
      <c r="I75" s="26"/>
      <c r="J75" s="43"/>
      <c r="K75" s="43" t="s">
        <v>1280</v>
      </c>
    </row>
    <row r="76">
      <c r="A76" s="43" t="s">
        <v>1252</v>
      </c>
      <c r="B76" s="27">
        <v>0.14787037037037037</v>
      </c>
      <c r="C76" s="27">
        <f>B76-TIME('Time Shifts'!$B$37,'Time Shifts'!$C$37,'Time Shifts'!$D$37)</f>
        <v>0.1343981481</v>
      </c>
      <c r="D76" s="43" t="s">
        <v>69</v>
      </c>
      <c r="E76" s="43" t="s">
        <v>91</v>
      </c>
      <c r="F76" s="28">
        <v>7.0</v>
      </c>
      <c r="G76" s="25"/>
      <c r="H76" s="43"/>
      <c r="I76" s="43" t="s">
        <v>1272</v>
      </c>
      <c r="J76" s="28">
        <v>1.0</v>
      </c>
      <c r="K76" s="43" t="s">
        <v>1277</v>
      </c>
    </row>
    <row r="77">
      <c r="A77" s="43" t="s">
        <v>1252</v>
      </c>
      <c r="B77" s="27">
        <v>0.14869212962962963</v>
      </c>
      <c r="C77" s="27">
        <f>B77-TIME('Time Shifts'!$B$37,'Time Shifts'!$C$37,'Time Shifts'!$D$37)</f>
        <v>0.1352199074</v>
      </c>
      <c r="D77" s="43" t="s">
        <v>968</v>
      </c>
      <c r="E77" s="43" t="s">
        <v>89</v>
      </c>
      <c r="F77" s="25">
        <v>19.0</v>
      </c>
      <c r="G77" s="26">
        <f>F77-8</f>
        <v>11</v>
      </c>
      <c r="H77" s="26"/>
      <c r="I77" s="26"/>
      <c r="J77" s="43"/>
      <c r="K77" s="43" t="s">
        <v>1281</v>
      </c>
    </row>
    <row r="78">
      <c r="A78" s="43" t="s">
        <v>1252</v>
      </c>
      <c r="B78" s="27">
        <v>0.14888888888888888</v>
      </c>
      <c r="C78" s="27">
        <f>B78-TIME('Time Shifts'!$B$37,'Time Shifts'!$C$37,'Time Shifts'!$D$37)</f>
        <v>0.1354166667</v>
      </c>
      <c r="D78" s="43" t="s">
        <v>968</v>
      </c>
      <c r="E78" s="43" t="s">
        <v>91</v>
      </c>
      <c r="F78" s="28">
        <v>16.0</v>
      </c>
      <c r="G78" s="25"/>
      <c r="H78" s="43"/>
      <c r="I78" s="26" t="s">
        <v>1282</v>
      </c>
      <c r="J78" s="26"/>
      <c r="K78" s="26"/>
    </row>
    <row r="79">
      <c r="A79" s="43" t="s">
        <v>1252</v>
      </c>
      <c r="B79" s="27">
        <v>0.1500462962962963</v>
      </c>
      <c r="C79" s="27">
        <f>B79-TIME('Time Shifts'!$B$37,'Time Shifts'!$C$37,'Time Shifts'!$D$37)</f>
        <v>0.1365740741</v>
      </c>
      <c r="D79" s="43" t="s">
        <v>74</v>
      </c>
      <c r="E79" s="43" t="s">
        <v>93</v>
      </c>
      <c r="F79" s="28">
        <v>11.0</v>
      </c>
      <c r="G79" s="25">
        <f t="shared" ref="G79:G80" si="5">F79-8</f>
        <v>3</v>
      </c>
      <c r="H79" s="26"/>
      <c r="I79" s="26"/>
      <c r="J79" s="43"/>
      <c r="K79" s="43" t="s">
        <v>85</v>
      </c>
    </row>
    <row r="80">
      <c r="A80" s="43" t="s">
        <v>1252</v>
      </c>
      <c r="B80" s="27">
        <v>0.1500462962962963</v>
      </c>
      <c r="C80" s="27">
        <f>B80-TIME('Time Shifts'!$B$37,'Time Shifts'!$C$37,'Time Shifts'!$D$37)</f>
        <v>0.1365740741</v>
      </c>
      <c r="D80" s="43" t="s">
        <v>74</v>
      </c>
      <c r="E80" s="43" t="s">
        <v>93</v>
      </c>
      <c r="F80" s="25">
        <v>17.0</v>
      </c>
      <c r="G80" s="26">
        <f t="shared" si="5"/>
        <v>9</v>
      </c>
      <c r="H80" s="26"/>
      <c r="I80" s="26"/>
      <c r="J80" s="43"/>
      <c r="K80" s="63" t="s">
        <v>1283</v>
      </c>
    </row>
    <row r="81">
      <c r="A81" s="43" t="s">
        <v>1252</v>
      </c>
      <c r="B81" s="27">
        <v>0.1502662037037037</v>
      </c>
      <c r="C81" s="27">
        <f>B81-TIME('Time Shifts'!$B$37,'Time Shifts'!$C$37,'Time Shifts'!$D$37)</f>
        <v>0.1367939815</v>
      </c>
      <c r="D81" s="43" t="s">
        <v>74</v>
      </c>
      <c r="E81" s="43" t="s">
        <v>91</v>
      </c>
      <c r="F81" s="25">
        <v>7.0</v>
      </c>
      <c r="G81" s="26"/>
      <c r="H81" s="43"/>
      <c r="I81" s="26" t="s">
        <v>1272</v>
      </c>
      <c r="J81" s="26"/>
      <c r="K81" s="26"/>
    </row>
    <row r="82">
      <c r="A82" s="43" t="s">
        <v>1252</v>
      </c>
      <c r="B82" s="27">
        <v>0.1503587962962963</v>
      </c>
      <c r="C82" s="27">
        <f>B82-TIME('Time Shifts'!$B$37,'Time Shifts'!$C$37,'Time Shifts'!$D$37)</f>
        <v>0.1368865741</v>
      </c>
      <c r="D82" s="43" t="s">
        <v>74</v>
      </c>
      <c r="E82" s="43" t="s">
        <v>93</v>
      </c>
      <c r="F82" s="28">
        <v>18.0</v>
      </c>
      <c r="G82" s="25">
        <f>F82-8</f>
        <v>10</v>
      </c>
      <c r="H82" s="26"/>
      <c r="I82" s="26"/>
      <c r="J82" s="43"/>
      <c r="K82" s="43" t="s">
        <v>1283</v>
      </c>
    </row>
    <row r="83">
      <c r="A83" s="43" t="s">
        <v>1252</v>
      </c>
      <c r="B83" s="27">
        <v>0.1504050925925926</v>
      </c>
      <c r="C83" s="27">
        <f>B83-TIME('Time Shifts'!$B$37,'Time Shifts'!$C$37,'Time Shifts'!$D$37)</f>
        <v>0.1369328704</v>
      </c>
      <c r="D83" s="43" t="s">
        <v>74</v>
      </c>
      <c r="E83" s="43" t="s">
        <v>91</v>
      </c>
      <c r="F83" s="25">
        <v>8.0</v>
      </c>
      <c r="G83" s="26"/>
      <c r="H83" s="43"/>
      <c r="I83" s="43" t="s">
        <v>1279</v>
      </c>
      <c r="J83" s="28">
        <v>1.0</v>
      </c>
      <c r="K83" s="43" t="s">
        <v>1277</v>
      </c>
    </row>
    <row r="84">
      <c r="A84" s="43" t="s">
        <v>1252</v>
      </c>
      <c r="B84" s="27">
        <v>0.15184027777777778</v>
      </c>
      <c r="C84" s="27">
        <f>B84-TIME('Time Shifts'!$B$37,'Time Shifts'!$C$37,'Time Shifts'!$D$37)</f>
        <v>0.1383680556</v>
      </c>
      <c r="D84" s="43" t="s">
        <v>82</v>
      </c>
      <c r="E84" s="43" t="s">
        <v>80</v>
      </c>
      <c r="F84" s="25">
        <v>20.0</v>
      </c>
      <c r="G84" s="26">
        <f>F84-6</f>
        <v>14</v>
      </c>
      <c r="H84" s="26"/>
      <c r="I84" s="26"/>
      <c r="J84" s="26"/>
      <c r="K84" s="26"/>
    </row>
    <row r="85">
      <c r="A85" s="43" t="s">
        <v>1252</v>
      </c>
      <c r="B85" s="27">
        <v>0.15333333333333332</v>
      </c>
      <c r="C85" s="27">
        <f>B85-TIME('Time Shifts'!$B$37,'Time Shifts'!$C$37,'Time Shifts'!$D$37)</f>
        <v>0.1398611111</v>
      </c>
      <c r="D85" s="43" t="s">
        <v>69</v>
      </c>
      <c r="E85" s="43" t="s">
        <v>67</v>
      </c>
      <c r="F85" s="28" t="s">
        <v>75</v>
      </c>
      <c r="G85" s="25" t="s">
        <v>75</v>
      </c>
      <c r="H85" s="26"/>
      <c r="I85" s="26"/>
      <c r="J85" s="43"/>
      <c r="K85" s="43" t="s">
        <v>160</v>
      </c>
    </row>
    <row r="86">
      <c r="A86" s="43" t="s">
        <v>1252</v>
      </c>
      <c r="B86" s="27">
        <v>0.15333333333333332</v>
      </c>
      <c r="C86" s="27">
        <f>B86-TIME('Time Shifts'!$B$37,'Time Shifts'!$C$37,'Time Shifts'!$D$37)</f>
        <v>0.1398611111</v>
      </c>
      <c r="D86" s="43" t="s">
        <v>69</v>
      </c>
      <c r="E86" s="43" t="s">
        <v>67</v>
      </c>
      <c r="F86" s="25">
        <v>12.0</v>
      </c>
      <c r="G86" s="26">
        <f>F86-4</f>
        <v>8</v>
      </c>
      <c r="H86" s="26"/>
      <c r="I86" s="26"/>
      <c r="J86" s="26"/>
      <c r="K86" s="26"/>
    </row>
    <row r="87">
      <c r="A87" s="43" t="s">
        <v>1252</v>
      </c>
      <c r="B87" s="27">
        <v>0.15435185185185185</v>
      </c>
      <c r="C87" s="27">
        <f>B87-TIME('Time Shifts'!$B$37,'Time Shifts'!$C$37,'Time Shifts'!$D$37)</f>
        <v>0.1408796296</v>
      </c>
      <c r="D87" s="43" t="s">
        <v>74</v>
      </c>
      <c r="E87" s="43" t="s">
        <v>128</v>
      </c>
      <c r="F87" s="28" t="s">
        <v>75</v>
      </c>
      <c r="G87" s="25" t="s">
        <v>75</v>
      </c>
      <c r="H87" s="26"/>
      <c r="I87" s="26"/>
      <c r="J87" s="43"/>
      <c r="K87" s="43" t="s">
        <v>160</v>
      </c>
    </row>
    <row r="88">
      <c r="A88" s="43" t="s">
        <v>1252</v>
      </c>
      <c r="B88" s="27">
        <v>0.15435185185185185</v>
      </c>
      <c r="C88" s="27">
        <f>B88-TIME('Time Shifts'!$B$37,'Time Shifts'!$C$37,'Time Shifts'!$D$37)</f>
        <v>0.1408796296</v>
      </c>
      <c r="D88" s="43" t="s">
        <v>74</v>
      </c>
      <c r="E88" s="43" t="s">
        <v>128</v>
      </c>
      <c r="F88" s="25">
        <v>8.0</v>
      </c>
      <c r="G88" s="26">
        <f>F88-0</f>
        <v>8</v>
      </c>
      <c r="H88" s="26"/>
      <c r="I88" s="26"/>
      <c r="J88" s="26"/>
      <c r="K88" s="26"/>
    </row>
    <row r="89">
      <c r="A89" s="43" t="s">
        <v>1252</v>
      </c>
      <c r="B89" s="27">
        <v>0.1555324074074074</v>
      </c>
      <c r="C89" s="27">
        <f>B89-TIME('Time Shifts'!$B$37,'Time Shifts'!$C$37,'Time Shifts'!$D$37)</f>
        <v>0.1420601852</v>
      </c>
      <c r="D89" s="43" t="s">
        <v>968</v>
      </c>
      <c r="E89" s="43" t="s">
        <v>67</v>
      </c>
      <c r="F89" s="25">
        <v>13.0</v>
      </c>
      <c r="G89" s="26">
        <f>F89-8</f>
        <v>5</v>
      </c>
      <c r="H89" s="26"/>
      <c r="I89" s="26"/>
      <c r="J89" s="26"/>
      <c r="K89" s="26"/>
    </row>
    <row r="90">
      <c r="A90" s="43" t="s">
        <v>1252</v>
      </c>
      <c r="B90" s="27">
        <v>0.15640046296296295</v>
      </c>
      <c r="C90" s="27">
        <f>B90-TIME('Time Shifts'!$B$37,'Time Shifts'!$C$37,'Time Shifts'!$D$37)</f>
        <v>0.1429282407</v>
      </c>
      <c r="D90" s="43" t="s">
        <v>66</v>
      </c>
      <c r="E90" s="43" t="s">
        <v>67</v>
      </c>
      <c r="F90" s="25">
        <v>14.0</v>
      </c>
      <c r="G90" s="26">
        <f>F90-1</f>
        <v>13</v>
      </c>
      <c r="H90" s="26"/>
      <c r="I90" s="26"/>
      <c r="J90" s="26"/>
      <c r="K90" s="26"/>
    </row>
    <row r="91">
      <c r="A91" s="43" t="s">
        <v>1252</v>
      </c>
      <c r="B91" s="27">
        <v>0.15655092592592593</v>
      </c>
      <c r="C91" s="27">
        <f>B91-TIME('Time Shifts'!$B$37,'Time Shifts'!$C$37,'Time Shifts'!$D$37)</f>
        <v>0.1430787037</v>
      </c>
      <c r="D91" s="43" t="s">
        <v>66</v>
      </c>
      <c r="E91" s="43" t="s">
        <v>154</v>
      </c>
      <c r="F91" s="28" t="s">
        <v>75</v>
      </c>
      <c r="G91" s="25" t="s">
        <v>75</v>
      </c>
      <c r="H91" s="26"/>
      <c r="I91" s="26"/>
      <c r="J91" s="43"/>
      <c r="K91" s="43" t="s">
        <v>85</v>
      </c>
    </row>
    <row r="92">
      <c r="A92" s="43" t="s">
        <v>1252</v>
      </c>
      <c r="B92" s="27">
        <v>0.15655092592592593</v>
      </c>
      <c r="C92" s="27">
        <f>B92-TIME('Time Shifts'!$B$37,'Time Shifts'!$C$37,'Time Shifts'!$D$37)</f>
        <v>0.1430787037</v>
      </c>
      <c r="D92" s="43" t="s">
        <v>66</v>
      </c>
      <c r="E92" s="43" t="s">
        <v>154</v>
      </c>
      <c r="F92" s="25">
        <v>12.0</v>
      </c>
      <c r="G92" s="26">
        <f>F92--2</f>
        <v>14</v>
      </c>
      <c r="H92" s="26"/>
      <c r="I92" s="26"/>
      <c r="J92" s="26"/>
      <c r="K92" s="26"/>
    </row>
    <row r="93">
      <c r="A93" s="43" t="s">
        <v>1252</v>
      </c>
      <c r="B93" s="27">
        <v>0.1580439814814815</v>
      </c>
      <c r="C93" s="27">
        <f>B93-TIME('Time Shifts'!$B$37,'Time Shifts'!$C$37,'Time Shifts'!$D$37)</f>
        <v>0.1445717593</v>
      </c>
      <c r="D93" s="43" t="s">
        <v>66</v>
      </c>
      <c r="E93" s="43" t="s">
        <v>154</v>
      </c>
      <c r="F93" s="28" t="s">
        <v>75</v>
      </c>
      <c r="G93" s="25" t="s">
        <v>75</v>
      </c>
      <c r="H93" s="26"/>
      <c r="I93" s="26"/>
      <c r="J93" s="43"/>
      <c r="K93" s="43" t="s">
        <v>85</v>
      </c>
    </row>
    <row r="94">
      <c r="A94" s="43" t="s">
        <v>1252</v>
      </c>
      <c r="B94" s="27">
        <v>0.1580439814814815</v>
      </c>
      <c r="C94" s="27">
        <f>B94-TIME('Time Shifts'!$B$37,'Time Shifts'!$C$37,'Time Shifts'!$D$37)</f>
        <v>0.1445717593</v>
      </c>
      <c r="D94" s="43" t="s">
        <v>66</v>
      </c>
      <c r="E94" s="43" t="s">
        <v>154</v>
      </c>
      <c r="F94" s="25">
        <v>16.0</v>
      </c>
      <c r="G94" s="26">
        <f>F94--2</f>
        <v>18</v>
      </c>
      <c r="H94" s="26"/>
      <c r="I94" s="26"/>
      <c r="J94" s="26"/>
      <c r="K94" s="26"/>
    </row>
    <row r="95">
      <c r="A95" s="43" t="s">
        <v>1252</v>
      </c>
      <c r="B95" s="27">
        <v>0.15921296296296297</v>
      </c>
      <c r="C95" s="27">
        <f>B95-TIME('Time Shifts'!$B$37,'Time Shifts'!$C$37,'Time Shifts'!$D$37)</f>
        <v>0.1457407407</v>
      </c>
      <c r="D95" s="43" t="s">
        <v>66</v>
      </c>
      <c r="E95" s="43" t="s">
        <v>154</v>
      </c>
      <c r="F95" s="28" t="s">
        <v>75</v>
      </c>
      <c r="G95" s="25" t="s">
        <v>75</v>
      </c>
      <c r="H95" s="26"/>
      <c r="I95" s="26"/>
      <c r="J95" s="43"/>
      <c r="K95" s="43" t="s">
        <v>85</v>
      </c>
    </row>
    <row r="96">
      <c r="A96" s="43" t="s">
        <v>1252</v>
      </c>
      <c r="B96" s="27">
        <v>0.15921296296296297</v>
      </c>
      <c r="C96" s="27">
        <f>B96-TIME('Time Shifts'!$B$37,'Time Shifts'!$C$37,'Time Shifts'!$D$37)</f>
        <v>0.1457407407</v>
      </c>
      <c r="D96" s="43" t="s">
        <v>66</v>
      </c>
      <c r="E96" s="43" t="s">
        <v>154</v>
      </c>
      <c r="F96" s="28" t="s">
        <v>75</v>
      </c>
      <c r="G96" s="25" t="s">
        <v>75</v>
      </c>
      <c r="H96" s="26"/>
      <c r="I96" s="26"/>
      <c r="J96" s="43"/>
      <c r="K96" s="43" t="s">
        <v>860</v>
      </c>
    </row>
    <row r="97">
      <c r="A97" s="43" t="s">
        <v>1252</v>
      </c>
      <c r="B97" s="27">
        <v>0.15921296296296297</v>
      </c>
      <c r="C97" s="27">
        <f>B97-TIME('Time Shifts'!$B$37,'Time Shifts'!$C$37,'Time Shifts'!$D$37)</f>
        <v>0.1457407407</v>
      </c>
      <c r="D97" s="43" t="s">
        <v>66</v>
      </c>
      <c r="E97" s="43" t="s">
        <v>154</v>
      </c>
      <c r="F97" s="25">
        <v>10.0</v>
      </c>
      <c r="G97" s="26">
        <f>F97--2</f>
        <v>12</v>
      </c>
      <c r="H97" s="43"/>
      <c r="I97" s="26" t="s">
        <v>1284</v>
      </c>
      <c r="J97" s="26"/>
      <c r="K97" s="26"/>
    </row>
    <row r="98">
      <c r="A98" s="43" t="s">
        <v>1252</v>
      </c>
      <c r="B98" s="27">
        <v>0.16038194444444445</v>
      </c>
      <c r="C98" s="27">
        <f>B98-TIME('Time Shifts'!$B$37,'Time Shifts'!$C$37,'Time Shifts'!$D$37)</f>
        <v>0.1469097222</v>
      </c>
      <c r="D98" s="43" t="s">
        <v>66</v>
      </c>
      <c r="E98" s="43" t="s">
        <v>154</v>
      </c>
      <c r="F98" s="28" t="s">
        <v>75</v>
      </c>
      <c r="G98" s="25" t="s">
        <v>75</v>
      </c>
      <c r="H98" s="26"/>
      <c r="I98" s="26"/>
      <c r="J98" s="43"/>
      <c r="K98" s="43" t="s">
        <v>85</v>
      </c>
    </row>
    <row r="99">
      <c r="A99" s="43" t="s">
        <v>1252</v>
      </c>
      <c r="B99" s="27">
        <v>0.16038194444444445</v>
      </c>
      <c r="C99" s="27">
        <f>B99-TIME('Time Shifts'!$B$37,'Time Shifts'!$C$37,'Time Shifts'!$D$37)</f>
        <v>0.1469097222</v>
      </c>
      <c r="D99" s="43" t="s">
        <v>66</v>
      </c>
      <c r="E99" s="43" t="s">
        <v>154</v>
      </c>
      <c r="F99" s="28" t="s">
        <v>68</v>
      </c>
      <c r="G99" s="25">
        <v>20.0</v>
      </c>
      <c r="H99" s="26"/>
      <c r="I99" s="26"/>
      <c r="J99" s="26"/>
      <c r="K99" s="26"/>
    </row>
    <row r="100">
      <c r="A100" s="43" t="s">
        <v>1252</v>
      </c>
      <c r="B100" s="27">
        <v>0.16145833333333334</v>
      </c>
      <c r="C100" s="27">
        <f>B100-TIME('Time Shifts'!$B$37,'Time Shifts'!$C$37,'Time Shifts'!$D$37)</f>
        <v>0.1479861111</v>
      </c>
      <c r="D100" s="43" t="s">
        <v>66</v>
      </c>
      <c r="E100" s="43" t="s">
        <v>154</v>
      </c>
      <c r="F100" s="28" t="s">
        <v>75</v>
      </c>
      <c r="G100" s="25" t="s">
        <v>75</v>
      </c>
      <c r="H100" s="26"/>
      <c r="I100" s="26"/>
      <c r="J100" s="43"/>
      <c r="K100" s="43" t="s">
        <v>85</v>
      </c>
    </row>
    <row r="101">
      <c r="A101" s="43" t="s">
        <v>1252</v>
      </c>
      <c r="B101" s="27">
        <v>0.16145833333333334</v>
      </c>
      <c r="C101" s="27">
        <f>B101-TIME('Time Shifts'!$B$37,'Time Shifts'!$C$37,'Time Shifts'!$D$37)</f>
        <v>0.1479861111</v>
      </c>
      <c r="D101" s="43" t="s">
        <v>66</v>
      </c>
      <c r="E101" s="43" t="s">
        <v>154</v>
      </c>
      <c r="F101" s="28">
        <v>13.0</v>
      </c>
      <c r="G101" s="25">
        <f>F101--2</f>
        <v>15</v>
      </c>
      <c r="H101" s="43"/>
      <c r="I101" s="26" t="s">
        <v>1285</v>
      </c>
      <c r="J101" s="26"/>
      <c r="K101" s="26"/>
    </row>
    <row r="102">
      <c r="A102" s="43" t="s">
        <v>1252</v>
      </c>
      <c r="B102" s="27">
        <v>0.16270833333333334</v>
      </c>
      <c r="C102" s="27">
        <f>B102-TIME('Time Shifts'!$B$37,'Time Shifts'!$C$37,'Time Shifts'!$D$37)</f>
        <v>0.1492361111</v>
      </c>
      <c r="D102" s="43" t="s">
        <v>69</v>
      </c>
      <c r="E102" s="43" t="s">
        <v>67</v>
      </c>
      <c r="F102" s="25">
        <v>9.0</v>
      </c>
      <c r="G102" s="26">
        <f>F102-4</f>
        <v>5</v>
      </c>
      <c r="H102" s="26"/>
      <c r="I102" s="26"/>
      <c r="J102" s="26"/>
      <c r="K102" s="26"/>
    </row>
    <row r="103">
      <c r="A103" s="43" t="s">
        <v>1252</v>
      </c>
      <c r="B103" s="27">
        <v>0.16393518518518518</v>
      </c>
      <c r="C103" s="27">
        <f>B103-TIME('Time Shifts'!$B$37,'Time Shifts'!$C$37,'Time Shifts'!$D$37)</f>
        <v>0.150462963</v>
      </c>
      <c r="D103" s="43" t="s">
        <v>69</v>
      </c>
      <c r="E103" s="43" t="s">
        <v>209</v>
      </c>
      <c r="F103" s="28" t="s">
        <v>75</v>
      </c>
      <c r="G103" s="25" t="s">
        <v>75</v>
      </c>
      <c r="H103" s="26"/>
      <c r="I103" s="26"/>
      <c r="J103" s="43"/>
      <c r="K103" s="43" t="s">
        <v>85</v>
      </c>
    </row>
    <row r="104">
      <c r="A104" s="43" t="s">
        <v>1252</v>
      </c>
      <c r="B104" s="27">
        <v>0.16393518518518518</v>
      </c>
      <c r="C104" s="27">
        <f>B104-TIME('Time Shifts'!$B$37,'Time Shifts'!$C$37,'Time Shifts'!$D$37)</f>
        <v>0.150462963</v>
      </c>
      <c r="D104" s="43" t="s">
        <v>69</v>
      </c>
      <c r="E104" s="43" t="s">
        <v>209</v>
      </c>
      <c r="F104" s="25">
        <v>12.0</v>
      </c>
      <c r="G104" s="26">
        <f>F104-3</f>
        <v>9</v>
      </c>
      <c r="H104" s="26"/>
      <c r="I104" s="26"/>
      <c r="J104" s="26"/>
      <c r="K104" s="26"/>
    </row>
    <row r="105">
      <c r="A105" s="43" t="s">
        <v>1252</v>
      </c>
      <c r="B105" s="27">
        <v>0.16519675925925925</v>
      </c>
      <c r="C105" s="27">
        <f>B105-TIME('Time Shifts'!$B$37,'Time Shifts'!$C$37,'Time Shifts'!$D$37)</f>
        <v>0.151724537</v>
      </c>
      <c r="D105" s="43" t="s">
        <v>66</v>
      </c>
      <c r="E105" s="43" t="s">
        <v>67</v>
      </c>
      <c r="F105" s="25">
        <v>20.0</v>
      </c>
      <c r="G105" s="26">
        <f>F105-1</f>
        <v>19</v>
      </c>
      <c r="H105" s="26"/>
      <c r="I105" s="26"/>
      <c r="J105" s="26"/>
      <c r="K105" s="26"/>
    </row>
    <row r="106">
      <c r="A106" s="43" t="s">
        <v>1252</v>
      </c>
      <c r="B106" s="27">
        <v>0.16652777777777777</v>
      </c>
      <c r="C106" s="27">
        <f>B106-TIME('Time Shifts'!$B$37,'Time Shifts'!$C$37,'Time Shifts'!$D$37)</f>
        <v>0.1530555556</v>
      </c>
      <c r="D106" s="43" t="s">
        <v>69</v>
      </c>
      <c r="E106" s="43" t="s">
        <v>1286</v>
      </c>
      <c r="F106" s="28">
        <v>2.0</v>
      </c>
      <c r="G106" s="25">
        <v>2.0</v>
      </c>
      <c r="H106" s="26"/>
      <c r="I106" s="26"/>
      <c r="J106" s="43"/>
      <c r="K106" s="43" t="s">
        <v>1287</v>
      </c>
    </row>
    <row r="107">
      <c r="A107" s="43" t="s">
        <v>1252</v>
      </c>
      <c r="B107" s="27">
        <v>0.16846064814814815</v>
      </c>
      <c r="C107" s="27">
        <f>B107-TIME('Time Shifts'!$B$37,'Time Shifts'!$C$37,'Time Shifts'!$D$37)</f>
        <v>0.1549884259</v>
      </c>
      <c r="D107" s="43" t="s">
        <v>968</v>
      </c>
      <c r="E107" s="43" t="s">
        <v>67</v>
      </c>
      <c r="F107" s="28">
        <v>26.0</v>
      </c>
      <c r="G107" s="25">
        <f>F107-8</f>
        <v>18</v>
      </c>
      <c r="H107" s="26"/>
      <c r="I107" s="26"/>
      <c r="J107" s="26"/>
      <c r="K107" s="26"/>
    </row>
    <row r="108">
      <c r="A108" s="43" t="s">
        <v>1252</v>
      </c>
      <c r="B108" s="27">
        <v>0.17119212962962962</v>
      </c>
      <c r="C108" s="27">
        <f>B108-TIME('Time Shifts'!$B$37,'Time Shifts'!$C$37,'Time Shifts'!$D$37)</f>
        <v>0.1577199074</v>
      </c>
      <c r="D108" s="43" t="s">
        <v>66</v>
      </c>
      <c r="E108" s="43" t="s">
        <v>67</v>
      </c>
      <c r="F108" s="28">
        <v>16.0</v>
      </c>
      <c r="G108" s="25">
        <f>F108-1</f>
        <v>15</v>
      </c>
      <c r="H108" s="26"/>
      <c r="I108" s="26"/>
      <c r="J108" s="26"/>
      <c r="K108" s="26"/>
    </row>
    <row r="109">
      <c r="A109" s="43" t="s">
        <v>1252</v>
      </c>
      <c r="B109" s="27">
        <v>0.1731712962962963</v>
      </c>
      <c r="C109" s="27">
        <f>B109-TIME('Time Shifts'!$B$37,'Time Shifts'!$C$37,'Time Shifts'!$D$37)</f>
        <v>0.1596990741</v>
      </c>
      <c r="D109" s="43" t="s">
        <v>70</v>
      </c>
      <c r="E109" s="43" t="s">
        <v>67</v>
      </c>
      <c r="F109" s="25">
        <v>6.0</v>
      </c>
      <c r="G109" s="26">
        <f>F109-3</f>
        <v>3</v>
      </c>
      <c r="H109" s="26"/>
      <c r="I109" s="26"/>
      <c r="J109" s="26"/>
      <c r="K109" s="26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46.86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1288</v>
      </c>
      <c r="B2" s="27">
        <v>0.017013888888888887</v>
      </c>
      <c r="C2" s="27">
        <f t="shared" ref="C2:C23" si="1">B2</f>
        <v>0.01701388889</v>
      </c>
      <c r="D2" s="43" t="s">
        <v>968</v>
      </c>
      <c r="E2" s="43" t="s">
        <v>67</v>
      </c>
      <c r="F2" s="28">
        <v>12.0</v>
      </c>
      <c r="G2" s="25">
        <f>F2-8</f>
        <v>4</v>
      </c>
      <c r="H2" s="26"/>
      <c r="I2" s="26"/>
      <c r="J2" s="26"/>
      <c r="K2" s="26"/>
    </row>
    <row r="3">
      <c r="A3" s="43" t="s">
        <v>1288</v>
      </c>
      <c r="B3" s="27">
        <v>0.020416666666666666</v>
      </c>
      <c r="C3" s="27">
        <f t="shared" si="1"/>
        <v>0.02041666667</v>
      </c>
      <c r="D3" s="43" t="s">
        <v>66</v>
      </c>
      <c r="E3" s="43" t="s">
        <v>80</v>
      </c>
      <c r="F3" s="28" t="s">
        <v>75</v>
      </c>
      <c r="G3" s="25" t="s">
        <v>75</v>
      </c>
      <c r="H3" s="26"/>
      <c r="I3" s="26"/>
      <c r="J3" s="43"/>
      <c r="K3" s="43" t="s">
        <v>85</v>
      </c>
    </row>
    <row r="4">
      <c r="A4" s="43" t="s">
        <v>1288</v>
      </c>
      <c r="B4" s="27">
        <v>0.020416666666666666</v>
      </c>
      <c r="C4" s="27">
        <f t="shared" si="1"/>
        <v>0.02041666667</v>
      </c>
      <c r="D4" s="43" t="s">
        <v>66</v>
      </c>
      <c r="E4" s="43" t="s">
        <v>80</v>
      </c>
      <c r="F4" s="25">
        <v>17.0</v>
      </c>
      <c r="G4" s="25">
        <f>F4-7</f>
        <v>10</v>
      </c>
      <c r="H4" s="26"/>
      <c r="I4" s="26"/>
      <c r="J4" s="26"/>
      <c r="K4" s="26"/>
    </row>
    <row r="5">
      <c r="A5" s="43" t="s">
        <v>1288</v>
      </c>
      <c r="B5" s="27">
        <v>0.02476851851851852</v>
      </c>
      <c r="C5" s="27">
        <f t="shared" si="1"/>
        <v>0.02476851852</v>
      </c>
      <c r="D5" s="43" t="s">
        <v>74</v>
      </c>
      <c r="E5" s="43" t="s">
        <v>80</v>
      </c>
      <c r="F5" s="28">
        <v>16.0</v>
      </c>
      <c r="G5" s="25">
        <f>F5--3</f>
        <v>19</v>
      </c>
      <c r="H5" s="26"/>
      <c r="I5" s="26"/>
      <c r="J5" s="26"/>
      <c r="K5" s="26"/>
    </row>
    <row r="6">
      <c r="A6" s="43" t="s">
        <v>1288</v>
      </c>
      <c r="B6" s="27">
        <v>0.034375</v>
      </c>
      <c r="C6" s="27">
        <f t="shared" si="1"/>
        <v>0.034375</v>
      </c>
      <c r="D6" s="43" t="s">
        <v>70</v>
      </c>
      <c r="E6" s="43" t="s">
        <v>67</v>
      </c>
      <c r="F6" s="28">
        <v>11.0</v>
      </c>
      <c r="G6" s="25">
        <f>F6-3</f>
        <v>8</v>
      </c>
      <c r="H6" s="26"/>
      <c r="I6" s="26"/>
      <c r="J6" s="26"/>
      <c r="K6" s="26"/>
    </row>
    <row r="7">
      <c r="A7" s="43" t="s">
        <v>1288</v>
      </c>
      <c r="B7" s="27">
        <v>0.04456018518518518</v>
      </c>
      <c r="C7" s="27">
        <f t="shared" si="1"/>
        <v>0.04456018519</v>
      </c>
      <c r="D7" s="43" t="s">
        <v>66</v>
      </c>
      <c r="E7" s="43" t="s">
        <v>67</v>
      </c>
      <c r="F7" s="28">
        <v>14.0</v>
      </c>
      <c r="G7" s="25">
        <f>F7-1</f>
        <v>13</v>
      </c>
      <c r="H7" s="26"/>
      <c r="I7" s="26"/>
      <c r="J7" s="26"/>
      <c r="K7" s="26"/>
    </row>
    <row r="8">
      <c r="A8" s="43" t="s">
        <v>1288</v>
      </c>
      <c r="B8" s="27">
        <v>0.045960648148148146</v>
      </c>
      <c r="C8" s="27">
        <f t="shared" si="1"/>
        <v>0.04596064815</v>
      </c>
      <c r="D8" s="43" t="s">
        <v>70</v>
      </c>
      <c r="E8" s="43" t="s">
        <v>67</v>
      </c>
      <c r="F8" s="28">
        <v>8.0</v>
      </c>
      <c r="G8" s="25">
        <f t="shared" ref="G8:G9" si="2">F8-3</f>
        <v>5</v>
      </c>
      <c r="H8" s="26"/>
      <c r="I8" s="26"/>
      <c r="J8" s="26"/>
      <c r="K8" s="26"/>
    </row>
    <row r="9">
      <c r="A9" s="43" t="s">
        <v>1288</v>
      </c>
      <c r="B9" s="27">
        <v>0.046099537037037036</v>
      </c>
      <c r="C9" s="27">
        <f t="shared" si="1"/>
        <v>0.04609953704</v>
      </c>
      <c r="D9" s="43" t="s">
        <v>82</v>
      </c>
      <c r="E9" s="43" t="s">
        <v>67</v>
      </c>
      <c r="F9" s="28">
        <v>11.0</v>
      </c>
      <c r="G9" s="25">
        <f t="shared" si="2"/>
        <v>8</v>
      </c>
      <c r="H9" s="26"/>
      <c r="I9" s="26"/>
      <c r="J9" s="26"/>
      <c r="K9" s="26"/>
    </row>
    <row r="10">
      <c r="A10" s="43" t="s">
        <v>1288</v>
      </c>
      <c r="B10" s="27">
        <v>0.04730324074074074</v>
      </c>
      <c r="C10" s="27">
        <f t="shared" si="1"/>
        <v>0.04730324074</v>
      </c>
      <c r="D10" s="43" t="s">
        <v>74</v>
      </c>
      <c r="E10" s="43" t="s">
        <v>80</v>
      </c>
      <c r="F10" s="28">
        <v>9.0</v>
      </c>
      <c r="G10" s="25">
        <v>12.0</v>
      </c>
      <c r="H10" s="26"/>
      <c r="I10" s="26"/>
      <c r="J10" s="26"/>
      <c r="K10" s="26"/>
    </row>
    <row r="11">
      <c r="A11" s="43" t="s">
        <v>1288</v>
      </c>
      <c r="B11" s="27">
        <v>0.0484375</v>
      </c>
      <c r="C11" s="27">
        <f t="shared" si="1"/>
        <v>0.0484375</v>
      </c>
      <c r="D11" s="43" t="s">
        <v>66</v>
      </c>
      <c r="E11" s="43" t="s">
        <v>80</v>
      </c>
      <c r="F11" s="28">
        <v>20.0</v>
      </c>
      <c r="G11" s="25">
        <f>F11-7</f>
        <v>13</v>
      </c>
      <c r="H11" s="26"/>
      <c r="I11" s="26"/>
      <c r="J11" s="26"/>
      <c r="K11" s="26"/>
    </row>
    <row r="12">
      <c r="A12" s="43" t="s">
        <v>1288</v>
      </c>
      <c r="B12" s="27">
        <v>0.05557870370370371</v>
      </c>
      <c r="C12" s="27">
        <f t="shared" si="1"/>
        <v>0.0555787037</v>
      </c>
      <c r="D12" s="43" t="s">
        <v>69</v>
      </c>
      <c r="E12" s="43" t="s">
        <v>98</v>
      </c>
      <c r="F12" s="28">
        <v>20.0</v>
      </c>
      <c r="G12" s="25">
        <f t="shared" ref="G12:G13" si="3">F12-1</f>
        <v>19</v>
      </c>
      <c r="H12" s="26"/>
      <c r="I12" s="26"/>
      <c r="J12" s="26"/>
      <c r="K12" s="26"/>
    </row>
    <row r="13">
      <c r="A13" s="43" t="s">
        <v>1288</v>
      </c>
      <c r="B13" s="27">
        <v>0.0609375</v>
      </c>
      <c r="C13" s="27">
        <f t="shared" si="1"/>
        <v>0.0609375</v>
      </c>
      <c r="D13" s="43" t="s">
        <v>66</v>
      </c>
      <c r="E13" s="43" t="s">
        <v>67</v>
      </c>
      <c r="F13" s="25">
        <v>10.0</v>
      </c>
      <c r="G13" s="25">
        <f t="shared" si="3"/>
        <v>9</v>
      </c>
      <c r="H13" s="26"/>
      <c r="I13" s="26"/>
      <c r="J13" s="26"/>
      <c r="K13" s="26"/>
    </row>
    <row r="14">
      <c r="A14" s="43" t="s">
        <v>1288</v>
      </c>
      <c r="B14" s="27">
        <v>0.06174768518518518</v>
      </c>
      <c r="C14" s="27">
        <f t="shared" si="1"/>
        <v>0.06174768519</v>
      </c>
      <c r="D14" s="43" t="s">
        <v>82</v>
      </c>
      <c r="E14" s="43" t="s">
        <v>131</v>
      </c>
      <c r="F14" s="25">
        <v>12.0</v>
      </c>
      <c r="G14" s="25">
        <f>F14-5</f>
        <v>7</v>
      </c>
      <c r="H14" s="26"/>
      <c r="I14" s="26"/>
      <c r="J14" s="26"/>
      <c r="K14" s="26"/>
    </row>
    <row r="15">
      <c r="A15" s="43" t="s">
        <v>1288</v>
      </c>
      <c r="B15" s="27">
        <v>0.06553240740740741</v>
      </c>
      <c r="C15" s="27">
        <f t="shared" si="1"/>
        <v>0.06553240741</v>
      </c>
      <c r="D15" s="43" t="s">
        <v>69</v>
      </c>
      <c r="E15" s="43" t="s">
        <v>83</v>
      </c>
      <c r="F15" s="25">
        <v>12.0</v>
      </c>
      <c r="G15" s="25">
        <f>F15-1</f>
        <v>11</v>
      </c>
      <c r="H15" s="26"/>
      <c r="I15" s="26"/>
      <c r="J15" s="26"/>
      <c r="K15" s="26"/>
    </row>
    <row r="16">
      <c r="A16" s="43" t="s">
        <v>1288</v>
      </c>
      <c r="B16" s="27">
        <v>0.07282407407407407</v>
      </c>
      <c r="C16" s="27">
        <f t="shared" si="1"/>
        <v>0.07282407407</v>
      </c>
      <c r="D16" s="43" t="s">
        <v>69</v>
      </c>
      <c r="E16" s="43" t="s">
        <v>128</v>
      </c>
      <c r="F16" s="28">
        <v>18.0</v>
      </c>
      <c r="G16" s="25">
        <f>F16-7</f>
        <v>11</v>
      </c>
      <c r="H16" s="26"/>
      <c r="I16" s="26"/>
      <c r="J16" s="26"/>
      <c r="K16" s="26"/>
    </row>
    <row r="17">
      <c r="A17" s="43" t="s">
        <v>1288</v>
      </c>
      <c r="B17" s="27">
        <v>0.075625</v>
      </c>
      <c r="C17" s="27">
        <f t="shared" si="1"/>
        <v>0.075625</v>
      </c>
      <c r="D17" s="43" t="s">
        <v>74</v>
      </c>
      <c r="E17" s="43" t="s">
        <v>125</v>
      </c>
      <c r="F17" s="28" t="s">
        <v>75</v>
      </c>
      <c r="G17" s="25" t="s">
        <v>75</v>
      </c>
      <c r="H17" s="26"/>
      <c r="I17" s="26"/>
      <c r="J17" s="43"/>
      <c r="K17" s="43" t="s">
        <v>85</v>
      </c>
    </row>
    <row r="18">
      <c r="A18" s="43" t="s">
        <v>1288</v>
      </c>
      <c r="B18" s="27">
        <v>0.075625</v>
      </c>
      <c r="C18" s="27">
        <f t="shared" si="1"/>
        <v>0.075625</v>
      </c>
      <c r="D18" s="43" t="s">
        <v>74</v>
      </c>
      <c r="E18" s="43" t="s">
        <v>125</v>
      </c>
      <c r="F18" s="28">
        <v>26.0</v>
      </c>
      <c r="G18" s="25">
        <f>F18-10</f>
        <v>16</v>
      </c>
      <c r="H18" s="26"/>
      <c r="I18" s="26"/>
      <c r="J18" s="26"/>
      <c r="K18" s="26"/>
    </row>
    <row r="19">
      <c r="A19" s="43" t="s">
        <v>1288</v>
      </c>
      <c r="B19" s="27">
        <v>0.07798611111111112</v>
      </c>
      <c r="C19" s="27">
        <f t="shared" si="1"/>
        <v>0.07798611111</v>
      </c>
      <c r="D19" s="43" t="s">
        <v>74</v>
      </c>
      <c r="E19" s="43" t="s">
        <v>67</v>
      </c>
      <c r="F19" s="28" t="s">
        <v>756</v>
      </c>
      <c r="G19" s="25">
        <v>4.0</v>
      </c>
      <c r="H19" s="26"/>
      <c r="I19" s="26"/>
      <c r="J19" s="26"/>
      <c r="K19" s="26"/>
    </row>
    <row r="20">
      <c r="A20" s="43" t="s">
        <v>1288</v>
      </c>
      <c r="B20" s="27">
        <v>0.0803125</v>
      </c>
      <c r="C20" s="27">
        <f t="shared" si="1"/>
        <v>0.0803125</v>
      </c>
      <c r="D20" s="43" t="s">
        <v>74</v>
      </c>
      <c r="E20" s="43" t="s">
        <v>83</v>
      </c>
      <c r="F20" s="25">
        <v>22.0</v>
      </c>
      <c r="G20" s="25">
        <f>F20-9</f>
        <v>13</v>
      </c>
      <c r="H20" s="26"/>
      <c r="I20" s="26"/>
      <c r="J20" s="26"/>
      <c r="K20" s="26"/>
    </row>
    <row r="21">
      <c r="A21" s="43" t="s">
        <v>1288</v>
      </c>
      <c r="B21" s="27">
        <v>0.08237268518518519</v>
      </c>
      <c r="C21" s="27">
        <f t="shared" si="1"/>
        <v>0.08237268519</v>
      </c>
      <c r="D21" s="43" t="s">
        <v>74</v>
      </c>
      <c r="E21" s="43" t="s">
        <v>129</v>
      </c>
      <c r="F21" s="28">
        <v>13.0</v>
      </c>
      <c r="G21" s="25">
        <f>F21-4</f>
        <v>9</v>
      </c>
      <c r="H21" s="26"/>
      <c r="I21" s="26"/>
      <c r="J21" s="26"/>
      <c r="K21" s="26"/>
    </row>
    <row r="22">
      <c r="A22" s="43" t="s">
        <v>1288</v>
      </c>
      <c r="B22" s="27">
        <v>0.08326388888888889</v>
      </c>
      <c r="C22" s="27">
        <f t="shared" si="1"/>
        <v>0.08326388889</v>
      </c>
      <c r="D22" s="43" t="s">
        <v>74</v>
      </c>
      <c r="E22" s="43" t="s">
        <v>125</v>
      </c>
      <c r="F22" s="25">
        <v>29.0</v>
      </c>
      <c r="G22" s="25">
        <f>F22-10</f>
        <v>19</v>
      </c>
      <c r="H22" s="26"/>
      <c r="I22" s="26"/>
      <c r="J22" s="26"/>
      <c r="K22" s="26"/>
    </row>
    <row r="23">
      <c r="A23" s="43" t="s">
        <v>1288</v>
      </c>
      <c r="B23" s="27">
        <v>0.08326388888888889</v>
      </c>
      <c r="C23" s="27">
        <f t="shared" si="1"/>
        <v>0.08326388889</v>
      </c>
      <c r="D23" s="43" t="s">
        <v>74</v>
      </c>
      <c r="E23" s="43" t="s">
        <v>125</v>
      </c>
      <c r="F23" s="28" t="s">
        <v>75</v>
      </c>
      <c r="G23" s="25" t="s">
        <v>75</v>
      </c>
      <c r="H23" s="26"/>
      <c r="I23" s="26"/>
      <c r="J23" s="43"/>
      <c r="K23" s="43" t="s">
        <v>85</v>
      </c>
    </row>
    <row r="24">
      <c r="A24" s="43" t="s">
        <v>1288</v>
      </c>
      <c r="B24" s="27">
        <v>0.10780092592592593</v>
      </c>
      <c r="C24" s="27">
        <f>B24-TIME('Time Shifts'!$B$38,'Time Shifts'!$C$38,'Time Shifts'!$D$38)</f>
        <v>0.09304398148</v>
      </c>
      <c r="D24" s="43" t="s">
        <v>66</v>
      </c>
      <c r="E24" s="43" t="s">
        <v>127</v>
      </c>
      <c r="F24" s="28" t="s">
        <v>68</v>
      </c>
      <c r="G24" s="25">
        <v>20.0</v>
      </c>
      <c r="H24" s="26"/>
      <c r="I24" s="26"/>
      <c r="J24" s="26"/>
      <c r="K24" s="26"/>
    </row>
    <row r="25">
      <c r="A25" s="43" t="s">
        <v>1288</v>
      </c>
      <c r="B25" s="27">
        <v>0.10863425925925926</v>
      </c>
      <c r="C25" s="27">
        <f>B25-TIME('Time Shifts'!$B$38,'Time Shifts'!$C$38,'Time Shifts'!$D$38)</f>
        <v>0.09387731481</v>
      </c>
      <c r="D25" s="43" t="s">
        <v>66</v>
      </c>
      <c r="E25" s="43" t="s">
        <v>67</v>
      </c>
      <c r="F25" s="28">
        <v>16.0</v>
      </c>
      <c r="G25" s="25">
        <f>F25-1</f>
        <v>15</v>
      </c>
      <c r="H25" s="26"/>
      <c r="I25" s="26"/>
      <c r="J25" s="26"/>
      <c r="K25" s="26"/>
    </row>
    <row r="26">
      <c r="A26" s="43" t="s">
        <v>1288</v>
      </c>
      <c r="B26" s="27">
        <v>0.11537037037037037</v>
      </c>
      <c r="C26" s="27">
        <f>B26-TIME('Time Shifts'!$B$38,'Time Shifts'!$C$38,'Time Shifts'!$D$38)</f>
        <v>0.1006134259</v>
      </c>
      <c r="D26" s="43" t="s">
        <v>82</v>
      </c>
      <c r="E26" s="43" t="s">
        <v>67</v>
      </c>
      <c r="F26" s="28">
        <v>10.0</v>
      </c>
      <c r="G26" s="25">
        <f>F26-3</f>
        <v>7</v>
      </c>
      <c r="H26" s="26"/>
      <c r="I26" s="26"/>
      <c r="J26" s="26"/>
      <c r="K26" s="26"/>
    </row>
    <row r="27">
      <c r="A27" s="43" t="s">
        <v>1288</v>
      </c>
      <c r="B27" s="27">
        <v>0.12851851851851853</v>
      </c>
      <c r="C27" s="27">
        <f>B27-TIME('Time Shifts'!$B$38,'Time Shifts'!$C$38,'Time Shifts'!$D$38)</f>
        <v>0.1137615741</v>
      </c>
      <c r="D27" s="43" t="s">
        <v>66</v>
      </c>
      <c r="E27" s="43" t="s">
        <v>67</v>
      </c>
      <c r="F27" s="28">
        <v>19.0</v>
      </c>
      <c r="G27" s="25">
        <f t="shared" ref="G27:G28" si="4">F27-1</f>
        <v>18</v>
      </c>
      <c r="H27" s="26"/>
      <c r="I27" s="26"/>
      <c r="J27" s="26"/>
      <c r="K27" s="26"/>
    </row>
    <row r="28">
      <c r="A28" s="43" t="s">
        <v>1288</v>
      </c>
      <c r="B28" s="27">
        <v>0.13034722222222223</v>
      </c>
      <c r="C28" s="27">
        <f>B28-TIME('Time Shifts'!$B$38,'Time Shifts'!$C$38,'Time Shifts'!$D$38)</f>
        <v>0.1155902778</v>
      </c>
      <c r="D28" s="43" t="s">
        <v>66</v>
      </c>
      <c r="E28" s="43" t="s">
        <v>67</v>
      </c>
      <c r="F28" s="25">
        <v>16.0</v>
      </c>
      <c r="G28" s="25">
        <f t="shared" si="4"/>
        <v>15</v>
      </c>
      <c r="H28" s="26"/>
      <c r="I28" s="26"/>
      <c r="J28" s="26"/>
      <c r="K28" s="26"/>
    </row>
    <row r="29">
      <c r="A29" s="43" t="s">
        <v>1288</v>
      </c>
      <c r="B29" s="27">
        <v>0.13261574074074073</v>
      </c>
      <c r="C29" s="27">
        <f>B29-TIME('Time Shifts'!$B$38,'Time Shifts'!$C$38,'Time Shifts'!$D$38)</f>
        <v>0.1178587963</v>
      </c>
      <c r="D29" s="43" t="s">
        <v>66</v>
      </c>
      <c r="E29" s="43" t="s">
        <v>80</v>
      </c>
      <c r="F29" s="25">
        <v>16.0</v>
      </c>
      <c r="G29" s="25">
        <f>F29-7</f>
        <v>9</v>
      </c>
      <c r="H29" s="26"/>
      <c r="I29" s="26"/>
      <c r="J29" s="26"/>
      <c r="K29" s="26"/>
    </row>
    <row r="30">
      <c r="A30" s="43" t="s">
        <v>1288</v>
      </c>
      <c r="B30" s="27">
        <v>0.1326388888888889</v>
      </c>
      <c r="C30" s="27">
        <f>B30-TIME('Time Shifts'!$B$38,'Time Shifts'!$C$38,'Time Shifts'!$D$38)</f>
        <v>0.1178819444</v>
      </c>
      <c r="D30" s="43" t="s">
        <v>69</v>
      </c>
      <c r="E30" s="43" t="s">
        <v>71</v>
      </c>
      <c r="F30" s="28" t="s">
        <v>88</v>
      </c>
      <c r="G30" s="25">
        <v>1.0</v>
      </c>
      <c r="H30" s="26"/>
      <c r="I30" s="26"/>
      <c r="J30" s="26"/>
      <c r="K30" s="26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2.57"/>
    <col customWidth="1" min="9" max="9" width="6.29"/>
    <col customWidth="1" min="10" max="11" width="40.29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1289</v>
      </c>
      <c r="B2" s="27">
        <v>0.009664351851851851</v>
      </c>
      <c r="C2" s="27">
        <f t="shared" ref="C2:C110" si="1">B2</f>
        <v>0.009664351852</v>
      </c>
      <c r="D2" s="26" t="s">
        <v>968</v>
      </c>
      <c r="E2" s="26" t="s">
        <v>125</v>
      </c>
      <c r="F2" s="25">
        <v>15.0</v>
      </c>
      <c r="G2" s="25">
        <f>F2-10-1</f>
        <v>4</v>
      </c>
      <c r="H2" s="26"/>
      <c r="I2" s="26"/>
      <c r="J2" s="26"/>
      <c r="K2" s="26" t="s">
        <v>970</v>
      </c>
    </row>
    <row r="3">
      <c r="A3" s="26" t="s">
        <v>1289</v>
      </c>
      <c r="B3" s="27">
        <v>0.0096875</v>
      </c>
      <c r="C3" s="27">
        <f t="shared" si="1"/>
        <v>0.0096875</v>
      </c>
      <c r="D3" s="26" t="s">
        <v>69</v>
      </c>
      <c r="E3" s="26" t="s">
        <v>125</v>
      </c>
      <c r="F3" s="25">
        <v>32.0</v>
      </c>
      <c r="G3" s="25">
        <f>F3-4-10</f>
        <v>18</v>
      </c>
      <c r="H3" s="26"/>
      <c r="I3" s="26"/>
      <c r="J3" s="26"/>
      <c r="K3" s="26" t="s">
        <v>970</v>
      </c>
    </row>
    <row r="4">
      <c r="A4" s="26" t="s">
        <v>1289</v>
      </c>
      <c r="B4" s="27">
        <v>0.009780092592592592</v>
      </c>
      <c r="C4" s="27">
        <f t="shared" si="1"/>
        <v>0.009780092593</v>
      </c>
      <c r="D4" s="26" t="s">
        <v>74</v>
      </c>
      <c r="E4" s="26" t="s">
        <v>125</v>
      </c>
      <c r="F4" s="25" t="s">
        <v>75</v>
      </c>
      <c r="G4" s="25" t="s">
        <v>75</v>
      </c>
      <c r="H4" s="26"/>
      <c r="I4" s="26"/>
      <c r="J4" s="26"/>
      <c r="K4" s="26" t="s">
        <v>85</v>
      </c>
    </row>
    <row r="5">
      <c r="A5" s="26" t="s">
        <v>1289</v>
      </c>
      <c r="B5" s="27">
        <v>0.009780092592592592</v>
      </c>
      <c r="C5" s="27">
        <f t="shared" si="1"/>
        <v>0.009780092593</v>
      </c>
      <c r="D5" s="26" t="s">
        <v>74</v>
      </c>
      <c r="E5" s="26" t="s">
        <v>125</v>
      </c>
      <c r="F5" s="25">
        <v>24.0</v>
      </c>
      <c r="G5" s="25">
        <f>F5-10-10</f>
        <v>4</v>
      </c>
      <c r="H5" s="26"/>
      <c r="I5" s="26"/>
      <c r="J5" s="26"/>
      <c r="K5" s="26" t="s">
        <v>1290</v>
      </c>
    </row>
    <row r="6">
      <c r="A6" s="26" t="s">
        <v>1289</v>
      </c>
      <c r="B6" s="27">
        <v>0.00980324074074074</v>
      </c>
      <c r="C6" s="27">
        <f t="shared" si="1"/>
        <v>0.009803240741</v>
      </c>
      <c r="D6" s="26" t="s">
        <v>82</v>
      </c>
      <c r="E6" s="26" t="s">
        <v>125</v>
      </c>
      <c r="F6" s="25">
        <v>26.0</v>
      </c>
      <c r="G6" s="25">
        <f>F6-1-10</f>
        <v>15</v>
      </c>
      <c r="H6" s="26"/>
      <c r="I6" s="26"/>
      <c r="J6" s="26"/>
      <c r="K6" s="26" t="s">
        <v>970</v>
      </c>
    </row>
    <row r="7">
      <c r="A7" s="26" t="s">
        <v>1289</v>
      </c>
      <c r="B7" s="27">
        <v>0.009814814814814814</v>
      </c>
      <c r="C7" s="27">
        <f t="shared" si="1"/>
        <v>0.009814814815</v>
      </c>
      <c r="D7" s="26" t="s">
        <v>70</v>
      </c>
      <c r="E7" s="26" t="s">
        <v>125</v>
      </c>
      <c r="F7" s="25">
        <v>25.0</v>
      </c>
      <c r="G7" s="25">
        <f>F7-4-10</f>
        <v>11</v>
      </c>
      <c r="H7" s="26"/>
      <c r="I7" s="26"/>
      <c r="J7" s="26"/>
      <c r="K7" s="26" t="s">
        <v>970</v>
      </c>
    </row>
    <row r="8">
      <c r="A8" s="26" t="s">
        <v>1289</v>
      </c>
      <c r="B8" s="27">
        <v>0.00982638888888889</v>
      </c>
      <c r="C8" s="27">
        <f t="shared" si="1"/>
        <v>0.009826388889</v>
      </c>
      <c r="D8" s="26" t="s">
        <v>66</v>
      </c>
      <c r="E8" s="26" t="s">
        <v>125</v>
      </c>
      <c r="F8" s="25">
        <v>29.0</v>
      </c>
      <c r="G8" s="25">
        <f>F8-0-10</f>
        <v>19</v>
      </c>
      <c r="H8" s="26"/>
      <c r="I8" s="26"/>
      <c r="J8" s="26"/>
      <c r="K8" s="26" t="s">
        <v>970</v>
      </c>
    </row>
    <row r="9">
      <c r="A9" s="26" t="s">
        <v>1289</v>
      </c>
      <c r="B9" s="27">
        <v>0.00988425925925926</v>
      </c>
      <c r="C9" s="27">
        <f t="shared" si="1"/>
        <v>0.009884259259</v>
      </c>
      <c r="D9" s="26" t="s">
        <v>84</v>
      </c>
      <c r="E9" s="26" t="s">
        <v>125</v>
      </c>
      <c r="F9" s="25" t="s">
        <v>1291</v>
      </c>
      <c r="G9" s="25">
        <v>18.0</v>
      </c>
      <c r="H9" s="26"/>
      <c r="I9" s="26"/>
      <c r="J9" s="26"/>
      <c r="K9" s="26" t="s">
        <v>1292</v>
      </c>
    </row>
    <row r="10">
      <c r="A10" s="26" t="s">
        <v>1289</v>
      </c>
      <c r="B10" s="27">
        <v>0.01074074074074074</v>
      </c>
      <c r="C10" s="27">
        <f t="shared" si="1"/>
        <v>0.01074074074</v>
      </c>
      <c r="D10" s="26" t="s">
        <v>74</v>
      </c>
      <c r="E10" s="26" t="s">
        <v>67</v>
      </c>
      <c r="F10" s="25">
        <v>3.0</v>
      </c>
      <c r="G10" s="25">
        <f>F10-0</f>
        <v>3</v>
      </c>
      <c r="H10" s="26"/>
      <c r="I10" s="26"/>
      <c r="J10" s="26"/>
      <c r="K10" s="26"/>
    </row>
    <row r="11">
      <c r="A11" s="26" t="s">
        <v>1289</v>
      </c>
      <c r="B11" s="27">
        <v>0.010833333333333334</v>
      </c>
      <c r="C11" s="27">
        <f t="shared" si="1"/>
        <v>0.01083333333</v>
      </c>
      <c r="D11" s="26" t="s">
        <v>968</v>
      </c>
      <c r="E11" s="26" t="s">
        <v>67</v>
      </c>
      <c r="F11" s="25">
        <v>17.0</v>
      </c>
      <c r="G11" s="25">
        <f>F11-8</f>
        <v>9</v>
      </c>
      <c r="H11" s="26"/>
      <c r="I11" s="26"/>
      <c r="J11" s="26"/>
      <c r="K11" s="26"/>
    </row>
    <row r="12">
      <c r="A12" s="26" t="s">
        <v>1289</v>
      </c>
      <c r="B12" s="27">
        <v>0.013993055555555555</v>
      </c>
      <c r="C12" s="27">
        <f t="shared" si="1"/>
        <v>0.01399305556</v>
      </c>
      <c r="D12" s="26" t="s">
        <v>74</v>
      </c>
      <c r="E12" s="26" t="s">
        <v>83</v>
      </c>
      <c r="F12" s="25">
        <v>13.0</v>
      </c>
      <c r="G12" s="25">
        <f>F12-6</f>
        <v>7</v>
      </c>
      <c r="H12" s="26"/>
      <c r="I12" s="26"/>
      <c r="J12" s="26"/>
      <c r="K12" s="26"/>
    </row>
    <row r="13">
      <c r="A13" s="26" t="s">
        <v>1289</v>
      </c>
      <c r="B13" s="27">
        <v>0.014016203703703704</v>
      </c>
      <c r="C13" s="27">
        <f t="shared" si="1"/>
        <v>0.0140162037</v>
      </c>
      <c r="D13" s="26" t="s">
        <v>968</v>
      </c>
      <c r="E13" s="26" t="s">
        <v>67</v>
      </c>
      <c r="F13" s="25">
        <v>27.0</v>
      </c>
      <c r="G13" s="25">
        <f>F13-8</f>
        <v>19</v>
      </c>
      <c r="H13" s="26"/>
      <c r="I13" s="26"/>
      <c r="J13" s="26"/>
      <c r="K13" s="26"/>
    </row>
    <row r="14">
      <c r="A14" s="26" t="s">
        <v>1289</v>
      </c>
      <c r="B14" s="27">
        <v>0.015509259259259259</v>
      </c>
      <c r="C14" s="27">
        <f t="shared" si="1"/>
        <v>0.01550925926</v>
      </c>
      <c r="D14" s="26" t="s">
        <v>968</v>
      </c>
      <c r="E14" s="26" t="s">
        <v>83</v>
      </c>
      <c r="F14" s="25">
        <v>12.0</v>
      </c>
      <c r="G14" s="25">
        <f>F14--1</f>
        <v>13</v>
      </c>
      <c r="H14" s="26"/>
      <c r="I14" s="26"/>
      <c r="J14" s="26"/>
      <c r="K14" s="26"/>
    </row>
    <row r="15">
      <c r="A15" s="26" t="s">
        <v>1289</v>
      </c>
      <c r="B15" s="27">
        <v>0.016342592592592593</v>
      </c>
      <c r="C15" s="27">
        <f t="shared" si="1"/>
        <v>0.01634259259</v>
      </c>
      <c r="D15" s="26" t="s">
        <v>74</v>
      </c>
      <c r="E15" s="26" t="s">
        <v>83</v>
      </c>
      <c r="F15" s="25">
        <v>13.0</v>
      </c>
      <c r="G15" s="25">
        <f>F15-6</f>
        <v>7</v>
      </c>
      <c r="H15" s="26"/>
      <c r="I15" s="26"/>
      <c r="J15" s="26"/>
      <c r="K15" s="26"/>
    </row>
    <row r="16">
      <c r="A16" s="26" t="s">
        <v>1289</v>
      </c>
      <c r="B16" s="27">
        <v>0.01650462962962963</v>
      </c>
      <c r="C16" s="27">
        <f t="shared" si="1"/>
        <v>0.01650462963</v>
      </c>
      <c r="D16" s="26" t="s">
        <v>74</v>
      </c>
      <c r="E16" s="26" t="s">
        <v>217</v>
      </c>
      <c r="F16" s="25">
        <v>24.0</v>
      </c>
      <c r="G16" s="25">
        <f>F16-10</f>
        <v>14</v>
      </c>
      <c r="H16" s="26"/>
      <c r="I16" s="26"/>
      <c r="J16" s="26"/>
      <c r="K16" s="26"/>
    </row>
    <row r="17">
      <c r="A17" s="26" t="s">
        <v>1289</v>
      </c>
      <c r="B17" s="27">
        <v>0.017893518518518517</v>
      </c>
      <c r="C17" s="27">
        <f t="shared" si="1"/>
        <v>0.01789351852</v>
      </c>
      <c r="D17" s="26" t="s">
        <v>74</v>
      </c>
      <c r="E17" s="26" t="s">
        <v>100</v>
      </c>
      <c r="F17" s="25">
        <v>23.0</v>
      </c>
      <c r="G17" s="25">
        <f>F17-7</f>
        <v>16</v>
      </c>
      <c r="H17" s="26"/>
      <c r="I17" s="26"/>
      <c r="J17" s="26"/>
      <c r="K17" s="26"/>
    </row>
    <row r="18">
      <c r="A18" s="26" t="s">
        <v>1289</v>
      </c>
      <c r="B18" s="27">
        <v>0.019074074074074073</v>
      </c>
      <c r="C18" s="27">
        <f t="shared" si="1"/>
        <v>0.01907407407</v>
      </c>
      <c r="D18" s="26" t="s">
        <v>74</v>
      </c>
      <c r="E18" s="26" t="s">
        <v>67</v>
      </c>
      <c r="F18" s="25">
        <v>12.0</v>
      </c>
      <c r="G18" s="25">
        <f>F18-0</f>
        <v>12</v>
      </c>
      <c r="H18" s="26"/>
      <c r="I18" s="26"/>
      <c r="J18" s="26"/>
      <c r="K18" s="26"/>
    </row>
    <row r="19">
      <c r="A19" s="26" t="s">
        <v>1289</v>
      </c>
      <c r="B19" s="27">
        <v>0.023958333333333335</v>
      </c>
      <c r="C19" s="27">
        <f t="shared" si="1"/>
        <v>0.02395833333</v>
      </c>
      <c r="D19" s="26" t="s">
        <v>70</v>
      </c>
      <c r="E19" s="26" t="s">
        <v>67</v>
      </c>
      <c r="F19" s="25">
        <v>6.0</v>
      </c>
      <c r="G19" s="25">
        <f>F19-3</f>
        <v>3</v>
      </c>
      <c r="H19" s="26"/>
      <c r="I19" s="26"/>
      <c r="J19" s="26"/>
      <c r="K19" s="26"/>
    </row>
    <row r="20">
      <c r="A20" s="26" t="s">
        <v>1289</v>
      </c>
      <c r="B20" s="27">
        <v>0.02644675925925926</v>
      </c>
      <c r="C20" s="27">
        <f t="shared" si="1"/>
        <v>0.02644675926</v>
      </c>
      <c r="D20" s="26" t="s">
        <v>66</v>
      </c>
      <c r="E20" s="26" t="s">
        <v>125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>
      <c r="A21" s="26" t="s">
        <v>1289</v>
      </c>
      <c r="B21" s="27">
        <v>0.02644675925925926</v>
      </c>
      <c r="C21" s="27">
        <f t="shared" si="1"/>
        <v>0.02644675926</v>
      </c>
      <c r="D21" s="26" t="s">
        <v>66</v>
      </c>
      <c r="E21" s="26" t="s">
        <v>125</v>
      </c>
      <c r="F21" s="25">
        <v>21.0</v>
      </c>
      <c r="G21" s="25">
        <f>F21-0-10</f>
        <v>11</v>
      </c>
      <c r="H21" s="26"/>
      <c r="I21" s="26"/>
      <c r="J21" s="26"/>
      <c r="K21" s="26" t="s">
        <v>1290</v>
      </c>
    </row>
    <row r="22">
      <c r="A22" s="26" t="s">
        <v>1289</v>
      </c>
      <c r="B22" s="27">
        <v>0.026469907407407407</v>
      </c>
      <c r="C22" s="27">
        <f t="shared" si="1"/>
        <v>0.02646990741</v>
      </c>
      <c r="D22" s="26" t="s">
        <v>70</v>
      </c>
      <c r="E22" s="26" t="s">
        <v>125</v>
      </c>
      <c r="F22" s="25">
        <v>19.0</v>
      </c>
      <c r="G22" s="25">
        <f>F22-4-10</f>
        <v>5</v>
      </c>
      <c r="H22" s="26"/>
      <c r="I22" s="26"/>
      <c r="J22" s="26"/>
      <c r="K22" s="26" t="s">
        <v>970</v>
      </c>
    </row>
    <row r="23">
      <c r="A23" s="26" t="s">
        <v>1289</v>
      </c>
      <c r="B23" s="27">
        <v>0.02648148148148148</v>
      </c>
      <c r="C23" s="27">
        <f t="shared" si="1"/>
        <v>0.02648148148</v>
      </c>
      <c r="D23" s="26" t="s">
        <v>82</v>
      </c>
      <c r="E23" s="26" t="s">
        <v>125</v>
      </c>
      <c r="F23" s="25">
        <v>29.0</v>
      </c>
      <c r="G23" s="25">
        <f>F23-1-10</f>
        <v>18</v>
      </c>
      <c r="H23" s="26"/>
      <c r="I23" s="26"/>
      <c r="J23" s="26"/>
      <c r="K23" s="26" t="s">
        <v>970</v>
      </c>
    </row>
    <row r="24">
      <c r="A24" s="26" t="s">
        <v>1289</v>
      </c>
      <c r="B24" s="27">
        <v>0.026493055555555554</v>
      </c>
      <c r="C24" s="27">
        <f t="shared" si="1"/>
        <v>0.02649305556</v>
      </c>
      <c r="D24" s="26" t="s">
        <v>74</v>
      </c>
      <c r="E24" s="26" t="s">
        <v>125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1289</v>
      </c>
      <c r="B25" s="27">
        <v>0.026493055555555554</v>
      </c>
      <c r="C25" s="27">
        <f t="shared" si="1"/>
        <v>0.02649305556</v>
      </c>
      <c r="D25" s="26" t="s">
        <v>74</v>
      </c>
      <c r="E25" s="26" t="s">
        <v>125</v>
      </c>
      <c r="F25" s="25">
        <v>29.0</v>
      </c>
      <c r="G25" s="25">
        <f>F25-10-10</f>
        <v>9</v>
      </c>
      <c r="H25" s="26"/>
      <c r="I25" s="26"/>
      <c r="J25" s="26"/>
      <c r="K25" s="26" t="s">
        <v>1290</v>
      </c>
    </row>
    <row r="26">
      <c r="A26" s="26" t="s">
        <v>1289</v>
      </c>
      <c r="B26" s="27">
        <v>0.026504629629629628</v>
      </c>
      <c r="C26" s="27">
        <f t="shared" si="1"/>
        <v>0.02650462963</v>
      </c>
      <c r="D26" s="26" t="s">
        <v>69</v>
      </c>
      <c r="E26" s="26" t="s">
        <v>125</v>
      </c>
      <c r="F26" s="25">
        <v>22.0</v>
      </c>
      <c r="G26" s="25">
        <f>F26-4-10</f>
        <v>8</v>
      </c>
      <c r="H26" s="26"/>
      <c r="I26" s="26"/>
      <c r="J26" s="26"/>
      <c r="K26" s="26" t="s">
        <v>970</v>
      </c>
    </row>
    <row r="27">
      <c r="A27" s="26" t="s">
        <v>1289</v>
      </c>
      <c r="B27" s="27">
        <v>0.026504629629629628</v>
      </c>
      <c r="C27" s="27">
        <f t="shared" si="1"/>
        <v>0.02650462963</v>
      </c>
      <c r="D27" s="26" t="s">
        <v>968</v>
      </c>
      <c r="E27" s="26" t="s">
        <v>125</v>
      </c>
      <c r="F27" s="25">
        <v>17.0</v>
      </c>
      <c r="G27" s="25">
        <f>F27-1-10</f>
        <v>6</v>
      </c>
      <c r="H27" s="26"/>
      <c r="I27" s="26"/>
      <c r="J27" s="26"/>
      <c r="K27" s="26" t="s">
        <v>970</v>
      </c>
    </row>
    <row r="28">
      <c r="A28" s="26" t="s">
        <v>1289</v>
      </c>
      <c r="B28" s="27">
        <v>0.028101851851851854</v>
      </c>
      <c r="C28" s="27">
        <f t="shared" si="1"/>
        <v>0.02810185185</v>
      </c>
      <c r="D28" s="26" t="s">
        <v>66</v>
      </c>
      <c r="E28" s="26" t="s">
        <v>81</v>
      </c>
      <c r="F28" s="25">
        <v>20.0</v>
      </c>
      <c r="G28" s="25">
        <f>F28-5</f>
        <v>15</v>
      </c>
      <c r="H28" s="26"/>
      <c r="I28" s="26"/>
      <c r="J28" s="26"/>
      <c r="K28" s="26"/>
    </row>
    <row r="29">
      <c r="A29" s="26" t="s">
        <v>1289</v>
      </c>
      <c r="B29" s="27">
        <v>0.028125</v>
      </c>
      <c r="C29" s="27">
        <f t="shared" si="1"/>
        <v>0.028125</v>
      </c>
      <c r="D29" s="26" t="s">
        <v>70</v>
      </c>
      <c r="E29" s="26" t="s">
        <v>81</v>
      </c>
      <c r="F29" s="25">
        <v>9.0</v>
      </c>
      <c r="G29" s="25">
        <f>F29-3</f>
        <v>6</v>
      </c>
      <c r="H29" s="26"/>
      <c r="I29" s="26"/>
      <c r="J29" s="26"/>
      <c r="K29" s="26"/>
    </row>
    <row r="30">
      <c r="A30" s="26" t="s">
        <v>1289</v>
      </c>
      <c r="B30" s="27">
        <v>0.028194444444444446</v>
      </c>
      <c r="C30" s="27">
        <f t="shared" si="1"/>
        <v>0.02819444444</v>
      </c>
      <c r="D30" s="26" t="s">
        <v>82</v>
      </c>
      <c r="E30" s="26" t="s">
        <v>81</v>
      </c>
      <c r="F30" s="25" t="s">
        <v>68</v>
      </c>
      <c r="G30" s="25">
        <v>20.0</v>
      </c>
      <c r="H30" s="26" t="s">
        <v>137</v>
      </c>
      <c r="I30" s="26"/>
      <c r="J30" s="26"/>
      <c r="K30" s="26"/>
    </row>
    <row r="31">
      <c r="A31" s="26" t="s">
        <v>1289</v>
      </c>
      <c r="B31" s="27">
        <v>0.028217592592592593</v>
      </c>
      <c r="C31" s="27">
        <f t="shared" si="1"/>
        <v>0.02821759259</v>
      </c>
      <c r="D31" s="26" t="s">
        <v>74</v>
      </c>
      <c r="E31" s="26" t="s">
        <v>81</v>
      </c>
      <c r="F31" s="25">
        <f>G31+2</f>
        <v>14</v>
      </c>
      <c r="G31" s="25">
        <v>12.0</v>
      </c>
      <c r="H31" s="26"/>
      <c r="I31" s="26"/>
      <c r="J31" s="26"/>
      <c r="K31" s="26"/>
    </row>
    <row r="32">
      <c r="A32" s="26" t="s">
        <v>1289</v>
      </c>
      <c r="B32" s="27">
        <v>0.028252314814814813</v>
      </c>
      <c r="C32" s="27">
        <f t="shared" si="1"/>
        <v>0.02825231481</v>
      </c>
      <c r="D32" s="26" t="s">
        <v>69</v>
      </c>
      <c r="E32" s="26" t="s">
        <v>81</v>
      </c>
      <c r="F32" s="25">
        <v>12.0</v>
      </c>
      <c r="G32" s="25">
        <f>F32-2</f>
        <v>10</v>
      </c>
      <c r="H32" s="26"/>
      <c r="I32" s="26"/>
      <c r="J32" s="26"/>
      <c r="K32" s="26"/>
    </row>
    <row r="33">
      <c r="A33" s="26" t="s">
        <v>1289</v>
      </c>
      <c r="B33" s="27">
        <v>0.028275462962962964</v>
      </c>
      <c r="C33" s="27">
        <f t="shared" si="1"/>
        <v>0.02827546296</v>
      </c>
      <c r="D33" s="26" t="s">
        <v>968</v>
      </c>
      <c r="E33" s="26" t="s">
        <v>81</v>
      </c>
      <c r="F33" s="25" t="s">
        <v>68</v>
      </c>
      <c r="G33" s="25">
        <v>20.0</v>
      </c>
      <c r="H33" s="26" t="s">
        <v>137</v>
      </c>
      <c r="I33" s="26"/>
      <c r="J33" s="26"/>
      <c r="K33" s="26"/>
    </row>
    <row r="34">
      <c r="A34" s="26" t="s">
        <v>1289</v>
      </c>
      <c r="B34" s="27">
        <v>0.03177083333333333</v>
      </c>
      <c r="C34" s="27">
        <f t="shared" si="1"/>
        <v>0.03177083333</v>
      </c>
      <c r="D34" s="26" t="s">
        <v>69</v>
      </c>
      <c r="E34" s="26" t="s">
        <v>130</v>
      </c>
      <c r="F34" s="25" t="s">
        <v>88</v>
      </c>
      <c r="G34" s="25">
        <v>1.0</v>
      </c>
      <c r="H34" s="26"/>
      <c r="I34" s="26"/>
      <c r="J34" s="26"/>
      <c r="K34" s="26"/>
    </row>
    <row r="35">
      <c r="A35" s="26" t="s">
        <v>1289</v>
      </c>
      <c r="B35" s="27">
        <v>0.03575231481481481</v>
      </c>
      <c r="C35" s="27">
        <f t="shared" si="1"/>
        <v>0.03575231481</v>
      </c>
      <c r="D35" s="26" t="s">
        <v>69</v>
      </c>
      <c r="E35" s="26" t="s">
        <v>127</v>
      </c>
      <c r="F35" s="25">
        <v>22.0</v>
      </c>
      <c r="G35" s="25">
        <f>F35-4</f>
        <v>18</v>
      </c>
      <c r="H35" s="26"/>
      <c r="I35" s="26"/>
      <c r="J35" s="26"/>
      <c r="K35" s="26"/>
    </row>
    <row r="36">
      <c r="A36" s="26" t="s">
        <v>1289</v>
      </c>
      <c r="B36" s="27">
        <v>0.03958333333333333</v>
      </c>
      <c r="C36" s="27">
        <f t="shared" si="1"/>
        <v>0.03958333333</v>
      </c>
      <c r="D36" s="26" t="s">
        <v>82</v>
      </c>
      <c r="E36" s="26" t="s">
        <v>67</v>
      </c>
      <c r="F36" s="25">
        <v>16.0</v>
      </c>
      <c r="G36" s="25">
        <f>F36-3</f>
        <v>13</v>
      </c>
      <c r="H36" s="26"/>
      <c r="I36" s="26"/>
      <c r="J36" s="26"/>
      <c r="K36" s="26"/>
    </row>
    <row r="37">
      <c r="A37" s="26" t="s">
        <v>1289</v>
      </c>
      <c r="B37" s="27">
        <v>0.04396990740740741</v>
      </c>
      <c r="C37" s="27">
        <f t="shared" si="1"/>
        <v>0.04396990741</v>
      </c>
      <c r="D37" s="26" t="s">
        <v>69</v>
      </c>
      <c r="E37" s="26" t="s">
        <v>83</v>
      </c>
      <c r="F37" s="25">
        <v>11.0</v>
      </c>
      <c r="G37" s="25">
        <f>F37-1</f>
        <v>10</v>
      </c>
      <c r="H37" s="26"/>
      <c r="I37" s="26"/>
      <c r="J37" s="26"/>
      <c r="K37" s="26"/>
    </row>
    <row r="38">
      <c r="A38" s="26" t="s">
        <v>1289</v>
      </c>
      <c r="B38" s="27">
        <v>0.047858796296296295</v>
      </c>
      <c r="C38" s="27">
        <f t="shared" si="1"/>
        <v>0.0478587963</v>
      </c>
      <c r="D38" s="26" t="s">
        <v>968</v>
      </c>
      <c r="E38" s="26" t="s">
        <v>67</v>
      </c>
      <c r="F38" s="25">
        <v>21.0</v>
      </c>
      <c r="G38" s="25">
        <f>F38-8</f>
        <v>13</v>
      </c>
      <c r="H38" s="26"/>
      <c r="I38" s="26"/>
      <c r="J38" s="26"/>
      <c r="K38" s="26"/>
    </row>
    <row r="39">
      <c r="A39" s="26" t="s">
        <v>1289</v>
      </c>
      <c r="B39" s="27">
        <v>0.05033564814814815</v>
      </c>
      <c r="C39" s="27">
        <f t="shared" si="1"/>
        <v>0.05033564815</v>
      </c>
      <c r="D39" s="26" t="s">
        <v>82</v>
      </c>
      <c r="E39" s="26" t="s">
        <v>131</v>
      </c>
      <c r="F39" s="25">
        <v>12.0</v>
      </c>
      <c r="G39" s="25">
        <f>F39-5</f>
        <v>7</v>
      </c>
      <c r="H39" s="26"/>
      <c r="I39" s="26"/>
      <c r="J39" s="26"/>
      <c r="K39" s="26"/>
    </row>
    <row r="40">
      <c r="A40" s="26" t="s">
        <v>1289</v>
      </c>
      <c r="B40" s="27">
        <v>0.051597222222222225</v>
      </c>
      <c r="C40" s="27">
        <f t="shared" si="1"/>
        <v>0.05159722222</v>
      </c>
      <c r="D40" s="26" t="s">
        <v>968</v>
      </c>
      <c r="E40" s="26" t="s">
        <v>83</v>
      </c>
      <c r="F40" s="25">
        <v>12.0</v>
      </c>
      <c r="G40" s="25">
        <f>F40--1</f>
        <v>13</v>
      </c>
      <c r="H40" s="26"/>
      <c r="I40" s="26"/>
      <c r="J40" s="26"/>
      <c r="K40" s="26"/>
    </row>
    <row r="41">
      <c r="A41" s="26" t="s">
        <v>1289</v>
      </c>
      <c r="B41" s="27">
        <v>0.051597222222222225</v>
      </c>
      <c r="C41" s="27">
        <f t="shared" si="1"/>
        <v>0.05159722222</v>
      </c>
      <c r="D41" s="26" t="s">
        <v>69</v>
      </c>
      <c r="E41" s="26" t="s">
        <v>83</v>
      </c>
      <c r="F41" s="25" t="s">
        <v>88</v>
      </c>
      <c r="G41" s="25">
        <v>1.0</v>
      </c>
      <c r="H41" s="26"/>
      <c r="I41" s="26"/>
      <c r="J41" s="26"/>
      <c r="K41" s="26"/>
    </row>
    <row r="42">
      <c r="A42" s="26" t="s">
        <v>1289</v>
      </c>
      <c r="B42" s="27">
        <v>0.05291666666666667</v>
      </c>
      <c r="C42" s="27">
        <f t="shared" si="1"/>
        <v>0.05291666667</v>
      </c>
      <c r="D42" s="26" t="s">
        <v>968</v>
      </c>
      <c r="E42" s="26" t="s">
        <v>580</v>
      </c>
      <c r="F42" s="25">
        <v>10.0</v>
      </c>
      <c r="G42" s="25">
        <f>F42-0</f>
        <v>10</v>
      </c>
      <c r="H42" s="26"/>
      <c r="I42" s="26"/>
      <c r="J42" s="26"/>
      <c r="K42" s="26"/>
    </row>
    <row r="43">
      <c r="A43" s="26" t="s">
        <v>1289</v>
      </c>
      <c r="B43" s="27">
        <v>0.05388888888888889</v>
      </c>
      <c r="C43" s="27">
        <f t="shared" si="1"/>
        <v>0.05388888889</v>
      </c>
      <c r="D43" s="26" t="s">
        <v>968</v>
      </c>
      <c r="E43" s="26" t="s">
        <v>81</v>
      </c>
      <c r="F43" s="25">
        <v>15.0</v>
      </c>
      <c r="G43" s="25">
        <f>F43-2</f>
        <v>13</v>
      </c>
      <c r="H43" s="26"/>
      <c r="I43" s="26" t="s">
        <v>1293</v>
      </c>
      <c r="J43" s="26"/>
      <c r="K43" s="26" t="s">
        <v>1294</v>
      </c>
    </row>
    <row r="44">
      <c r="A44" s="26" t="s">
        <v>1289</v>
      </c>
      <c r="B44" s="27">
        <v>0.05589120370370371</v>
      </c>
      <c r="C44" s="27">
        <f t="shared" si="1"/>
        <v>0.0558912037</v>
      </c>
      <c r="D44" s="26" t="s">
        <v>84</v>
      </c>
      <c r="E44" s="26" t="s">
        <v>87</v>
      </c>
      <c r="F44" s="25">
        <v>9.0</v>
      </c>
      <c r="G44" s="25">
        <v>7.0</v>
      </c>
      <c r="H44" s="26"/>
      <c r="I44" s="26"/>
      <c r="J44" s="26"/>
      <c r="K44" s="26"/>
    </row>
    <row r="45">
      <c r="A45" s="26" t="s">
        <v>1289</v>
      </c>
      <c r="B45" s="27">
        <v>0.05604166666666666</v>
      </c>
      <c r="C45" s="27">
        <f t="shared" si="1"/>
        <v>0.05604166667</v>
      </c>
      <c r="D45" s="26" t="s">
        <v>70</v>
      </c>
      <c r="E45" s="26" t="s">
        <v>87</v>
      </c>
      <c r="F45" s="25">
        <v>18.0</v>
      </c>
      <c r="G45" s="25">
        <f>F45-4</f>
        <v>14</v>
      </c>
      <c r="H45" s="26"/>
      <c r="I45" s="26"/>
      <c r="J45" s="26"/>
      <c r="K45" s="26"/>
    </row>
    <row r="46">
      <c r="A46" s="26" t="s">
        <v>1289</v>
      </c>
      <c r="B46" s="27">
        <v>0.05609953703703704</v>
      </c>
      <c r="C46" s="27">
        <f t="shared" si="1"/>
        <v>0.05609953704</v>
      </c>
      <c r="D46" s="26" t="s">
        <v>968</v>
      </c>
      <c r="E46" s="26" t="s">
        <v>87</v>
      </c>
      <c r="F46" s="25">
        <v>17.0</v>
      </c>
      <c r="G46" s="25">
        <f>F46-1</f>
        <v>16</v>
      </c>
      <c r="H46" s="26"/>
      <c r="I46" s="26"/>
      <c r="J46" s="26"/>
      <c r="K46" s="26"/>
    </row>
    <row r="47">
      <c r="A47" s="26" t="s">
        <v>1289</v>
      </c>
      <c r="B47" s="27">
        <v>0.05618055555555555</v>
      </c>
      <c r="C47" s="27">
        <f t="shared" si="1"/>
        <v>0.05618055556</v>
      </c>
      <c r="D47" s="26" t="s">
        <v>69</v>
      </c>
      <c r="E47" s="26" t="s">
        <v>87</v>
      </c>
      <c r="F47" s="25">
        <v>13.0</v>
      </c>
      <c r="G47" s="25">
        <f>F47-4</f>
        <v>9</v>
      </c>
      <c r="H47" s="26"/>
      <c r="I47" s="26"/>
      <c r="J47" s="26"/>
      <c r="K47" s="26"/>
    </row>
    <row r="48">
      <c r="A48" s="26" t="s">
        <v>1289</v>
      </c>
      <c r="B48" s="27">
        <v>0.056331018518518516</v>
      </c>
      <c r="C48" s="27">
        <f t="shared" si="1"/>
        <v>0.05633101852</v>
      </c>
      <c r="D48" s="26" t="s">
        <v>66</v>
      </c>
      <c r="E48" s="26" t="s">
        <v>87</v>
      </c>
      <c r="F48" s="25">
        <v>8.0</v>
      </c>
      <c r="G48" s="25">
        <f>F48-0</f>
        <v>8</v>
      </c>
      <c r="H48" s="26"/>
      <c r="I48" s="26"/>
      <c r="J48" s="26"/>
      <c r="K48" s="26"/>
    </row>
    <row r="49">
      <c r="A49" s="26" t="s">
        <v>1289</v>
      </c>
      <c r="B49" s="27">
        <v>0.05638888888888889</v>
      </c>
      <c r="C49" s="27">
        <f t="shared" si="1"/>
        <v>0.05638888889</v>
      </c>
      <c r="D49" s="26" t="s">
        <v>74</v>
      </c>
      <c r="E49" s="26" t="s">
        <v>87</v>
      </c>
      <c r="F49" s="25">
        <v>8.0</v>
      </c>
      <c r="G49" s="25">
        <f>F49-4</f>
        <v>4</v>
      </c>
      <c r="H49" s="26"/>
      <c r="I49" s="26"/>
      <c r="J49" s="26"/>
      <c r="K49" s="26"/>
    </row>
    <row r="50">
      <c r="A50" s="26" t="s">
        <v>1289</v>
      </c>
      <c r="B50" s="27">
        <v>0.05645833333333333</v>
      </c>
      <c r="C50" s="27">
        <f t="shared" si="1"/>
        <v>0.05645833333</v>
      </c>
      <c r="D50" s="26" t="s">
        <v>82</v>
      </c>
      <c r="E50" s="26" t="s">
        <v>87</v>
      </c>
      <c r="F50" s="25">
        <v>4.0</v>
      </c>
      <c r="G50" s="25">
        <f>F50-1</f>
        <v>3</v>
      </c>
      <c r="H50" s="26"/>
      <c r="I50" s="26"/>
      <c r="J50" s="26"/>
      <c r="K50" s="26"/>
    </row>
    <row r="51">
      <c r="A51" s="26" t="s">
        <v>1289</v>
      </c>
      <c r="B51" s="27">
        <v>0.057199074074074076</v>
      </c>
      <c r="C51" s="27">
        <f t="shared" si="1"/>
        <v>0.05719907407</v>
      </c>
      <c r="D51" s="26" t="s">
        <v>968</v>
      </c>
      <c r="E51" s="26" t="s">
        <v>93</v>
      </c>
      <c r="F51" s="25">
        <v>13.0</v>
      </c>
      <c r="G51" s="25">
        <f>F51-3</f>
        <v>10</v>
      </c>
      <c r="H51" s="26"/>
      <c r="I51" s="26"/>
      <c r="J51" s="26"/>
      <c r="K51" s="26" t="s">
        <v>1295</v>
      </c>
    </row>
    <row r="52">
      <c r="A52" s="26" t="s">
        <v>1289</v>
      </c>
      <c r="B52" s="27">
        <v>0.05797453703703704</v>
      </c>
      <c r="C52" s="27">
        <f t="shared" si="1"/>
        <v>0.05797453704</v>
      </c>
      <c r="D52" s="26" t="s">
        <v>968</v>
      </c>
      <c r="E52" s="26" t="s">
        <v>89</v>
      </c>
      <c r="F52" s="25">
        <v>20.0</v>
      </c>
      <c r="G52" s="25">
        <f>F52-8</f>
        <v>12</v>
      </c>
      <c r="H52" s="26"/>
      <c r="I52" s="26"/>
      <c r="J52" s="26"/>
      <c r="K52" s="26" t="s">
        <v>1296</v>
      </c>
    </row>
    <row r="53">
      <c r="A53" s="26" t="s">
        <v>1289</v>
      </c>
      <c r="B53" s="27">
        <v>0.05797453703703704</v>
      </c>
      <c r="C53" s="27">
        <f t="shared" si="1"/>
        <v>0.05797453704</v>
      </c>
      <c r="D53" s="26" t="s">
        <v>968</v>
      </c>
      <c r="E53" s="26" t="s">
        <v>91</v>
      </c>
      <c r="F53" s="25">
        <v>10.0</v>
      </c>
      <c r="G53" s="25"/>
      <c r="H53" s="26"/>
      <c r="I53" s="26" t="s">
        <v>1297</v>
      </c>
      <c r="J53" s="26"/>
      <c r="K53" s="26" t="s">
        <v>1298</v>
      </c>
    </row>
    <row r="54">
      <c r="A54" s="26" t="s">
        <v>1289</v>
      </c>
      <c r="B54" s="27">
        <v>0.059270833333333335</v>
      </c>
      <c r="C54" s="27">
        <f t="shared" si="1"/>
        <v>0.05927083333</v>
      </c>
      <c r="D54" s="26" t="s">
        <v>968</v>
      </c>
      <c r="E54" s="26" t="s">
        <v>81</v>
      </c>
      <c r="F54" s="25">
        <v>20.0</v>
      </c>
      <c r="G54" s="25">
        <f t="shared" ref="G54:G56" si="2">F54-2</f>
        <v>18</v>
      </c>
      <c r="H54" s="26"/>
      <c r="I54" s="26"/>
      <c r="J54" s="26"/>
      <c r="K54" s="26" t="s">
        <v>1299</v>
      </c>
    </row>
    <row r="55">
      <c r="A55" s="26" t="s">
        <v>1289</v>
      </c>
      <c r="B55" s="27">
        <v>0.059305555555555556</v>
      </c>
      <c r="C55" s="27">
        <f t="shared" si="1"/>
        <v>0.05930555556</v>
      </c>
      <c r="D55" s="26" t="s">
        <v>69</v>
      </c>
      <c r="E55" s="26" t="s">
        <v>81</v>
      </c>
      <c r="F55" s="25">
        <v>9.0</v>
      </c>
      <c r="G55" s="25">
        <f t="shared" si="2"/>
        <v>7</v>
      </c>
      <c r="H55" s="26"/>
      <c r="I55" s="26"/>
      <c r="J55" s="26"/>
      <c r="K55" s="26" t="s">
        <v>1299</v>
      </c>
    </row>
    <row r="56">
      <c r="A56" s="26" t="s">
        <v>1289</v>
      </c>
      <c r="B56" s="27">
        <v>0.060474537037037035</v>
      </c>
      <c r="C56" s="27">
        <f t="shared" si="1"/>
        <v>0.06047453704</v>
      </c>
      <c r="D56" s="26" t="s">
        <v>968</v>
      </c>
      <c r="E56" s="26" t="s">
        <v>81</v>
      </c>
      <c r="F56" s="25">
        <v>12.0</v>
      </c>
      <c r="G56" s="25">
        <f t="shared" si="2"/>
        <v>10</v>
      </c>
      <c r="H56" s="26"/>
      <c r="I56" s="26" t="s">
        <v>1300</v>
      </c>
      <c r="J56" s="26"/>
      <c r="K56" s="26" t="s">
        <v>1301</v>
      </c>
    </row>
    <row r="57">
      <c r="A57" s="26" t="s">
        <v>1289</v>
      </c>
      <c r="B57" s="27">
        <v>0.06202546296296296</v>
      </c>
      <c r="C57" s="27">
        <f t="shared" si="1"/>
        <v>0.06202546296</v>
      </c>
      <c r="D57" s="26" t="s">
        <v>84</v>
      </c>
      <c r="E57" s="26" t="s">
        <v>93</v>
      </c>
      <c r="F57" s="25">
        <v>17.0</v>
      </c>
      <c r="G57" s="25">
        <f>F57-7</f>
        <v>10</v>
      </c>
      <c r="H57" s="26"/>
      <c r="I57" s="26"/>
      <c r="J57" s="26"/>
      <c r="K57" s="26" t="s">
        <v>663</v>
      </c>
    </row>
    <row r="58">
      <c r="A58" s="26" t="s">
        <v>1289</v>
      </c>
      <c r="B58" s="27">
        <v>0.06226851851851852</v>
      </c>
      <c r="C58" s="27">
        <f t="shared" si="1"/>
        <v>0.06226851852</v>
      </c>
      <c r="D58" s="26" t="s">
        <v>84</v>
      </c>
      <c r="E58" s="26" t="s">
        <v>91</v>
      </c>
      <c r="F58" s="25">
        <v>9.0</v>
      </c>
      <c r="G58" s="25"/>
      <c r="H58" s="26"/>
      <c r="I58" s="26" t="s">
        <v>1302</v>
      </c>
      <c r="J58" s="26"/>
      <c r="K58" s="26"/>
    </row>
    <row r="59">
      <c r="A59" s="26" t="s">
        <v>1289</v>
      </c>
      <c r="B59" s="27">
        <v>0.06238425925925926</v>
      </c>
      <c r="C59" s="27">
        <f t="shared" si="1"/>
        <v>0.06238425926</v>
      </c>
      <c r="D59" s="26" t="s">
        <v>84</v>
      </c>
      <c r="E59" s="26" t="s">
        <v>93</v>
      </c>
      <c r="F59" s="25">
        <v>16.0</v>
      </c>
      <c r="G59" s="25">
        <f>F59-7</f>
        <v>9</v>
      </c>
      <c r="H59" s="26"/>
      <c r="I59" s="26"/>
      <c r="J59" s="26"/>
      <c r="K59" s="26" t="s">
        <v>663</v>
      </c>
    </row>
    <row r="60">
      <c r="A60" s="26" t="s">
        <v>1289</v>
      </c>
      <c r="B60" s="27">
        <v>0.062488425925925926</v>
      </c>
      <c r="C60" s="27">
        <f t="shared" si="1"/>
        <v>0.06248842593</v>
      </c>
      <c r="D60" s="26" t="s">
        <v>84</v>
      </c>
      <c r="E60" s="26" t="s">
        <v>91</v>
      </c>
      <c r="F60" s="25">
        <v>10.0</v>
      </c>
      <c r="G60" s="25"/>
      <c r="H60" s="26"/>
      <c r="I60" s="26" t="s">
        <v>1303</v>
      </c>
      <c r="J60" s="26"/>
      <c r="K60" s="26"/>
    </row>
    <row r="61">
      <c r="A61" s="26" t="s">
        <v>1289</v>
      </c>
      <c r="B61" s="27">
        <v>0.06296296296296296</v>
      </c>
      <c r="C61" s="27">
        <f t="shared" si="1"/>
        <v>0.06296296296</v>
      </c>
      <c r="D61" s="26" t="s">
        <v>74</v>
      </c>
      <c r="E61" s="26" t="s">
        <v>93</v>
      </c>
      <c r="F61" s="25">
        <v>12.0</v>
      </c>
      <c r="G61" s="25">
        <f>F61-8</f>
        <v>4</v>
      </c>
      <c r="H61" s="26"/>
      <c r="I61" s="26"/>
      <c r="J61" s="26"/>
      <c r="K61" s="26" t="s">
        <v>1304</v>
      </c>
    </row>
    <row r="62">
      <c r="A62" s="26" t="s">
        <v>1289</v>
      </c>
      <c r="B62" s="27">
        <v>0.06318287037037038</v>
      </c>
      <c r="C62" s="27">
        <f t="shared" si="1"/>
        <v>0.06318287037</v>
      </c>
      <c r="D62" s="26" t="s">
        <v>74</v>
      </c>
      <c r="E62" s="26" t="s">
        <v>125</v>
      </c>
      <c r="F62" s="25">
        <v>28.0</v>
      </c>
      <c r="G62" s="25">
        <f>F62-10</f>
        <v>18</v>
      </c>
      <c r="H62" s="26"/>
      <c r="I62" s="26"/>
      <c r="J62" s="26"/>
      <c r="K62" s="26" t="s">
        <v>86</v>
      </c>
    </row>
    <row r="63">
      <c r="A63" s="26" t="s">
        <v>1289</v>
      </c>
      <c r="B63" s="27">
        <v>0.06318287037037038</v>
      </c>
      <c r="C63" s="27">
        <f t="shared" si="1"/>
        <v>0.06318287037</v>
      </c>
      <c r="D63" s="26" t="s">
        <v>74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>
      <c r="A64" s="26" t="s">
        <v>1289</v>
      </c>
      <c r="B64" s="27">
        <v>0.06351851851851852</v>
      </c>
      <c r="C64" s="27">
        <f t="shared" si="1"/>
        <v>0.06351851852</v>
      </c>
      <c r="D64" s="26" t="s">
        <v>66</v>
      </c>
      <c r="E64" s="26" t="s">
        <v>89</v>
      </c>
      <c r="F64" s="25">
        <v>13.0</v>
      </c>
      <c r="G64" s="25">
        <f t="shared" ref="G64:G65" si="3">F64-7</f>
        <v>6</v>
      </c>
      <c r="H64" s="26"/>
      <c r="I64" s="26"/>
      <c r="J64" s="26"/>
      <c r="K64" s="26" t="s">
        <v>171</v>
      </c>
    </row>
    <row r="65">
      <c r="A65" s="26" t="s">
        <v>1289</v>
      </c>
      <c r="B65" s="27">
        <v>0.06358796296296296</v>
      </c>
      <c r="C65" s="27">
        <f t="shared" si="1"/>
        <v>0.06358796296</v>
      </c>
      <c r="D65" s="26" t="s">
        <v>66</v>
      </c>
      <c r="E65" s="26" t="s">
        <v>89</v>
      </c>
      <c r="F65" s="25">
        <v>23.0</v>
      </c>
      <c r="G65" s="25">
        <f t="shared" si="3"/>
        <v>16</v>
      </c>
      <c r="H65" s="26"/>
      <c r="I65" s="26"/>
      <c r="J65" s="26"/>
      <c r="K65" s="26" t="s">
        <v>171</v>
      </c>
    </row>
    <row r="66">
      <c r="A66" s="26" t="s">
        <v>1289</v>
      </c>
      <c r="B66" s="27">
        <v>0.06366898148148148</v>
      </c>
      <c r="C66" s="27">
        <f t="shared" si="1"/>
        <v>0.06366898148</v>
      </c>
      <c r="D66" s="26" t="s">
        <v>66</v>
      </c>
      <c r="E66" s="26" t="s">
        <v>91</v>
      </c>
      <c r="F66" s="25">
        <v>11.0</v>
      </c>
      <c r="G66" s="25"/>
      <c r="H66" s="26"/>
      <c r="I66" s="26" t="s">
        <v>1305</v>
      </c>
      <c r="J66" s="26"/>
      <c r="K66" s="26"/>
    </row>
    <row r="67">
      <c r="A67" s="26" t="s">
        <v>1289</v>
      </c>
      <c r="B67" s="27">
        <v>0.06501157407407407</v>
      </c>
      <c r="C67" s="27">
        <f t="shared" si="1"/>
        <v>0.06501157407</v>
      </c>
      <c r="D67" s="26" t="s">
        <v>70</v>
      </c>
      <c r="E67" s="26" t="s">
        <v>78</v>
      </c>
      <c r="F67" s="25">
        <v>25.0</v>
      </c>
      <c r="G67" s="25">
        <f t="shared" ref="G67:G69" si="4">F67-7</f>
        <v>18</v>
      </c>
      <c r="H67" s="26"/>
      <c r="I67" s="26"/>
      <c r="J67" s="26"/>
      <c r="K67" s="26"/>
    </row>
    <row r="68">
      <c r="A68" s="26" t="s">
        <v>1289</v>
      </c>
      <c r="B68" s="27">
        <v>0.06520833333333333</v>
      </c>
      <c r="C68" s="27">
        <f t="shared" si="1"/>
        <v>0.06520833333</v>
      </c>
      <c r="D68" s="26" t="s">
        <v>70</v>
      </c>
      <c r="E68" s="26" t="s">
        <v>93</v>
      </c>
      <c r="F68" s="25">
        <v>12.0</v>
      </c>
      <c r="G68" s="25">
        <f t="shared" si="4"/>
        <v>5</v>
      </c>
      <c r="H68" s="26"/>
      <c r="I68" s="26"/>
      <c r="J68" s="26"/>
      <c r="K68" s="26" t="s">
        <v>99</v>
      </c>
    </row>
    <row r="69">
      <c r="A69" s="26" t="s">
        <v>1289</v>
      </c>
      <c r="B69" s="27">
        <v>0.06534722222222222</v>
      </c>
      <c r="C69" s="27">
        <f t="shared" si="1"/>
        <v>0.06534722222</v>
      </c>
      <c r="D69" s="26" t="s">
        <v>70</v>
      </c>
      <c r="E69" s="26" t="s">
        <v>93</v>
      </c>
      <c r="F69" s="25">
        <v>22.0</v>
      </c>
      <c r="G69" s="25">
        <f t="shared" si="4"/>
        <v>15</v>
      </c>
      <c r="H69" s="26"/>
      <c r="I69" s="26"/>
      <c r="J69" s="26"/>
      <c r="K69" s="26" t="s">
        <v>99</v>
      </c>
    </row>
    <row r="70">
      <c r="A70" s="26" t="s">
        <v>1289</v>
      </c>
      <c r="B70" s="27">
        <v>0.06543981481481481</v>
      </c>
      <c r="C70" s="27">
        <f t="shared" si="1"/>
        <v>0.06543981481</v>
      </c>
      <c r="D70" s="26" t="s">
        <v>70</v>
      </c>
      <c r="E70" s="26" t="s">
        <v>91</v>
      </c>
      <c r="F70" s="25">
        <v>5.0</v>
      </c>
      <c r="G70" s="25"/>
      <c r="H70" s="26"/>
      <c r="I70" s="26" t="s">
        <v>1306</v>
      </c>
      <c r="J70" s="26"/>
      <c r="K70" s="26"/>
    </row>
    <row r="71">
      <c r="A71" s="26" t="s">
        <v>1289</v>
      </c>
      <c r="B71" s="27">
        <v>0.06607638888888889</v>
      </c>
      <c r="C71" s="27">
        <f t="shared" si="1"/>
        <v>0.06607638889</v>
      </c>
      <c r="D71" s="26" t="s">
        <v>70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85</v>
      </c>
    </row>
    <row r="72">
      <c r="A72" s="26" t="s">
        <v>1289</v>
      </c>
      <c r="B72" s="27">
        <v>0.06607638888888889</v>
      </c>
      <c r="C72" s="27">
        <f t="shared" si="1"/>
        <v>0.06607638889</v>
      </c>
      <c r="D72" s="26" t="s">
        <v>70</v>
      </c>
      <c r="E72" s="26" t="s">
        <v>93</v>
      </c>
      <c r="F72" s="25">
        <f>G72+7</f>
        <v>24</v>
      </c>
      <c r="G72" s="25">
        <v>17.0</v>
      </c>
      <c r="H72" s="26"/>
      <c r="I72" s="26"/>
      <c r="J72" s="26"/>
      <c r="K72" s="26" t="s">
        <v>99</v>
      </c>
    </row>
    <row r="73">
      <c r="A73" s="26" t="s">
        <v>1289</v>
      </c>
      <c r="B73" s="27">
        <v>0.06612268518518519</v>
      </c>
      <c r="C73" s="27">
        <f t="shared" si="1"/>
        <v>0.06612268519</v>
      </c>
      <c r="D73" s="26" t="s">
        <v>70</v>
      </c>
      <c r="E73" s="26" t="s">
        <v>91</v>
      </c>
      <c r="F73" s="25">
        <v>9.0</v>
      </c>
      <c r="G73" s="25"/>
      <c r="H73" s="26"/>
      <c r="I73" s="26" t="s">
        <v>1302</v>
      </c>
      <c r="J73" s="26"/>
      <c r="K73" s="26"/>
    </row>
    <row r="74">
      <c r="A74" s="26" t="s">
        <v>1289</v>
      </c>
      <c r="B74" s="27">
        <v>0.06616898148148148</v>
      </c>
      <c r="C74" s="27">
        <f t="shared" si="1"/>
        <v>0.06616898148</v>
      </c>
      <c r="D74" s="26" t="s">
        <v>70</v>
      </c>
      <c r="E74" s="26" t="s">
        <v>93</v>
      </c>
      <c r="F74" s="25" t="s">
        <v>75</v>
      </c>
      <c r="G74" s="25" t="s">
        <v>75</v>
      </c>
      <c r="H74" s="26"/>
      <c r="I74" s="26"/>
      <c r="J74" s="26"/>
      <c r="K74" s="26" t="s">
        <v>85</v>
      </c>
    </row>
    <row r="75">
      <c r="A75" s="26" t="s">
        <v>1289</v>
      </c>
      <c r="B75" s="27">
        <v>0.06616898148148148</v>
      </c>
      <c r="C75" s="27">
        <f t="shared" si="1"/>
        <v>0.06616898148</v>
      </c>
      <c r="D75" s="26" t="s">
        <v>70</v>
      </c>
      <c r="E75" s="26" t="s">
        <v>93</v>
      </c>
      <c r="F75" s="25" t="s">
        <v>68</v>
      </c>
      <c r="G75" s="25">
        <v>20.0</v>
      </c>
      <c r="H75" s="26" t="s">
        <v>137</v>
      </c>
      <c r="I75" s="26"/>
      <c r="J75" s="26"/>
      <c r="K75" s="26" t="s">
        <v>99</v>
      </c>
    </row>
    <row r="76">
      <c r="A76" s="26" t="s">
        <v>1289</v>
      </c>
      <c r="B76" s="27">
        <v>0.06628472222222222</v>
      </c>
      <c r="C76" s="27">
        <f t="shared" si="1"/>
        <v>0.06628472222</v>
      </c>
      <c r="D76" s="26" t="s">
        <v>70</v>
      </c>
      <c r="E76" s="26" t="s">
        <v>91</v>
      </c>
      <c r="F76" s="25">
        <v>16.0</v>
      </c>
      <c r="G76" s="25"/>
      <c r="H76" s="26"/>
      <c r="I76" s="26" t="s">
        <v>1307</v>
      </c>
      <c r="J76" s="26"/>
      <c r="K76" s="26"/>
    </row>
    <row r="77">
      <c r="A77" s="26" t="s">
        <v>1289</v>
      </c>
      <c r="B77" s="27">
        <v>0.06701388888888889</v>
      </c>
      <c r="C77" s="27">
        <f t="shared" si="1"/>
        <v>0.06701388889</v>
      </c>
      <c r="D77" s="26" t="s">
        <v>968</v>
      </c>
      <c r="E77" s="26" t="s">
        <v>89</v>
      </c>
      <c r="F77" s="25">
        <v>17.0</v>
      </c>
      <c r="G77" s="25">
        <f>F77-8</f>
        <v>9</v>
      </c>
      <c r="H77" s="26"/>
      <c r="I77" s="26"/>
      <c r="J77" s="26"/>
      <c r="K77" s="26" t="s">
        <v>1296</v>
      </c>
    </row>
    <row r="78">
      <c r="A78" s="26" t="s">
        <v>1289</v>
      </c>
      <c r="B78" s="27">
        <v>0.06711805555555556</v>
      </c>
      <c r="C78" s="27">
        <f t="shared" si="1"/>
        <v>0.06711805556</v>
      </c>
      <c r="D78" s="26" t="s">
        <v>968</v>
      </c>
      <c r="E78" s="26" t="s">
        <v>91</v>
      </c>
      <c r="F78" s="25">
        <v>7.0</v>
      </c>
      <c r="G78" s="25"/>
      <c r="H78" s="26"/>
      <c r="I78" s="26" t="s">
        <v>1308</v>
      </c>
      <c r="J78" s="26"/>
      <c r="K78" s="26" t="s">
        <v>1309</v>
      </c>
    </row>
    <row r="79">
      <c r="A79" s="26" t="s">
        <v>1289</v>
      </c>
      <c r="B79" s="27">
        <v>0.06835648148148148</v>
      </c>
      <c r="C79" s="27">
        <f t="shared" si="1"/>
        <v>0.06835648148</v>
      </c>
      <c r="D79" s="26" t="s">
        <v>66</v>
      </c>
      <c r="E79" s="26" t="s">
        <v>81</v>
      </c>
      <c r="F79" s="25">
        <v>21.0</v>
      </c>
      <c r="G79" s="25">
        <f>F79-5</f>
        <v>16</v>
      </c>
      <c r="H79" s="26"/>
      <c r="I79" s="26"/>
      <c r="J79" s="26"/>
      <c r="K79" s="26" t="s">
        <v>1299</v>
      </c>
    </row>
    <row r="80">
      <c r="A80" s="26" t="s">
        <v>1289</v>
      </c>
      <c r="B80" s="27">
        <v>0.0683912037037037</v>
      </c>
      <c r="C80" s="27">
        <f t="shared" si="1"/>
        <v>0.0683912037</v>
      </c>
      <c r="D80" s="26" t="s">
        <v>74</v>
      </c>
      <c r="E80" s="26" t="s">
        <v>81</v>
      </c>
      <c r="F80" s="25">
        <v>17.0</v>
      </c>
      <c r="G80" s="25">
        <f>F80-2</f>
        <v>15</v>
      </c>
      <c r="H80" s="26"/>
      <c r="I80" s="26"/>
      <c r="J80" s="26"/>
      <c r="K80" s="26" t="s">
        <v>1299</v>
      </c>
    </row>
    <row r="81">
      <c r="A81" s="26" t="s">
        <v>1289</v>
      </c>
      <c r="B81" s="27">
        <v>0.06841435185185185</v>
      </c>
      <c r="C81" s="27">
        <f t="shared" si="1"/>
        <v>0.06841435185</v>
      </c>
      <c r="D81" s="26" t="s">
        <v>70</v>
      </c>
      <c r="E81" s="26" t="s">
        <v>81</v>
      </c>
      <c r="F81" s="25">
        <v>13.0</v>
      </c>
      <c r="G81" s="25">
        <f>F81-3</f>
        <v>10</v>
      </c>
      <c r="H81" s="26"/>
      <c r="I81" s="26"/>
      <c r="J81" s="26"/>
      <c r="K81" s="26" t="s">
        <v>1299</v>
      </c>
    </row>
    <row r="82">
      <c r="A82" s="26" t="s">
        <v>1289</v>
      </c>
      <c r="B82" s="27">
        <v>0.06873842592592593</v>
      </c>
      <c r="C82" s="27">
        <f t="shared" si="1"/>
        <v>0.06873842593</v>
      </c>
      <c r="D82" s="26" t="s">
        <v>84</v>
      </c>
      <c r="E82" s="26" t="s">
        <v>93</v>
      </c>
      <c r="F82" s="25">
        <v>24.0</v>
      </c>
      <c r="G82" s="25">
        <f>F82-7</f>
        <v>17</v>
      </c>
      <c r="H82" s="26"/>
      <c r="I82" s="26"/>
      <c r="J82" s="26"/>
      <c r="K82" s="26" t="s">
        <v>1310</v>
      </c>
    </row>
    <row r="83">
      <c r="A83" s="26" t="s">
        <v>1289</v>
      </c>
      <c r="B83" s="27">
        <v>0.06883101851851851</v>
      </c>
      <c r="C83" s="27">
        <f t="shared" si="1"/>
        <v>0.06883101852</v>
      </c>
      <c r="D83" s="26" t="s">
        <v>84</v>
      </c>
      <c r="E83" s="26" t="s">
        <v>91</v>
      </c>
      <c r="F83" s="25">
        <v>14.0</v>
      </c>
      <c r="G83" s="25"/>
      <c r="H83" s="26"/>
      <c r="I83" s="26" t="s">
        <v>1311</v>
      </c>
      <c r="J83" s="26"/>
      <c r="K83" s="26"/>
    </row>
    <row r="84">
      <c r="A84" s="26" t="s">
        <v>1289</v>
      </c>
      <c r="B84" s="27">
        <v>0.06976851851851852</v>
      </c>
      <c r="C84" s="27">
        <f t="shared" si="1"/>
        <v>0.06976851852</v>
      </c>
      <c r="D84" s="26" t="s">
        <v>84</v>
      </c>
      <c r="E84" s="26" t="s">
        <v>93</v>
      </c>
      <c r="F84" s="25" t="s">
        <v>75</v>
      </c>
      <c r="G84" s="25" t="s">
        <v>75</v>
      </c>
      <c r="H84" s="26"/>
      <c r="I84" s="26"/>
      <c r="J84" s="26"/>
      <c r="K84" s="26" t="s">
        <v>85</v>
      </c>
    </row>
    <row r="85">
      <c r="A85" s="26" t="s">
        <v>1289</v>
      </c>
      <c r="B85" s="27">
        <v>0.06976851851851852</v>
      </c>
      <c r="C85" s="27">
        <f t="shared" si="1"/>
        <v>0.06976851852</v>
      </c>
      <c r="D85" s="26" t="s">
        <v>84</v>
      </c>
      <c r="E85" s="26" t="s">
        <v>93</v>
      </c>
      <c r="F85" s="25" t="s">
        <v>68</v>
      </c>
      <c r="G85" s="25">
        <v>20.0</v>
      </c>
      <c r="H85" s="26" t="s">
        <v>137</v>
      </c>
      <c r="I85" s="26"/>
      <c r="J85" s="26"/>
      <c r="K85" s="26" t="s">
        <v>874</v>
      </c>
    </row>
    <row r="86">
      <c r="A86" s="26" t="s">
        <v>1289</v>
      </c>
      <c r="B86" s="27">
        <v>0.06996527777777778</v>
      </c>
      <c r="C86" s="27">
        <f t="shared" si="1"/>
        <v>0.06996527778</v>
      </c>
      <c r="D86" s="26" t="s">
        <v>84</v>
      </c>
      <c r="E86" s="26" t="s">
        <v>91</v>
      </c>
      <c r="F86" s="25">
        <v>20.0</v>
      </c>
      <c r="G86" s="25"/>
      <c r="H86" s="26"/>
      <c r="I86" s="26" t="s">
        <v>1312</v>
      </c>
      <c r="J86" s="25">
        <v>1.0</v>
      </c>
      <c r="K86" s="26" t="s">
        <v>119</v>
      </c>
    </row>
    <row r="87">
      <c r="A87" s="26" t="s">
        <v>1289</v>
      </c>
      <c r="B87" s="27">
        <v>0.07046296296296296</v>
      </c>
      <c r="C87" s="27">
        <f t="shared" si="1"/>
        <v>0.07046296296</v>
      </c>
      <c r="D87" s="26" t="s">
        <v>84</v>
      </c>
      <c r="E87" s="26" t="s">
        <v>93</v>
      </c>
      <c r="F87" s="25" t="s">
        <v>75</v>
      </c>
      <c r="G87" s="25" t="s">
        <v>75</v>
      </c>
      <c r="H87" s="26"/>
      <c r="I87" s="26"/>
      <c r="J87" s="26"/>
      <c r="K87" s="26" t="s">
        <v>85</v>
      </c>
    </row>
    <row r="88">
      <c r="A88" s="26" t="s">
        <v>1289</v>
      </c>
      <c r="B88" s="27">
        <v>0.07046296296296296</v>
      </c>
      <c r="C88" s="27">
        <f t="shared" si="1"/>
        <v>0.07046296296</v>
      </c>
      <c r="D88" s="26" t="s">
        <v>84</v>
      </c>
      <c r="E88" s="26" t="s">
        <v>93</v>
      </c>
      <c r="F88" s="25">
        <v>21.0</v>
      </c>
      <c r="G88" s="25">
        <f>F88-7</f>
        <v>14</v>
      </c>
      <c r="H88" s="26"/>
      <c r="I88" s="26"/>
      <c r="J88" s="26"/>
      <c r="K88" s="26" t="s">
        <v>874</v>
      </c>
    </row>
    <row r="89">
      <c r="A89" s="26" t="s">
        <v>1289</v>
      </c>
      <c r="B89" s="27">
        <v>0.07055555555555555</v>
      </c>
      <c r="C89" s="27">
        <f t="shared" si="1"/>
        <v>0.07055555556</v>
      </c>
      <c r="D89" s="26" t="s">
        <v>84</v>
      </c>
      <c r="E89" s="26" t="s">
        <v>91</v>
      </c>
      <c r="F89" s="25">
        <v>14.0</v>
      </c>
      <c r="G89" s="25"/>
      <c r="H89" s="26"/>
      <c r="I89" s="26" t="s">
        <v>1311</v>
      </c>
      <c r="J89" s="26"/>
      <c r="K89" s="26"/>
    </row>
    <row r="90">
      <c r="A90" s="26" t="s">
        <v>1289</v>
      </c>
      <c r="B90" s="27">
        <v>0.07097222222222223</v>
      </c>
      <c r="C90" s="27">
        <f t="shared" si="1"/>
        <v>0.07097222222</v>
      </c>
      <c r="D90" s="26" t="s">
        <v>74</v>
      </c>
      <c r="E90" s="26" t="s">
        <v>93</v>
      </c>
      <c r="F90" s="25">
        <v>21.0</v>
      </c>
      <c r="G90" s="25">
        <f>F90-8</f>
        <v>13</v>
      </c>
      <c r="H90" s="26"/>
      <c r="I90" s="26"/>
      <c r="J90" s="26"/>
      <c r="K90" s="26" t="s">
        <v>1313</v>
      </c>
    </row>
    <row r="91">
      <c r="A91" s="26" t="s">
        <v>1289</v>
      </c>
      <c r="B91" s="27">
        <v>0.07097222222222223</v>
      </c>
      <c r="C91" s="27">
        <f t="shared" si="1"/>
        <v>0.07097222222</v>
      </c>
      <c r="D91" s="26" t="s">
        <v>74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>
      <c r="A92" s="26" t="s">
        <v>1289</v>
      </c>
      <c r="B92" s="27">
        <v>0.07119212962962963</v>
      </c>
      <c r="C92" s="27">
        <f t="shared" si="1"/>
        <v>0.07119212963</v>
      </c>
      <c r="D92" s="26" t="s">
        <v>74</v>
      </c>
      <c r="E92" s="26" t="s">
        <v>91</v>
      </c>
      <c r="F92" s="25">
        <v>15.0</v>
      </c>
      <c r="G92" s="25"/>
      <c r="H92" s="26"/>
      <c r="I92" s="26" t="s">
        <v>1314</v>
      </c>
      <c r="J92" s="26"/>
      <c r="K92" s="26"/>
    </row>
    <row r="93">
      <c r="A93" s="26" t="s">
        <v>1289</v>
      </c>
      <c r="B93" s="27">
        <v>0.07141203703703704</v>
      </c>
      <c r="C93" s="27">
        <f t="shared" si="1"/>
        <v>0.07141203704</v>
      </c>
      <c r="D93" s="26" t="s">
        <v>74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26" t="s">
        <v>85</v>
      </c>
    </row>
    <row r="94">
      <c r="A94" s="26" t="s">
        <v>1289</v>
      </c>
      <c r="B94" s="27">
        <v>0.07141203703703704</v>
      </c>
      <c r="C94" s="27">
        <f t="shared" si="1"/>
        <v>0.07141203704</v>
      </c>
      <c r="D94" s="26" t="s">
        <v>74</v>
      </c>
      <c r="E94" s="26" t="s">
        <v>93</v>
      </c>
      <c r="F94" s="25">
        <v>26.0</v>
      </c>
      <c r="G94" s="25">
        <f>F94-8</f>
        <v>18</v>
      </c>
      <c r="H94" s="26"/>
      <c r="I94" s="26"/>
      <c r="J94" s="26"/>
      <c r="K94" s="26" t="s">
        <v>1315</v>
      </c>
    </row>
    <row r="95">
      <c r="A95" s="26" t="s">
        <v>1289</v>
      </c>
      <c r="B95" s="27">
        <v>0.07155092592592592</v>
      </c>
      <c r="C95" s="27">
        <f t="shared" si="1"/>
        <v>0.07155092593</v>
      </c>
      <c r="D95" s="26" t="s">
        <v>74</v>
      </c>
      <c r="E95" s="26" t="s">
        <v>91</v>
      </c>
      <c r="F95" s="25">
        <v>16.0</v>
      </c>
      <c r="G95" s="25"/>
      <c r="H95" s="26"/>
      <c r="I95" s="26" t="s">
        <v>1314</v>
      </c>
      <c r="J95" s="25">
        <v>0.5</v>
      </c>
      <c r="K95" s="26" t="s">
        <v>119</v>
      </c>
    </row>
    <row r="96">
      <c r="A96" s="26" t="s">
        <v>1289</v>
      </c>
      <c r="B96" s="27">
        <v>0.07185185185185185</v>
      </c>
      <c r="C96" s="27">
        <f t="shared" si="1"/>
        <v>0.07185185185</v>
      </c>
      <c r="D96" s="26" t="s">
        <v>66</v>
      </c>
      <c r="E96" s="26" t="s">
        <v>89</v>
      </c>
      <c r="F96" s="25">
        <v>14.0</v>
      </c>
      <c r="G96" s="25">
        <f t="shared" ref="G96:G97" si="5">F96-7</f>
        <v>7</v>
      </c>
      <c r="H96" s="26"/>
      <c r="I96" s="26"/>
      <c r="J96" s="26"/>
      <c r="K96" s="26" t="s">
        <v>171</v>
      </c>
    </row>
    <row r="97">
      <c r="A97" s="26" t="s">
        <v>1289</v>
      </c>
      <c r="B97" s="27">
        <v>0.07197916666666666</v>
      </c>
      <c r="C97" s="27">
        <f t="shared" si="1"/>
        <v>0.07197916667</v>
      </c>
      <c r="D97" s="26" t="s">
        <v>66</v>
      </c>
      <c r="E97" s="26" t="s">
        <v>89</v>
      </c>
      <c r="F97" s="25">
        <v>14.0</v>
      </c>
      <c r="G97" s="25">
        <f t="shared" si="5"/>
        <v>7</v>
      </c>
      <c r="H97" s="26"/>
      <c r="I97" s="26"/>
      <c r="J97" s="26"/>
      <c r="K97" s="26" t="s">
        <v>495</v>
      </c>
    </row>
    <row r="98">
      <c r="A98" s="26" t="s">
        <v>1289</v>
      </c>
      <c r="B98" s="27">
        <v>0.07197916666666666</v>
      </c>
      <c r="C98" s="27">
        <f t="shared" si="1"/>
        <v>0.07197916667</v>
      </c>
      <c r="D98" s="26" t="s">
        <v>66</v>
      </c>
      <c r="E98" s="26" t="s">
        <v>89</v>
      </c>
      <c r="F98" s="25" t="s">
        <v>75</v>
      </c>
      <c r="G98" s="25" t="s">
        <v>75</v>
      </c>
      <c r="H98" s="26"/>
      <c r="I98" s="26"/>
      <c r="J98" s="26"/>
      <c r="K98" s="26" t="s">
        <v>85</v>
      </c>
    </row>
    <row r="99">
      <c r="A99" s="26" t="s">
        <v>1289</v>
      </c>
      <c r="B99" s="27">
        <v>0.07214120370370371</v>
      </c>
      <c r="C99" s="27">
        <f t="shared" si="1"/>
        <v>0.0721412037</v>
      </c>
      <c r="D99" s="26" t="s">
        <v>66</v>
      </c>
      <c r="E99" s="26" t="s">
        <v>91</v>
      </c>
      <c r="F99" s="25">
        <v>19.0</v>
      </c>
      <c r="G99" s="25"/>
      <c r="H99" s="26"/>
      <c r="I99" s="26" t="s">
        <v>1316</v>
      </c>
      <c r="J99" s="25">
        <v>0.5</v>
      </c>
      <c r="K99" s="26" t="s">
        <v>119</v>
      </c>
    </row>
    <row r="100">
      <c r="A100" s="26" t="s">
        <v>1289</v>
      </c>
      <c r="B100" s="27">
        <v>0.0728125</v>
      </c>
      <c r="C100" s="27">
        <f t="shared" si="1"/>
        <v>0.0728125</v>
      </c>
      <c r="D100" s="26" t="s">
        <v>66</v>
      </c>
      <c r="E100" s="26" t="s">
        <v>67</v>
      </c>
      <c r="F100" s="25">
        <v>6.0</v>
      </c>
      <c r="G100" s="25">
        <f>F100-1</f>
        <v>5</v>
      </c>
      <c r="H100" s="26"/>
      <c r="I100" s="26"/>
      <c r="J100" s="26"/>
      <c r="K100" s="26"/>
    </row>
    <row r="101">
      <c r="A101" s="26" t="s">
        <v>1289</v>
      </c>
      <c r="B101" s="27">
        <v>0.0728587962962963</v>
      </c>
      <c r="C101" s="27">
        <f t="shared" si="1"/>
        <v>0.0728587963</v>
      </c>
      <c r="D101" s="26" t="s">
        <v>70</v>
      </c>
      <c r="E101" s="26" t="s">
        <v>67</v>
      </c>
      <c r="F101" s="25" t="s">
        <v>1317</v>
      </c>
      <c r="G101" s="25">
        <v>3.0</v>
      </c>
      <c r="H101" s="26"/>
      <c r="I101" s="26"/>
      <c r="J101" s="26"/>
      <c r="K101" s="26"/>
    </row>
    <row r="102">
      <c r="A102" s="26" t="s">
        <v>1289</v>
      </c>
      <c r="B102" s="27">
        <v>0.07290509259259259</v>
      </c>
      <c r="C102" s="27">
        <f t="shared" si="1"/>
        <v>0.07290509259</v>
      </c>
      <c r="D102" s="26" t="s">
        <v>968</v>
      </c>
      <c r="E102" s="26" t="s">
        <v>67</v>
      </c>
      <c r="F102" s="25">
        <v>13.0</v>
      </c>
      <c r="G102" s="25">
        <f>F102-8</f>
        <v>5</v>
      </c>
      <c r="H102" s="26"/>
      <c r="I102" s="26"/>
      <c r="J102" s="26"/>
      <c r="K102" s="26"/>
    </row>
    <row r="103">
      <c r="A103" s="26" t="s">
        <v>1289</v>
      </c>
      <c r="B103" s="27">
        <v>0.07349537037037036</v>
      </c>
      <c r="C103" s="27">
        <f t="shared" si="1"/>
        <v>0.07349537037</v>
      </c>
      <c r="D103" s="26" t="s">
        <v>82</v>
      </c>
      <c r="E103" s="26" t="s">
        <v>80</v>
      </c>
      <c r="F103" s="25">
        <v>19.0</v>
      </c>
      <c r="G103" s="25">
        <f>F103-6</f>
        <v>13</v>
      </c>
      <c r="H103" s="26"/>
      <c r="I103" s="26"/>
      <c r="J103" s="26"/>
      <c r="K103" s="26"/>
    </row>
    <row r="104">
      <c r="A104" s="26" t="s">
        <v>1289</v>
      </c>
      <c r="B104" s="27">
        <v>0.07428240740740741</v>
      </c>
      <c r="C104" s="27">
        <f t="shared" si="1"/>
        <v>0.07428240741</v>
      </c>
      <c r="D104" s="26" t="s">
        <v>968</v>
      </c>
      <c r="E104" s="26" t="s">
        <v>120</v>
      </c>
      <c r="F104" s="25" t="s">
        <v>75</v>
      </c>
      <c r="G104" s="25" t="s">
        <v>75</v>
      </c>
      <c r="H104" s="26"/>
      <c r="I104" s="26"/>
      <c r="J104" s="26"/>
      <c r="K104" s="26" t="s">
        <v>1318</v>
      </c>
    </row>
    <row r="105">
      <c r="A105" s="26" t="s">
        <v>1289</v>
      </c>
      <c r="B105" s="27">
        <v>0.074375</v>
      </c>
      <c r="C105" s="27">
        <f t="shared" si="1"/>
        <v>0.074375</v>
      </c>
      <c r="D105" s="26" t="s">
        <v>69</v>
      </c>
      <c r="E105" s="26" t="s">
        <v>120</v>
      </c>
      <c r="F105" s="25" t="s">
        <v>75</v>
      </c>
      <c r="G105" s="25" t="s">
        <v>75</v>
      </c>
      <c r="H105" s="26"/>
      <c r="I105" s="26"/>
      <c r="J105" s="26"/>
      <c r="K105" s="26" t="s">
        <v>1318</v>
      </c>
    </row>
    <row r="106">
      <c r="A106" s="26" t="s">
        <v>1289</v>
      </c>
      <c r="B106" s="27">
        <v>0.07454861111111111</v>
      </c>
      <c r="C106" s="27">
        <f t="shared" si="1"/>
        <v>0.07454861111</v>
      </c>
      <c r="D106" s="26" t="s">
        <v>82</v>
      </c>
      <c r="E106" s="26" t="s">
        <v>131</v>
      </c>
      <c r="F106" s="25">
        <v>20.0</v>
      </c>
      <c r="G106" s="25">
        <f>F106-5</f>
        <v>15</v>
      </c>
      <c r="H106" s="26"/>
      <c r="I106" s="26"/>
      <c r="J106" s="26"/>
      <c r="K106" s="26"/>
    </row>
    <row r="107">
      <c r="A107" s="26" t="s">
        <v>1289</v>
      </c>
      <c r="B107" s="27">
        <v>0.07842592592592593</v>
      </c>
      <c r="C107" s="27">
        <f t="shared" si="1"/>
        <v>0.07842592593</v>
      </c>
      <c r="D107" s="26" t="s">
        <v>74</v>
      </c>
      <c r="E107" s="26" t="s">
        <v>67</v>
      </c>
      <c r="F107" s="25">
        <v>12.0</v>
      </c>
      <c r="G107" s="25">
        <f>F107-0</f>
        <v>12</v>
      </c>
      <c r="H107" s="26"/>
      <c r="I107" s="26"/>
      <c r="J107" s="26"/>
      <c r="K107" s="26"/>
    </row>
    <row r="108">
      <c r="A108" s="26" t="s">
        <v>1289</v>
      </c>
      <c r="B108" s="27">
        <v>0.0784375</v>
      </c>
      <c r="C108" s="27">
        <f t="shared" si="1"/>
        <v>0.0784375</v>
      </c>
      <c r="D108" s="26" t="s">
        <v>82</v>
      </c>
      <c r="E108" s="26" t="s">
        <v>67</v>
      </c>
      <c r="F108" s="25" t="s">
        <v>88</v>
      </c>
      <c r="G108" s="25">
        <v>1.0</v>
      </c>
      <c r="H108" s="26"/>
      <c r="I108" s="26"/>
      <c r="J108" s="26"/>
      <c r="K108" s="26"/>
    </row>
    <row r="109">
      <c r="A109" s="26" t="s">
        <v>1289</v>
      </c>
      <c r="B109" s="27">
        <v>0.08114583333333333</v>
      </c>
      <c r="C109" s="27">
        <f t="shared" si="1"/>
        <v>0.08114583333</v>
      </c>
      <c r="D109" s="26" t="s">
        <v>69</v>
      </c>
      <c r="E109" s="26" t="s">
        <v>67</v>
      </c>
      <c r="F109" s="25">
        <v>20.0</v>
      </c>
      <c r="G109" s="25">
        <f>F109-4</f>
        <v>16</v>
      </c>
      <c r="H109" s="26"/>
      <c r="I109" s="26"/>
      <c r="J109" s="26"/>
      <c r="K109" s="26"/>
    </row>
    <row r="110">
      <c r="A110" s="26" t="s">
        <v>1289</v>
      </c>
      <c r="B110" s="27">
        <v>0.08653935185185185</v>
      </c>
      <c r="C110" s="27">
        <f t="shared" si="1"/>
        <v>0.08653935185</v>
      </c>
      <c r="D110" s="26" t="s">
        <v>70</v>
      </c>
      <c r="E110" s="26" t="s">
        <v>154</v>
      </c>
      <c r="F110" s="25">
        <v>9.0</v>
      </c>
      <c r="G110" s="25">
        <f>F110-3</f>
        <v>6</v>
      </c>
      <c r="H110" s="26"/>
      <c r="I110" s="26"/>
      <c r="J110" s="26"/>
      <c r="K110" s="26"/>
    </row>
    <row r="111">
      <c r="A111" s="26" t="s">
        <v>1289</v>
      </c>
      <c r="B111" s="27">
        <v>0.10162037037037037</v>
      </c>
      <c r="C111" s="27">
        <f>B111-TIME('Time Shifts'!$B$39,'Time Shifts'!$C$39,'Time Shifts'!$D$39)</f>
        <v>0.08956018519</v>
      </c>
      <c r="D111" s="26" t="s">
        <v>82</v>
      </c>
      <c r="E111" s="26" t="s">
        <v>125</v>
      </c>
      <c r="F111" s="25" t="s">
        <v>68</v>
      </c>
      <c r="G111" s="25">
        <v>20.0</v>
      </c>
      <c r="H111" s="26" t="s">
        <v>137</v>
      </c>
      <c r="I111" s="26"/>
      <c r="J111" s="26"/>
      <c r="K111" s="26" t="s">
        <v>970</v>
      </c>
    </row>
    <row r="112">
      <c r="A112" s="26" t="s">
        <v>1289</v>
      </c>
      <c r="B112" s="27">
        <v>0.10164351851851852</v>
      </c>
      <c r="C112" s="27">
        <f>B112-TIME('Time Shifts'!$B$39,'Time Shifts'!$C$39,'Time Shifts'!$D$39)</f>
        <v>0.08958333333</v>
      </c>
      <c r="D112" s="26" t="s">
        <v>69</v>
      </c>
      <c r="E112" s="26" t="s">
        <v>125</v>
      </c>
      <c r="F112" s="25" t="s">
        <v>68</v>
      </c>
      <c r="G112" s="25">
        <v>20.0</v>
      </c>
      <c r="H112" s="26"/>
      <c r="I112" s="26"/>
      <c r="J112" s="26"/>
      <c r="K112" s="26" t="s">
        <v>970</v>
      </c>
    </row>
    <row r="113">
      <c r="A113" s="26" t="s">
        <v>1289</v>
      </c>
      <c r="B113" s="27">
        <v>0.10175925925925926</v>
      </c>
      <c r="C113" s="27">
        <f>B113-TIME('Time Shifts'!$B$39,'Time Shifts'!$C$39,'Time Shifts'!$D$39)</f>
        <v>0.08969907407</v>
      </c>
      <c r="D113" s="26" t="s">
        <v>74</v>
      </c>
      <c r="E113" s="26" t="s">
        <v>125</v>
      </c>
      <c r="F113" s="25">
        <f>G113+10+10</f>
        <v>24</v>
      </c>
      <c r="G113" s="25">
        <v>4.0</v>
      </c>
      <c r="H113" s="26"/>
      <c r="I113" s="26"/>
      <c r="J113" s="26"/>
      <c r="K113" s="26" t="s">
        <v>85</v>
      </c>
    </row>
    <row r="114">
      <c r="A114" s="26" t="s">
        <v>1289</v>
      </c>
      <c r="B114" s="27">
        <v>0.10175925925925926</v>
      </c>
      <c r="C114" s="27">
        <f>B114-TIME('Time Shifts'!$B$39,'Time Shifts'!$C$39,'Time Shifts'!$D$39)</f>
        <v>0.08969907407</v>
      </c>
      <c r="D114" s="26" t="s">
        <v>74</v>
      </c>
      <c r="E114" s="26" t="s">
        <v>125</v>
      </c>
      <c r="F114" s="25">
        <v>30.0</v>
      </c>
      <c r="G114" s="25">
        <f>F114-10-10</f>
        <v>10</v>
      </c>
      <c r="H114" s="26"/>
      <c r="I114" s="26"/>
      <c r="J114" s="26"/>
      <c r="K114" s="26" t="s">
        <v>1290</v>
      </c>
    </row>
    <row r="115">
      <c r="A115" s="26" t="s">
        <v>1289</v>
      </c>
      <c r="B115" s="27">
        <v>0.10177083333333334</v>
      </c>
      <c r="C115" s="27">
        <f>B115-TIME('Time Shifts'!$B$39,'Time Shifts'!$C$39,'Time Shifts'!$D$39)</f>
        <v>0.08971064815</v>
      </c>
      <c r="D115" s="26" t="s">
        <v>968</v>
      </c>
      <c r="E115" s="26" t="s">
        <v>125</v>
      </c>
      <c r="F115" s="25">
        <f>G115+10+1</f>
        <v>15</v>
      </c>
      <c r="G115" s="25">
        <v>4.0</v>
      </c>
      <c r="H115" s="26"/>
      <c r="I115" s="26"/>
      <c r="J115" s="26"/>
      <c r="K115" s="26" t="s">
        <v>970</v>
      </c>
    </row>
    <row r="116">
      <c r="A116" s="26" t="s">
        <v>1289</v>
      </c>
      <c r="B116" s="27">
        <v>0.10185185185185185</v>
      </c>
      <c r="C116" s="27">
        <f>B116-TIME('Time Shifts'!$B$39,'Time Shifts'!$C$39,'Time Shifts'!$D$39)</f>
        <v>0.08979166667</v>
      </c>
      <c r="D116" s="26" t="s">
        <v>66</v>
      </c>
      <c r="E116" s="26" t="s">
        <v>125</v>
      </c>
      <c r="F116" s="25">
        <v>14.0</v>
      </c>
      <c r="G116" s="25">
        <f>F116-0</f>
        <v>14</v>
      </c>
      <c r="H116" s="26"/>
      <c r="I116" s="26"/>
      <c r="J116" s="26"/>
      <c r="K116" s="26" t="s">
        <v>970</v>
      </c>
    </row>
    <row r="117">
      <c r="A117" s="26" t="s">
        <v>1289</v>
      </c>
      <c r="B117" s="27">
        <v>0.101875</v>
      </c>
      <c r="C117" s="27">
        <f>B117-TIME('Time Shifts'!$B$39,'Time Shifts'!$C$39,'Time Shifts'!$D$39)</f>
        <v>0.08981481481</v>
      </c>
      <c r="D117" s="26" t="s">
        <v>70</v>
      </c>
      <c r="E117" s="26" t="s">
        <v>125</v>
      </c>
      <c r="F117" s="25">
        <v>33.0</v>
      </c>
      <c r="G117" s="25">
        <f>F117-7-10</f>
        <v>16</v>
      </c>
      <c r="H117" s="26"/>
      <c r="I117" s="26"/>
      <c r="J117" s="26"/>
      <c r="K117" s="26" t="s">
        <v>970</v>
      </c>
    </row>
    <row r="118">
      <c r="A118" s="26" t="s">
        <v>1289</v>
      </c>
      <c r="B118" s="27">
        <v>0.10208333333333333</v>
      </c>
      <c r="C118" s="27">
        <f>B118-TIME('Time Shifts'!$B$39,'Time Shifts'!$C$39,'Time Shifts'!$D$39)</f>
        <v>0.09002314815</v>
      </c>
      <c r="D118" s="26" t="s">
        <v>84</v>
      </c>
      <c r="E118" s="26" t="s">
        <v>125</v>
      </c>
      <c r="F118" s="25" t="s">
        <v>1291</v>
      </c>
      <c r="G118" s="25">
        <v>18.0</v>
      </c>
      <c r="H118" s="26"/>
      <c r="I118" s="26"/>
      <c r="J118" s="26"/>
      <c r="K118" s="26" t="s">
        <v>970</v>
      </c>
    </row>
    <row r="119">
      <c r="A119" s="26" t="s">
        <v>1289</v>
      </c>
      <c r="B119" s="27">
        <v>0.10373842592592593</v>
      </c>
      <c r="C119" s="27">
        <f>B119-TIME('Time Shifts'!$B$39,'Time Shifts'!$C$39,'Time Shifts'!$D$39)</f>
        <v>0.09167824074</v>
      </c>
      <c r="D119" s="26" t="s">
        <v>69</v>
      </c>
      <c r="E119" s="26" t="s">
        <v>67</v>
      </c>
      <c r="F119" s="25">
        <v>8.0</v>
      </c>
      <c r="G119" s="25">
        <f>F119-4</f>
        <v>4</v>
      </c>
      <c r="H119" s="26"/>
      <c r="I119" s="26"/>
      <c r="J119" s="26"/>
      <c r="K119" s="26"/>
    </row>
    <row r="120">
      <c r="A120" s="26" t="s">
        <v>1289</v>
      </c>
      <c r="B120" s="27">
        <v>0.1047337962962963</v>
      </c>
      <c r="C120" s="27">
        <f>B120-TIME('Time Shifts'!$B$39,'Time Shifts'!$C$39,'Time Shifts'!$D$39)</f>
        <v>0.09267361111</v>
      </c>
      <c r="D120" s="26" t="s">
        <v>968</v>
      </c>
      <c r="E120" s="26" t="s">
        <v>128</v>
      </c>
      <c r="F120" s="25">
        <v>22.0</v>
      </c>
      <c r="G120" s="25">
        <f>F120-8</f>
        <v>14</v>
      </c>
      <c r="H120" s="26"/>
      <c r="I120" s="26"/>
      <c r="J120" s="26"/>
      <c r="K120" s="26"/>
    </row>
    <row r="121">
      <c r="A121" s="26" t="s">
        <v>1289</v>
      </c>
      <c r="B121" s="27">
        <v>0.11329861111111111</v>
      </c>
      <c r="C121" s="27">
        <f>B121-TIME('Time Shifts'!$B$39,'Time Shifts'!$C$39,'Time Shifts'!$D$39)</f>
        <v>0.1012384259</v>
      </c>
      <c r="D121" s="26" t="s">
        <v>69</v>
      </c>
      <c r="E121" s="26" t="s">
        <v>67</v>
      </c>
      <c r="F121" s="25">
        <v>14.0</v>
      </c>
      <c r="G121" s="25">
        <f>F121-4</f>
        <v>10</v>
      </c>
      <c r="H121" s="26"/>
      <c r="I121" s="26"/>
      <c r="J121" s="26"/>
      <c r="K121" s="26"/>
    </row>
    <row r="122">
      <c r="A122" s="26" t="s">
        <v>1289</v>
      </c>
      <c r="B122" s="27">
        <v>0.11582175925925926</v>
      </c>
      <c r="C122" s="27">
        <f>B122-TIME('Time Shifts'!$B$39,'Time Shifts'!$C$39,'Time Shifts'!$D$39)</f>
        <v>0.1037615741</v>
      </c>
      <c r="D122" s="26" t="s">
        <v>69</v>
      </c>
      <c r="E122" s="26" t="s">
        <v>411</v>
      </c>
      <c r="F122" s="25">
        <v>8.0</v>
      </c>
      <c r="G122" s="25" t="s">
        <v>75</v>
      </c>
      <c r="H122" s="26"/>
      <c r="I122" s="26"/>
      <c r="J122" s="26"/>
      <c r="K122" s="26" t="s">
        <v>1319</v>
      </c>
    </row>
    <row r="123">
      <c r="A123" s="26" t="s">
        <v>1289</v>
      </c>
      <c r="B123" s="27">
        <v>0.11599537037037037</v>
      </c>
      <c r="C123" s="27">
        <f>B123-TIME('Time Shifts'!$B$39,'Time Shifts'!$C$39,'Time Shifts'!$D$39)</f>
        <v>0.1039351852</v>
      </c>
      <c r="D123" s="26" t="s">
        <v>69</v>
      </c>
      <c r="E123" s="26" t="s">
        <v>411</v>
      </c>
      <c r="F123" s="25">
        <v>17.0</v>
      </c>
      <c r="G123" s="25">
        <f>F123-7</f>
        <v>10</v>
      </c>
      <c r="H123" s="26"/>
      <c r="I123" s="26"/>
      <c r="J123" s="26"/>
      <c r="K123" s="26" t="s">
        <v>1319</v>
      </c>
    </row>
    <row r="124">
      <c r="A124" s="26" t="s">
        <v>1289</v>
      </c>
      <c r="B124" s="27">
        <v>0.11640046296296297</v>
      </c>
      <c r="C124" s="27">
        <f>B124-TIME('Time Shifts'!$B$39,'Time Shifts'!$C$39,'Time Shifts'!$D$39)</f>
        <v>0.1043402778</v>
      </c>
      <c r="D124" s="26" t="s">
        <v>69</v>
      </c>
      <c r="E124" s="26" t="s">
        <v>411</v>
      </c>
      <c r="F124" s="25" t="s">
        <v>88</v>
      </c>
      <c r="G124" s="25">
        <v>1.0</v>
      </c>
      <c r="H124" s="26"/>
      <c r="I124" s="26"/>
      <c r="J124" s="26"/>
      <c r="K124" s="26" t="s">
        <v>1319</v>
      </c>
    </row>
    <row r="125">
      <c r="A125" s="26" t="s">
        <v>1289</v>
      </c>
      <c r="B125" s="27">
        <v>0.11806712962962963</v>
      </c>
      <c r="C125" s="27">
        <f>B125-TIME('Time Shifts'!$B$39,'Time Shifts'!$C$39,'Time Shifts'!$D$39)</f>
        <v>0.1060069444</v>
      </c>
      <c r="D125" s="26" t="s">
        <v>74</v>
      </c>
      <c r="E125" s="26" t="s">
        <v>67</v>
      </c>
      <c r="F125" s="25">
        <v>18.0</v>
      </c>
      <c r="G125" s="25">
        <f>F125-0</f>
        <v>18</v>
      </c>
      <c r="H125" s="26"/>
      <c r="I125" s="26"/>
      <c r="J125" s="26"/>
      <c r="K125" s="26"/>
    </row>
    <row r="126">
      <c r="A126" s="26" t="s">
        <v>1289</v>
      </c>
      <c r="B126" s="27">
        <v>0.12090277777777778</v>
      </c>
      <c r="C126" s="27">
        <f>B126-TIME('Time Shifts'!$B$39,'Time Shifts'!$C$39,'Time Shifts'!$D$39)</f>
        <v>0.1088425926</v>
      </c>
      <c r="D126" s="26" t="s">
        <v>66</v>
      </c>
      <c r="E126" s="26" t="s">
        <v>125</v>
      </c>
      <c r="F126" s="25">
        <v>21.0</v>
      </c>
      <c r="G126" s="25">
        <f>F126-0-10</f>
        <v>11</v>
      </c>
      <c r="H126" s="26"/>
      <c r="I126" s="26"/>
      <c r="J126" s="26"/>
      <c r="K126" s="26" t="s">
        <v>970</v>
      </c>
    </row>
    <row r="127">
      <c r="A127" s="26" t="s">
        <v>1289</v>
      </c>
      <c r="B127" s="27">
        <v>0.12096064814814815</v>
      </c>
      <c r="C127" s="27">
        <f>B127-TIME('Time Shifts'!$B$39,'Time Shifts'!$C$39,'Time Shifts'!$D$39)</f>
        <v>0.108900463</v>
      </c>
      <c r="D127" s="26" t="s">
        <v>70</v>
      </c>
      <c r="E127" s="26" t="s">
        <v>125</v>
      </c>
      <c r="F127" s="25">
        <v>20.0</v>
      </c>
      <c r="G127" s="25">
        <f>F127-7-10</f>
        <v>3</v>
      </c>
      <c r="H127" s="26"/>
      <c r="I127" s="26"/>
      <c r="J127" s="26"/>
      <c r="K127" s="26" t="s">
        <v>970</v>
      </c>
    </row>
    <row r="128">
      <c r="A128" s="26" t="s">
        <v>1289</v>
      </c>
      <c r="B128" s="27">
        <v>0.1209837962962963</v>
      </c>
      <c r="C128" s="27">
        <f>B128-TIME('Time Shifts'!$B$39,'Time Shifts'!$C$39,'Time Shifts'!$D$39)</f>
        <v>0.1089236111</v>
      </c>
      <c r="D128" s="26" t="s">
        <v>82</v>
      </c>
      <c r="E128" s="26" t="s">
        <v>125</v>
      </c>
      <c r="F128" s="25">
        <v>25.0</v>
      </c>
      <c r="G128" s="25">
        <f>F128-1-10</f>
        <v>14</v>
      </c>
      <c r="H128" s="26"/>
      <c r="I128" s="26"/>
      <c r="J128" s="26"/>
      <c r="K128" s="26" t="s">
        <v>970</v>
      </c>
    </row>
    <row r="129">
      <c r="A129" s="26" t="s">
        <v>1289</v>
      </c>
      <c r="B129" s="27">
        <v>0.12105324074074074</v>
      </c>
      <c r="C129" s="27">
        <f>B129-TIME('Time Shifts'!$B$39,'Time Shifts'!$C$39,'Time Shifts'!$D$39)</f>
        <v>0.1089930556</v>
      </c>
      <c r="D129" s="26" t="s">
        <v>74</v>
      </c>
      <c r="E129" s="26" t="s">
        <v>125</v>
      </c>
      <c r="F129" s="25" t="s">
        <v>75</v>
      </c>
      <c r="G129" s="25" t="s">
        <v>75</v>
      </c>
      <c r="H129" s="26"/>
      <c r="I129" s="26"/>
      <c r="J129" s="26"/>
      <c r="K129" s="26" t="s">
        <v>85</v>
      </c>
    </row>
    <row r="130">
      <c r="A130" s="26" t="s">
        <v>1289</v>
      </c>
      <c r="B130" s="27">
        <v>0.12105324074074074</v>
      </c>
      <c r="C130" s="27">
        <f>B130-TIME('Time Shifts'!$B$39,'Time Shifts'!$C$39,'Time Shifts'!$D$39)</f>
        <v>0.1089930556</v>
      </c>
      <c r="D130" s="26" t="s">
        <v>74</v>
      </c>
      <c r="E130" s="26" t="s">
        <v>125</v>
      </c>
      <c r="F130" s="25">
        <v>38.0</v>
      </c>
      <c r="G130" s="25">
        <f>F130-10-10</f>
        <v>18</v>
      </c>
      <c r="H130" s="26"/>
      <c r="I130" s="26"/>
      <c r="J130" s="26"/>
      <c r="K130" s="26" t="s">
        <v>1290</v>
      </c>
    </row>
    <row r="131">
      <c r="A131" s="26" t="s">
        <v>1289</v>
      </c>
      <c r="B131" s="27">
        <v>0.11277777777777778</v>
      </c>
      <c r="C131" s="27">
        <f>B131-TIME('Time Shifts'!$B$39,'Time Shifts'!$C$39,'Time Shifts'!$D$39)</f>
        <v>0.1007175926</v>
      </c>
      <c r="D131" s="26" t="s">
        <v>69</v>
      </c>
      <c r="E131" s="26" t="s">
        <v>125</v>
      </c>
      <c r="F131" s="25" t="s">
        <v>88</v>
      </c>
      <c r="G131" s="25">
        <v>1.0</v>
      </c>
      <c r="H131" s="26"/>
      <c r="I131" s="26"/>
      <c r="J131" s="26"/>
      <c r="K131" s="26" t="s">
        <v>970</v>
      </c>
    </row>
    <row r="132">
      <c r="A132" s="26" t="s">
        <v>1289</v>
      </c>
      <c r="B132" s="27">
        <v>0.12116898148148147</v>
      </c>
      <c r="C132" s="27">
        <f>B132-TIME('Time Shifts'!$B$39,'Time Shifts'!$C$39,'Time Shifts'!$D$39)</f>
        <v>0.1091087963</v>
      </c>
      <c r="D132" s="26" t="s">
        <v>968</v>
      </c>
      <c r="E132" s="26" t="s">
        <v>125</v>
      </c>
      <c r="F132" s="25">
        <v>26.0</v>
      </c>
      <c r="G132" s="25">
        <f>F132-1-10</f>
        <v>15</v>
      </c>
      <c r="H132" s="26"/>
      <c r="I132" s="26"/>
      <c r="J132" s="26"/>
      <c r="K132" s="26" t="s">
        <v>970</v>
      </c>
    </row>
    <row r="133">
      <c r="A133" s="26" t="s">
        <v>1289</v>
      </c>
      <c r="B133" s="27">
        <v>0.12125</v>
      </c>
      <c r="C133" s="27">
        <f>B133-TIME('Time Shifts'!$B$39,'Time Shifts'!$C$39,'Time Shifts'!$D$39)</f>
        <v>0.1091898148</v>
      </c>
      <c r="D133" s="26" t="s">
        <v>84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>
      <c r="A134" s="26" t="s">
        <v>1289</v>
      </c>
      <c r="B134" s="27">
        <v>0.12125</v>
      </c>
      <c r="C134" s="27">
        <f>B134-TIME('Time Shifts'!$B$39,'Time Shifts'!$C$39,'Time Shifts'!$D$39)</f>
        <v>0.1091898148</v>
      </c>
      <c r="D134" s="26" t="s">
        <v>84</v>
      </c>
      <c r="E134" s="26" t="s">
        <v>125</v>
      </c>
      <c r="F134" s="25" t="s">
        <v>1233</v>
      </c>
      <c r="G134" s="25">
        <v>15.0</v>
      </c>
      <c r="H134" s="26"/>
      <c r="I134" s="26"/>
      <c r="J134" s="26"/>
      <c r="K134" s="26" t="s">
        <v>1290</v>
      </c>
    </row>
    <row r="135">
      <c r="A135" s="26" t="s">
        <v>1289</v>
      </c>
      <c r="B135" s="27">
        <v>0.12409722222222222</v>
      </c>
      <c r="C135" s="27">
        <f>B135-TIME('Time Shifts'!$B$39,'Time Shifts'!$C$39,'Time Shifts'!$D$39)</f>
        <v>0.112037037</v>
      </c>
      <c r="D135" s="26" t="s">
        <v>69</v>
      </c>
      <c r="E135" s="26" t="s">
        <v>80</v>
      </c>
      <c r="F135" s="25" t="s">
        <v>68</v>
      </c>
      <c r="G135" s="25">
        <v>20.0</v>
      </c>
      <c r="H135" s="26" t="s">
        <v>137</v>
      </c>
      <c r="I135" s="26"/>
      <c r="J135" s="26"/>
      <c r="K135" s="26"/>
    </row>
    <row r="136">
      <c r="A136" s="26" t="s">
        <v>1289</v>
      </c>
      <c r="B136" s="27">
        <v>0.12418981481481481</v>
      </c>
      <c r="C136" s="27">
        <f>B136-TIME('Time Shifts'!$B$39,'Time Shifts'!$C$39,'Time Shifts'!$D$39)</f>
        <v>0.1121296296</v>
      </c>
      <c r="D136" s="26" t="s">
        <v>84</v>
      </c>
      <c r="E136" s="26" t="s">
        <v>80</v>
      </c>
      <c r="F136" s="25" t="s">
        <v>75</v>
      </c>
      <c r="G136" s="25" t="s">
        <v>75</v>
      </c>
      <c r="H136" s="26"/>
      <c r="I136" s="26"/>
      <c r="J136" s="26"/>
      <c r="K136" s="26"/>
    </row>
    <row r="137">
      <c r="A137" s="26" t="s">
        <v>1289</v>
      </c>
      <c r="B137" s="27">
        <v>0.12541666666666668</v>
      </c>
      <c r="C137" s="27">
        <f>B137-TIME('Time Shifts'!$B$39,'Time Shifts'!$C$39,'Time Shifts'!$D$39)</f>
        <v>0.1133564815</v>
      </c>
      <c r="D137" s="26" t="s">
        <v>66</v>
      </c>
      <c r="E137" s="26" t="s">
        <v>67</v>
      </c>
      <c r="F137" s="25">
        <v>7.0</v>
      </c>
      <c r="G137" s="25">
        <f>F137-1</f>
        <v>6</v>
      </c>
      <c r="H137" s="26"/>
      <c r="I137" s="26"/>
      <c r="J137" s="26"/>
      <c r="K137" s="26"/>
    </row>
    <row r="138">
      <c r="A138" s="26" t="s">
        <v>1289</v>
      </c>
      <c r="B138" s="27">
        <v>0.1268287037037037</v>
      </c>
      <c r="C138" s="27">
        <f>B138-TIME('Time Shifts'!$B$39,'Time Shifts'!$C$39,'Time Shifts'!$D$39)</f>
        <v>0.1147685185</v>
      </c>
      <c r="D138" s="26" t="s">
        <v>69</v>
      </c>
      <c r="E138" s="26" t="s">
        <v>80</v>
      </c>
      <c r="F138" s="25">
        <v>22.0</v>
      </c>
      <c r="G138" s="25">
        <f>F138-4</f>
        <v>18</v>
      </c>
      <c r="H138" s="26"/>
      <c r="I138" s="26"/>
      <c r="J138" s="26"/>
      <c r="K138" s="26"/>
    </row>
    <row r="139">
      <c r="A139" s="26" t="s">
        <v>1289</v>
      </c>
      <c r="B139" s="27">
        <v>0.12686342592592592</v>
      </c>
      <c r="C139" s="27">
        <f>B139-TIME('Time Shifts'!$B$39,'Time Shifts'!$C$39,'Time Shifts'!$D$39)</f>
        <v>0.1148032407</v>
      </c>
      <c r="D139" s="26" t="s">
        <v>84</v>
      </c>
      <c r="E139" s="26" t="s">
        <v>80</v>
      </c>
      <c r="F139" s="25" t="s">
        <v>75</v>
      </c>
      <c r="G139" s="25" t="s">
        <v>75</v>
      </c>
      <c r="H139" s="26"/>
      <c r="I139" s="26"/>
      <c r="J139" s="26"/>
      <c r="K139" s="26"/>
    </row>
    <row r="140">
      <c r="A140" s="26" t="s">
        <v>1289</v>
      </c>
      <c r="B140" s="27">
        <v>0.12828703703703703</v>
      </c>
      <c r="C140" s="27">
        <f>B140-TIME('Time Shifts'!$B$39,'Time Shifts'!$C$39,'Time Shifts'!$D$39)</f>
        <v>0.1162268519</v>
      </c>
      <c r="D140" s="26" t="s">
        <v>66</v>
      </c>
      <c r="E140" s="26" t="s">
        <v>67</v>
      </c>
      <c r="F140" s="25">
        <v>20.0</v>
      </c>
      <c r="G140" s="25">
        <f>F140-1</f>
        <v>19</v>
      </c>
      <c r="H140" s="26"/>
      <c r="I140" s="26"/>
      <c r="J140" s="26"/>
      <c r="K140" s="26"/>
    </row>
    <row r="141">
      <c r="A141" s="26" t="s">
        <v>1289</v>
      </c>
      <c r="B141" s="27">
        <v>0.12903935185185186</v>
      </c>
      <c r="C141" s="27">
        <f>B141-TIME('Time Shifts'!$B$39,'Time Shifts'!$C$39,'Time Shifts'!$D$39)</f>
        <v>0.1169791667</v>
      </c>
      <c r="D141" s="26" t="s">
        <v>968</v>
      </c>
      <c r="E141" s="26" t="s">
        <v>67</v>
      </c>
      <c r="F141" s="25">
        <v>11.0</v>
      </c>
      <c r="G141" s="25">
        <f>F141-8</f>
        <v>3</v>
      </c>
      <c r="H141" s="26"/>
      <c r="I141" s="26"/>
      <c r="J141" s="26"/>
      <c r="K141" s="26"/>
    </row>
    <row r="142">
      <c r="A142" s="26" t="s">
        <v>1289</v>
      </c>
      <c r="B142" s="27">
        <v>0.12962962962962962</v>
      </c>
      <c r="C142" s="27">
        <f>B142-TIME('Time Shifts'!$B$39,'Time Shifts'!$C$39,'Time Shifts'!$D$39)</f>
        <v>0.1175694444</v>
      </c>
      <c r="D142" s="26" t="s">
        <v>66</v>
      </c>
      <c r="E142" s="26" t="s">
        <v>93</v>
      </c>
      <c r="F142" s="25" t="s">
        <v>75</v>
      </c>
      <c r="G142" s="25" t="s">
        <v>75</v>
      </c>
      <c r="H142" s="26"/>
      <c r="I142" s="26"/>
      <c r="J142" s="26"/>
      <c r="K142" s="26" t="s">
        <v>85</v>
      </c>
    </row>
    <row r="143">
      <c r="A143" s="26" t="s">
        <v>1289</v>
      </c>
      <c r="B143" s="27">
        <v>0.12962962962962962</v>
      </c>
      <c r="C143" s="27">
        <f>B143-TIME('Time Shifts'!$B$39,'Time Shifts'!$C$39,'Time Shifts'!$D$39)</f>
        <v>0.1175694444</v>
      </c>
      <c r="D143" s="26" t="s">
        <v>66</v>
      </c>
      <c r="E143" s="26" t="s">
        <v>93</v>
      </c>
      <c r="F143" s="25">
        <v>16.0</v>
      </c>
      <c r="G143" s="25">
        <f t="shared" ref="G143:G144" si="6">F143-8</f>
        <v>8</v>
      </c>
      <c r="H143" s="26"/>
      <c r="I143" s="26"/>
      <c r="J143" s="26"/>
      <c r="K143" s="26" t="s">
        <v>94</v>
      </c>
    </row>
    <row r="144">
      <c r="A144" s="26" t="s">
        <v>1289</v>
      </c>
      <c r="B144" s="27">
        <v>0.1297685185185185</v>
      </c>
      <c r="C144" s="27">
        <f>B144-TIME('Time Shifts'!$B$39,'Time Shifts'!$C$39,'Time Shifts'!$D$39)</f>
        <v>0.1177083333</v>
      </c>
      <c r="D144" s="26" t="s">
        <v>66</v>
      </c>
      <c r="E144" s="26" t="s">
        <v>93</v>
      </c>
      <c r="F144" s="25">
        <v>23.0</v>
      </c>
      <c r="G144" s="25">
        <f t="shared" si="6"/>
        <v>15</v>
      </c>
      <c r="H144" s="26"/>
      <c r="I144" s="26"/>
      <c r="J144" s="26"/>
      <c r="K144" s="26" t="s">
        <v>94</v>
      </c>
    </row>
    <row r="145">
      <c r="A145" s="26" t="s">
        <v>1289</v>
      </c>
      <c r="B145" s="27">
        <v>0.1297685185185185</v>
      </c>
      <c r="C145" s="27">
        <f>B145-TIME('Time Shifts'!$B$39,'Time Shifts'!$C$39,'Time Shifts'!$D$39)</f>
        <v>0.1177083333</v>
      </c>
      <c r="D145" s="26" t="s">
        <v>66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85</v>
      </c>
    </row>
    <row r="146">
      <c r="A146" s="26" t="s">
        <v>1289</v>
      </c>
      <c r="B146" s="27">
        <v>0.12984953703703703</v>
      </c>
      <c r="C146" s="27">
        <f>B146-TIME('Time Shifts'!$B$39,'Time Shifts'!$C$39,'Time Shifts'!$D$39)</f>
        <v>0.1177893519</v>
      </c>
      <c r="D146" s="26" t="s">
        <v>66</v>
      </c>
      <c r="E146" s="26" t="s">
        <v>91</v>
      </c>
      <c r="F146" s="25">
        <v>29.0</v>
      </c>
      <c r="G146" s="25"/>
      <c r="H146" s="26"/>
      <c r="I146" s="26" t="s">
        <v>1320</v>
      </c>
      <c r="J146" s="25">
        <v>1.0</v>
      </c>
      <c r="K146" s="26"/>
    </row>
    <row r="147">
      <c r="A147" s="26" t="s">
        <v>1289</v>
      </c>
      <c r="B147" s="27">
        <v>0.13037037037037036</v>
      </c>
      <c r="C147" s="27">
        <f>B147-TIME('Time Shifts'!$B$39,'Time Shifts'!$C$39,'Time Shifts'!$D$39)</f>
        <v>0.1183101852</v>
      </c>
      <c r="D147" s="26" t="s">
        <v>82</v>
      </c>
      <c r="E147" s="26" t="s">
        <v>89</v>
      </c>
      <c r="F147" s="25">
        <v>17.0</v>
      </c>
      <c r="G147" s="25">
        <f t="shared" ref="G147:G148" si="7">F147-8</f>
        <v>9</v>
      </c>
      <c r="H147" s="26"/>
      <c r="I147" s="26"/>
      <c r="J147" s="26"/>
      <c r="K147" s="26" t="s">
        <v>151</v>
      </c>
    </row>
    <row r="148">
      <c r="A148" s="26" t="s">
        <v>1289</v>
      </c>
      <c r="B148" s="27">
        <v>0.1305902777777778</v>
      </c>
      <c r="C148" s="27">
        <f>B148-TIME('Time Shifts'!$B$39,'Time Shifts'!$C$39,'Time Shifts'!$D$39)</f>
        <v>0.1185300926</v>
      </c>
      <c r="D148" s="26" t="s">
        <v>74</v>
      </c>
      <c r="E148" s="26" t="s">
        <v>93</v>
      </c>
      <c r="F148" s="25">
        <v>22.0</v>
      </c>
      <c r="G148" s="25">
        <f t="shared" si="7"/>
        <v>14</v>
      </c>
      <c r="H148" s="26"/>
      <c r="I148" s="26"/>
      <c r="J148" s="26"/>
      <c r="K148" s="26" t="s">
        <v>1304</v>
      </c>
    </row>
    <row r="149">
      <c r="A149" s="26" t="s">
        <v>1289</v>
      </c>
      <c r="B149" s="27">
        <v>0.13061342592592592</v>
      </c>
      <c r="C149" s="27">
        <f>B149-TIME('Time Shifts'!$B$39,'Time Shifts'!$C$39,'Time Shifts'!$D$39)</f>
        <v>0.1185532407</v>
      </c>
      <c r="D149" s="26" t="s">
        <v>70</v>
      </c>
      <c r="E149" s="26" t="s">
        <v>93</v>
      </c>
      <c r="F149" s="25">
        <v>24.0</v>
      </c>
      <c r="G149" s="25">
        <f>F149-7</f>
        <v>17</v>
      </c>
      <c r="H149" s="26"/>
      <c r="I149" s="26"/>
      <c r="J149" s="26"/>
      <c r="K149" s="26" t="s">
        <v>99</v>
      </c>
    </row>
    <row r="150">
      <c r="A150" s="26" t="s">
        <v>1289</v>
      </c>
      <c r="B150" s="27">
        <v>0.13077546296296297</v>
      </c>
      <c r="C150" s="27">
        <f>B150-TIME('Time Shifts'!$B$39,'Time Shifts'!$C$39,'Time Shifts'!$D$39)</f>
        <v>0.1187152778</v>
      </c>
      <c r="D150" s="26" t="s">
        <v>70</v>
      </c>
      <c r="E150" s="26" t="s">
        <v>91</v>
      </c>
      <c r="F150" s="25">
        <v>6.0</v>
      </c>
      <c r="G150" s="25"/>
      <c r="H150" s="26"/>
      <c r="I150" s="26" t="s">
        <v>1321</v>
      </c>
      <c r="J150" s="26"/>
      <c r="K150" s="26"/>
    </row>
    <row r="151">
      <c r="A151" s="26" t="s">
        <v>1289</v>
      </c>
      <c r="B151" s="27">
        <v>0.13083333333333333</v>
      </c>
      <c r="C151" s="27">
        <f>B151-TIME('Time Shifts'!$B$39,'Time Shifts'!$C$39,'Time Shifts'!$D$39)</f>
        <v>0.1187731481</v>
      </c>
      <c r="D151" s="26" t="s">
        <v>74</v>
      </c>
      <c r="E151" s="26" t="s">
        <v>91</v>
      </c>
      <c r="F151" s="25">
        <v>17.0</v>
      </c>
      <c r="G151" s="25"/>
      <c r="H151" s="26"/>
      <c r="I151" s="26" t="s">
        <v>1322</v>
      </c>
      <c r="J151" s="26"/>
      <c r="K151" s="26"/>
    </row>
    <row r="152">
      <c r="A152" s="26" t="s">
        <v>1289</v>
      </c>
      <c r="B152" s="27">
        <v>0.13092592592592592</v>
      </c>
      <c r="C152" s="27">
        <f>B152-TIME('Time Shifts'!$B$39,'Time Shifts'!$C$39,'Time Shifts'!$D$39)</f>
        <v>0.1188657407</v>
      </c>
      <c r="D152" s="26" t="s">
        <v>82</v>
      </c>
      <c r="E152" s="26" t="s">
        <v>91</v>
      </c>
      <c r="F152" s="25">
        <v>19.0</v>
      </c>
      <c r="G152" s="25"/>
      <c r="H152" s="26"/>
      <c r="I152" s="26" t="s">
        <v>1323</v>
      </c>
      <c r="J152" s="25">
        <v>1.0</v>
      </c>
      <c r="K152" s="26"/>
    </row>
    <row r="153">
      <c r="A153" s="26" t="s">
        <v>1289</v>
      </c>
      <c r="B153" s="27">
        <v>0.13158564814814816</v>
      </c>
      <c r="C153" s="27">
        <f>B153-TIME('Time Shifts'!$B$39,'Time Shifts'!$C$39,'Time Shifts'!$D$39)</f>
        <v>0.119525463</v>
      </c>
      <c r="D153" s="26" t="s">
        <v>70</v>
      </c>
      <c r="E153" s="26" t="s">
        <v>93</v>
      </c>
      <c r="F153" s="25">
        <v>15.0</v>
      </c>
      <c r="G153" s="25">
        <f>F153-7</f>
        <v>8</v>
      </c>
      <c r="H153" s="26"/>
      <c r="I153" s="26"/>
      <c r="J153" s="26"/>
      <c r="K153" s="26" t="s">
        <v>99</v>
      </c>
    </row>
    <row r="154">
      <c r="A154" s="26" t="s">
        <v>1289</v>
      </c>
      <c r="B154" s="27">
        <v>0.1466435185185185</v>
      </c>
      <c r="C154" s="27">
        <f>B154-TIME('Time Shifts'!$B$39,'Time Shifts'!$C$39,'Time Shifts'!$D$39)</f>
        <v>0.1345833333</v>
      </c>
      <c r="D154" s="26" t="s">
        <v>69</v>
      </c>
      <c r="E154" s="26" t="s">
        <v>80</v>
      </c>
      <c r="F154" s="25">
        <v>9.0</v>
      </c>
      <c r="G154" s="25">
        <f>F154-4</f>
        <v>5</v>
      </c>
      <c r="H154" s="26"/>
      <c r="I154" s="26"/>
      <c r="J154" s="26"/>
      <c r="K154" s="26"/>
    </row>
    <row r="155">
      <c r="A155" s="26" t="s">
        <v>1289</v>
      </c>
      <c r="B155" s="27">
        <v>0.13474537037037038</v>
      </c>
      <c r="C155" s="27">
        <f>B155-TIME('Time Shifts'!$B$39,'Time Shifts'!$C$39,'Time Shifts'!$D$39)</f>
        <v>0.1226851852</v>
      </c>
      <c r="D155" s="26" t="s">
        <v>69</v>
      </c>
      <c r="E155" s="26" t="s">
        <v>78</v>
      </c>
      <c r="F155" s="25" t="s">
        <v>88</v>
      </c>
      <c r="G155" s="25">
        <v>1.0</v>
      </c>
      <c r="H155" s="26"/>
      <c r="I155" s="26"/>
      <c r="J155" s="26"/>
      <c r="K155" s="26"/>
    </row>
    <row r="156">
      <c r="A156" s="26" t="s">
        <v>1289</v>
      </c>
      <c r="B156" s="27">
        <v>0.13520833333333335</v>
      </c>
      <c r="C156" s="27">
        <f>B156-TIME('Time Shifts'!$B$39,'Time Shifts'!$C$39,'Time Shifts'!$D$39)</f>
        <v>0.1231481481</v>
      </c>
      <c r="D156" s="26" t="s">
        <v>69</v>
      </c>
      <c r="E156" s="26" t="s">
        <v>78</v>
      </c>
      <c r="F156" s="25">
        <v>7.0</v>
      </c>
      <c r="G156" s="25">
        <f>F156-4</f>
        <v>3</v>
      </c>
      <c r="H156" s="26"/>
      <c r="I156" s="26"/>
      <c r="J156" s="26"/>
      <c r="K156" s="26"/>
    </row>
    <row r="157">
      <c r="A157" s="26" t="s">
        <v>1289</v>
      </c>
      <c r="B157" s="27">
        <v>0.13560185185185186</v>
      </c>
      <c r="C157" s="27">
        <f>B157-TIME('Time Shifts'!$B$39,'Time Shifts'!$C$39,'Time Shifts'!$D$39)</f>
        <v>0.1235416667</v>
      </c>
      <c r="D157" s="26" t="s">
        <v>66</v>
      </c>
      <c r="E157" s="26" t="s">
        <v>93</v>
      </c>
      <c r="F157" s="25">
        <v>17.0</v>
      </c>
      <c r="G157" s="25">
        <f>F157-8</f>
        <v>9</v>
      </c>
      <c r="H157" s="26"/>
      <c r="I157" s="26"/>
      <c r="J157" s="26"/>
      <c r="K157" s="26" t="s">
        <v>110</v>
      </c>
    </row>
    <row r="158">
      <c r="A158" s="26" t="s">
        <v>1289</v>
      </c>
      <c r="B158" s="27">
        <v>0.13571759259259258</v>
      </c>
      <c r="C158" s="27">
        <f>B158-TIME('Time Shifts'!$B$39,'Time Shifts'!$C$39,'Time Shifts'!$D$39)</f>
        <v>0.1236574074</v>
      </c>
      <c r="D158" s="26" t="s">
        <v>66</v>
      </c>
      <c r="E158" s="26" t="s">
        <v>91</v>
      </c>
      <c r="F158" s="25">
        <v>14.0</v>
      </c>
      <c r="G158" s="25"/>
      <c r="H158" s="26"/>
      <c r="I158" s="26" t="s">
        <v>1324</v>
      </c>
      <c r="J158" s="26"/>
      <c r="K158" s="26"/>
    </row>
    <row r="159">
      <c r="A159" s="26" t="s">
        <v>1289</v>
      </c>
      <c r="B159" s="27">
        <v>0.13662037037037036</v>
      </c>
      <c r="C159" s="27">
        <f>B159-TIME('Time Shifts'!$B$39,'Time Shifts'!$C$39,'Time Shifts'!$D$39)</f>
        <v>0.1245601852</v>
      </c>
      <c r="D159" s="26" t="s">
        <v>66</v>
      </c>
      <c r="E159" s="26" t="s">
        <v>125</v>
      </c>
      <c r="F159" s="25">
        <v>13.0</v>
      </c>
      <c r="G159" s="25">
        <f>F159-0</f>
        <v>13</v>
      </c>
      <c r="H159" s="26"/>
      <c r="I159" s="26"/>
      <c r="J159" s="26"/>
      <c r="K159" s="26"/>
    </row>
    <row r="160">
      <c r="A160" s="26" t="s">
        <v>1289</v>
      </c>
      <c r="B160" s="27">
        <v>0.13662037037037036</v>
      </c>
      <c r="C160" s="27">
        <f>B160-TIME('Time Shifts'!$B$39,'Time Shifts'!$C$39,'Time Shifts'!$D$39)</f>
        <v>0.1245601852</v>
      </c>
      <c r="D160" s="26" t="s">
        <v>70</v>
      </c>
      <c r="E160" s="26" t="s">
        <v>125</v>
      </c>
      <c r="F160" s="25">
        <v>22.0</v>
      </c>
      <c r="G160" s="25">
        <f>F160-7</f>
        <v>15</v>
      </c>
      <c r="H160" s="26"/>
      <c r="I160" s="26"/>
      <c r="J160" s="26"/>
      <c r="K160" s="26"/>
    </row>
    <row r="161">
      <c r="A161" s="26" t="s">
        <v>1289</v>
      </c>
      <c r="B161" s="27">
        <v>0.13662037037037036</v>
      </c>
      <c r="C161" s="27">
        <f>B161-TIME('Time Shifts'!$B$39,'Time Shifts'!$C$39,'Time Shifts'!$D$39)</f>
        <v>0.1245601852</v>
      </c>
      <c r="D161" s="26" t="s">
        <v>82</v>
      </c>
      <c r="E161" s="26" t="s">
        <v>125</v>
      </c>
      <c r="F161" s="25">
        <v>7.0</v>
      </c>
      <c r="G161" s="25">
        <f>F161-1</f>
        <v>6</v>
      </c>
      <c r="H161" s="26"/>
      <c r="I161" s="26"/>
      <c r="J161" s="26"/>
      <c r="K161" s="26"/>
    </row>
    <row r="162">
      <c r="A162" s="26" t="s">
        <v>1289</v>
      </c>
      <c r="B162" s="27">
        <v>0.13662037037037036</v>
      </c>
      <c r="C162" s="27">
        <f>B162-TIME('Time Shifts'!$B$39,'Time Shifts'!$C$39,'Time Shifts'!$D$39)</f>
        <v>0.1245601852</v>
      </c>
      <c r="D162" s="26" t="s">
        <v>74</v>
      </c>
      <c r="E162" s="26" t="s">
        <v>125</v>
      </c>
      <c r="F162" s="25">
        <v>20.0</v>
      </c>
      <c r="G162" s="25">
        <f>F162-10</f>
        <v>10</v>
      </c>
      <c r="H162" s="26"/>
      <c r="I162" s="26"/>
      <c r="J162" s="26"/>
      <c r="K162" s="26" t="s">
        <v>86</v>
      </c>
    </row>
    <row r="163">
      <c r="A163" s="26" t="s">
        <v>1289</v>
      </c>
      <c r="B163" s="27">
        <v>0.13662037037037036</v>
      </c>
      <c r="C163" s="27">
        <f>B163-TIME('Time Shifts'!$B$39,'Time Shifts'!$C$39,'Time Shifts'!$D$39)</f>
        <v>0.1245601852</v>
      </c>
      <c r="D163" s="26" t="s">
        <v>74</v>
      </c>
      <c r="E163" s="26" t="s">
        <v>125</v>
      </c>
      <c r="F163" s="25" t="s">
        <v>75</v>
      </c>
      <c r="G163" s="25" t="s">
        <v>75</v>
      </c>
      <c r="H163" s="26"/>
      <c r="I163" s="26"/>
      <c r="J163" s="26"/>
      <c r="K163" s="26" t="s">
        <v>85</v>
      </c>
    </row>
    <row r="164">
      <c r="A164" s="26" t="s">
        <v>1289</v>
      </c>
      <c r="B164" s="27">
        <v>0.13662037037037036</v>
      </c>
      <c r="C164" s="27">
        <f>B164-TIME('Time Shifts'!$B$39,'Time Shifts'!$C$39,'Time Shifts'!$D$39)</f>
        <v>0.1245601852</v>
      </c>
      <c r="D164" s="26" t="s">
        <v>69</v>
      </c>
      <c r="E164" s="26" t="s">
        <v>125</v>
      </c>
      <c r="F164" s="25">
        <v>12.0</v>
      </c>
      <c r="G164" s="25">
        <f>F164-4</f>
        <v>8</v>
      </c>
      <c r="H164" s="26"/>
      <c r="I164" s="26"/>
      <c r="J164" s="26"/>
      <c r="K164" s="26"/>
    </row>
    <row r="165">
      <c r="A165" s="26" t="s">
        <v>1289</v>
      </c>
      <c r="B165" s="27">
        <v>0.13662037037037036</v>
      </c>
      <c r="C165" s="27">
        <f>B165-TIME('Time Shifts'!$B$39,'Time Shifts'!$C$39,'Time Shifts'!$D$39)</f>
        <v>0.1245601852</v>
      </c>
      <c r="D165" s="26" t="s">
        <v>968</v>
      </c>
      <c r="E165" s="26" t="s">
        <v>125</v>
      </c>
      <c r="F165" s="25">
        <v>17.0</v>
      </c>
      <c r="G165" s="25">
        <f>F165-1-10</f>
        <v>6</v>
      </c>
      <c r="H165" s="26"/>
      <c r="I165" s="26"/>
      <c r="J165" s="26"/>
      <c r="K165" s="26"/>
    </row>
    <row r="166">
      <c r="A166" s="26" t="s">
        <v>1289</v>
      </c>
      <c r="B166" s="27">
        <v>0.13662037037037036</v>
      </c>
      <c r="C166" s="27">
        <f>B166-TIME('Time Shifts'!$B$39,'Time Shifts'!$C$39,'Time Shifts'!$D$39)</f>
        <v>0.1245601852</v>
      </c>
      <c r="D166" s="26" t="s">
        <v>84</v>
      </c>
      <c r="E166" s="26" t="s">
        <v>125</v>
      </c>
      <c r="F166" s="25">
        <v>10.0</v>
      </c>
      <c r="G166" s="25">
        <f>F166-2</f>
        <v>8</v>
      </c>
      <c r="H166" s="26"/>
      <c r="I166" s="26"/>
      <c r="J166" s="26"/>
      <c r="K166" s="26"/>
    </row>
    <row r="167">
      <c r="A167" s="26" t="s">
        <v>1289</v>
      </c>
      <c r="B167" s="27">
        <v>0.1376388888888889</v>
      </c>
      <c r="C167" s="27">
        <f>B167-TIME('Time Shifts'!$B$39,'Time Shifts'!$C$39,'Time Shifts'!$D$39)</f>
        <v>0.1255787037</v>
      </c>
      <c r="D167" s="26" t="s">
        <v>66</v>
      </c>
      <c r="E167" s="26" t="s">
        <v>79</v>
      </c>
      <c r="F167" s="25">
        <v>17.0</v>
      </c>
      <c r="G167" s="25">
        <f>F167-3</f>
        <v>14</v>
      </c>
      <c r="H167" s="26"/>
      <c r="I167" s="26"/>
      <c r="J167" s="26"/>
      <c r="K167" s="26"/>
    </row>
    <row r="168">
      <c r="A168" s="26" t="s">
        <v>1289</v>
      </c>
      <c r="B168" s="27">
        <v>0.1379050925925926</v>
      </c>
      <c r="C168" s="27">
        <f>B168-TIME('Time Shifts'!$B$39,'Time Shifts'!$C$39,'Time Shifts'!$D$39)</f>
        <v>0.1258449074</v>
      </c>
      <c r="D168" s="26" t="s">
        <v>82</v>
      </c>
      <c r="E168" s="26" t="s">
        <v>89</v>
      </c>
      <c r="F168" s="25">
        <v>22.0</v>
      </c>
      <c r="G168" s="25">
        <f t="shared" ref="G168:G169" si="8">F168-8</f>
        <v>14</v>
      </c>
      <c r="H168" s="26"/>
      <c r="I168" s="26"/>
      <c r="J168" s="26"/>
      <c r="K168" s="26" t="s">
        <v>531</v>
      </c>
    </row>
    <row r="169">
      <c r="A169" s="26" t="s">
        <v>1289</v>
      </c>
      <c r="B169" s="27">
        <v>0.1379050925925926</v>
      </c>
      <c r="C169" s="27">
        <f>B169-TIME('Time Shifts'!$B$39,'Time Shifts'!$C$39,'Time Shifts'!$D$39)</f>
        <v>0.1258449074</v>
      </c>
      <c r="D169" s="26" t="s">
        <v>82</v>
      </c>
      <c r="E169" s="26" t="s">
        <v>89</v>
      </c>
      <c r="F169" s="25">
        <v>23.0</v>
      </c>
      <c r="G169" s="25">
        <f t="shared" si="8"/>
        <v>15</v>
      </c>
      <c r="H169" s="26"/>
      <c r="I169" s="26"/>
      <c r="J169" s="26"/>
      <c r="K169" s="26" t="s">
        <v>160</v>
      </c>
    </row>
    <row r="170">
      <c r="A170" s="26" t="s">
        <v>1289</v>
      </c>
      <c r="B170" s="27">
        <v>0.13813657407407406</v>
      </c>
      <c r="C170" s="27">
        <f>B170-TIME('Time Shifts'!$B$39,'Time Shifts'!$C$39,'Time Shifts'!$D$39)</f>
        <v>0.1260763889</v>
      </c>
      <c r="D170" s="26" t="s">
        <v>82</v>
      </c>
      <c r="E170" s="26" t="s">
        <v>91</v>
      </c>
      <c r="F170" s="25">
        <v>5.0</v>
      </c>
      <c r="G170" s="25"/>
      <c r="H170" s="26"/>
      <c r="I170" s="26" t="s">
        <v>1325</v>
      </c>
      <c r="J170" s="25">
        <v>1.0</v>
      </c>
      <c r="K170" s="26"/>
    </row>
    <row r="171">
      <c r="A171" s="26" t="s">
        <v>1289</v>
      </c>
      <c r="B171" s="27">
        <v>0.1386111111111111</v>
      </c>
      <c r="C171" s="27">
        <f>B171-TIME('Time Shifts'!$B$39,'Time Shifts'!$C$39,'Time Shifts'!$D$39)</f>
        <v>0.1265509259</v>
      </c>
      <c r="D171" s="26" t="s">
        <v>70</v>
      </c>
      <c r="E171" s="26" t="s">
        <v>67</v>
      </c>
      <c r="F171" s="25">
        <v>15.0</v>
      </c>
      <c r="G171" s="25">
        <f>F171-3</f>
        <v>12</v>
      </c>
      <c r="H171" s="26"/>
      <c r="I171" s="26"/>
      <c r="J171" s="26"/>
      <c r="K171" s="26"/>
    </row>
    <row r="172">
      <c r="A172" s="26" t="s">
        <v>1289</v>
      </c>
      <c r="B172" s="27">
        <v>0.13953703703703704</v>
      </c>
      <c r="C172" s="27">
        <f>B172-TIME('Time Shifts'!$B$39,'Time Shifts'!$C$39,'Time Shifts'!$D$39)</f>
        <v>0.1274768519</v>
      </c>
      <c r="D172" s="26" t="s">
        <v>66</v>
      </c>
      <c r="E172" s="26" t="s">
        <v>125</v>
      </c>
      <c r="F172" s="25">
        <v>12.0</v>
      </c>
      <c r="G172" s="25">
        <f>F172-0</f>
        <v>12</v>
      </c>
      <c r="H172" s="26"/>
      <c r="I172" s="26"/>
      <c r="J172" s="26"/>
      <c r="K172" s="26"/>
    </row>
    <row r="173">
      <c r="A173" s="26" t="s">
        <v>1289</v>
      </c>
      <c r="B173" s="27">
        <v>0.13953703703703704</v>
      </c>
      <c r="C173" s="27">
        <f>B173-TIME('Time Shifts'!$B$39,'Time Shifts'!$C$39,'Time Shifts'!$D$39)</f>
        <v>0.1274768519</v>
      </c>
      <c r="D173" s="26" t="s">
        <v>84</v>
      </c>
      <c r="E173" s="26" t="s">
        <v>125</v>
      </c>
      <c r="F173" s="25" t="s">
        <v>1291</v>
      </c>
      <c r="G173" s="25">
        <v>18.0</v>
      </c>
      <c r="H173" s="26"/>
      <c r="I173" s="26"/>
      <c r="J173" s="26"/>
      <c r="K173" s="26"/>
    </row>
    <row r="174">
      <c r="A174" s="26" t="s">
        <v>1289</v>
      </c>
      <c r="B174" s="27">
        <v>0.13953703703703704</v>
      </c>
      <c r="C174" s="27">
        <f>B174-TIME('Time Shifts'!$B$39,'Time Shifts'!$C$39,'Time Shifts'!$D$39)</f>
        <v>0.1274768519</v>
      </c>
      <c r="D174" s="26" t="s">
        <v>70</v>
      </c>
      <c r="E174" s="26" t="s">
        <v>125</v>
      </c>
      <c r="F174" s="25">
        <v>12.0</v>
      </c>
      <c r="G174" s="25">
        <f>F174-7</f>
        <v>5</v>
      </c>
      <c r="H174" s="26"/>
      <c r="I174" s="26"/>
      <c r="J174" s="26"/>
      <c r="K174" s="26"/>
    </row>
    <row r="175">
      <c r="A175" s="26" t="s">
        <v>1289</v>
      </c>
      <c r="B175" s="27">
        <v>0.13953703703703704</v>
      </c>
      <c r="C175" s="27">
        <f>B175-TIME('Time Shifts'!$B$39,'Time Shifts'!$C$39,'Time Shifts'!$D$39)</f>
        <v>0.1274768519</v>
      </c>
      <c r="D175" s="26" t="s">
        <v>82</v>
      </c>
      <c r="E175" s="26" t="s">
        <v>125</v>
      </c>
      <c r="F175" s="25">
        <v>11.0</v>
      </c>
      <c r="G175" s="25">
        <f>F175-8</f>
        <v>3</v>
      </c>
      <c r="H175" s="26"/>
      <c r="I175" s="26"/>
      <c r="J175" s="26"/>
      <c r="K175" s="26"/>
    </row>
    <row r="176">
      <c r="A176" s="26" t="s">
        <v>1289</v>
      </c>
      <c r="B176" s="27">
        <v>0.13953703703703704</v>
      </c>
      <c r="C176" s="27">
        <f>B176-TIME('Time Shifts'!$B$39,'Time Shifts'!$C$39,'Time Shifts'!$D$39)</f>
        <v>0.1274768519</v>
      </c>
      <c r="D176" s="26" t="s">
        <v>74</v>
      </c>
      <c r="E176" s="26" t="s">
        <v>125</v>
      </c>
      <c r="F176" s="25" t="s">
        <v>75</v>
      </c>
      <c r="G176" s="25" t="s">
        <v>75</v>
      </c>
      <c r="H176" s="26"/>
      <c r="I176" s="26"/>
      <c r="J176" s="26"/>
      <c r="K176" s="26" t="s">
        <v>85</v>
      </c>
    </row>
    <row r="177">
      <c r="A177" s="26" t="s">
        <v>1289</v>
      </c>
      <c r="B177" s="27">
        <v>0.13953703703703704</v>
      </c>
      <c r="C177" s="27">
        <f>B177-TIME('Time Shifts'!$B$39,'Time Shifts'!$C$39,'Time Shifts'!$D$39)</f>
        <v>0.1274768519</v>
      </c>
      <c r="D177" s="26" t="s">
        <v>74</v>
      </c>
      <c r="E177" s="26" t="s">
        <v>125</v>
      </c>
      <c r="F177" s="25">
        <v>20.0</v>
      </c>
      <c r="G177" s="25">
        <f>F177-10</f>
        <v>10</v>
      </c>
      <c r="H177" s="26"/>
      <c r="I177" s="26"/>
      <c r="J177" s="26"/>
      <c r="K177" s="26" t="s">
        <v>86</v>
      </c>
    </row>
    <row r="178">
      <c r="A178" s="26" t="s">
        <v>1289</v>
      </c>
      <c r="B178" s="27">
        <v>0.13953703703703704</v>
      </c>
      <c r="C178" s="27">
        <f>B178-TIME('Time Shifts'!$B$39,'Time Shifts'!$C$39,'Time Shifts'!$D$39)</f>
        <v>0.1274768519</v>
      </c>
      <c r="D178" s="26" t="s">
        <v>69</v>
      </c>
      <c r="E178" s="26" t="s">
        <v>125</v>
      </c>
      <c r="F178" s="25">
        <v>19.0</v>
      </c>
      <c r="G178" s="25">
        <f>F178-4</f>
        <v>15</v>
      </c>
      <c r="H178" s="26"/>
      <c r="I178" s="26"/>
      <c r="J178" s="26"/>
      <c r="K178" s="26"/>
    </row>
    <row r="179">
      <c r="A179" s="26" t="s">
        <v>1289</v>
      </c>
      <c r="B179" s="27">
        <v>0.13953703703703704</v>
      </c>
      <c r="C179" s="27">
        <f>B179-TIME('Time Shifts'!$B$39,'Time Shifts'!$C$39,'Time Shifts'!$D$39)</f>
        <v>0.1274768519</v>
      </c>
      <c r="D179" s="26" t="s">
        <v>968</v>
      </c>
      <c r="E179" s="26" t="s">
        <v>125</v>
      </c>
      <c r="F179" s="25">
        <v>17.0</v>
      </c>
      <c r="G179" s="25">
        <f>F179-1-10</f>
        <v>6</v>
      </c>
      <c r="H179" s="26"/>
      <c r="I179" s="26"/>
      <c r="J179" s="26"/>
      <c r="K179" s="26"/>
    </row>
    <row r="180">
      <c r="A180" s="26" t="s">
        <v>1289</v>
      </c>
      <c r="B180" s="27">
        <v>0.14164351851851853</v>
      </c>
      <c r="C180" s="27">
        <f>B180-TIME('Time Shifts'!$B$39,'Time Shifts'!$C$39,'Time Shifts'!$D$39)</f>
        <v>0.1295833333</v>
      </c>
      <c r="D180" s="26" t="s">
        <v>82</v>
      </c>
      <c r="E180" s="26" t="s">
        <v>362</v>
      </c>
      <c r="F180" s="25" t="s">
        <v>88</v>
      </c>
      <c r="G180" s="25">
        <v>1.0</v>
      </c>
      <c r="H180" s="26"/>
      <c r="I180" s="26"/>
      <c r="J180" s="26"/>
      <c r="K180" s="26"/>
    </row>
    <row r="181">
      <c r="A181" s="26" t="s">
        <v>1289</v>
      </c>
      <c r="B181" s="27">
        <v>0.14168981481481482</v>
      </c>
      <c r="C181" s="27">
        <f>B181-TIME('Time Shifts'!$B$39,'Time Shifts'!$C$39,'Time Shifts'!$D$39)</f>
        <v>0.1296296296</v>
      </c>
      <c r="D181" s="26" t="s">
        <v>968</v>
      </c>
      <c r="E181" s="26" t="s">
        <v>132</v>
      </c>
      <c r="F181" s="25">
        <v>12.0</v>
      </c>
      <c r="G181" s="25">
        <f>F181--1</f>
        <v>13</v>
      </c>
      <c r="H181" s="26"/>
      <c r="I181" s="26"/>
      <c r="J181" s="26"/>
      <c r="K181" s="26"/>
    </row>
    <row r="182">
      <c r="A182" s="26" t="s">
        <v>1289</v>
      </c>
      <c r="B182" s="27">
        <v>0.1420486111111111</v>
      </c>
      <c r="C182" s="27">
        <f>B182-TIME('Time Shifts'!$B$39,'Time Shifts'!$C$39,'Time Shifts'!$D$39)</f>
        <v>0.1299884259</v>
      </c>
      <c r="D182" s="26" t="s">
        <v>74</v>
      </c>
      <c r="E182" s="26" t="s">
        <v>83</v>
      </c>
      <c r="F182" s="25">
        <v>18.0</v>
      </c>
      <c r="G182" s="25">
        <f>F182-9</f>
        <v>9</v>
      </c>
      <c r="H182" s="26"/>
      <c r="I182" s="26"/>
      <c r="J182" s="26"/>
      <c r="K182" s="26"/>
    </row>
    <row r="183">
      <c r="A183" s="26" t="s">
        <v>1289</v>
      </c>
      <c r="B183" s="27">
        <v>0.1421875</v>
      </c>
      <c r="C183" s="27">
        <f>B183-TIME('Time Shifts'!$B$39,'Time Shifts'!$C$39,'Time Shifts'!$D$39)</f>
        <v>0.1301273148</v>
      </c>
      <c r="D183" s="26" t="s">
        <v>74</v>
      </c>
      <c r="E183" s="26" t="s">
        <v>217</v>
      </c>
      <c r="F183" s="25">
        <v>28.0</v>
      </c>
      <c r="G183" s="25">
        <f>F183-10</f>
        <v>18</v>
      </c>
      <c r="H183" s="26"/>
      <c r="I183" s="26"/>
      <c r="J183" s="26"/>
      <c r="K183" s="26"/>
    </row>
    <row r="184">
      <c r="A184" s="26" t="s">
        <v>1289</v>
      </c>
      <c r="B184" s="27">
        <v>0.14311342592592594</v>
      </c>
      <c r="C184" s="27">
        <f>B184-TIME('Time Shifts'!$B$39,'Time Shifts'!$C$39,'Time Shifts'!$D$39)</f>
        <v>0.1310532407</v>
      </c>
      <c r="D184" s="26" t="s">
        <v>968</v>
      </c>
      <c r="E184" s="26" t="s">
        <v>71</v>
      </c>
      <c r="F184" s="25">
        <v>25.0</v>
      </c>
      <c r="G184" s="25">
        <f>F184-8</f>
        <v>17</v>
      </c>
      <c r="H184" s="26"/>
      <c r="I184" s="26"/>
      <c r="J184" s="26"/>
      <c r="K184" s="26"/>
    </row>
    <row r="185">
      <c r="A185" s="26" t="s">
        <v>1289</v>
      </c>
      <c r="B185" s="27">
        <v>0.14311342592592594</v>
      </c>
      <c r="C185" s="27">
        <f>B185-TIME('Time Shifts'!$B$39,'Time Shifts'!$C$39,'Time Shifts'!$D$39)</f>
        <v>0.1310532407</v>
      </c>
      <c r="D185" s="26" t="s">
        <v>70</v>
      </c>
      <c r="E185" s="26" t="s">
        <v>71</v>
      </c>
      <c r="F185" s="25">
        <v>9.0</v>
      </c>
      <c r="G185" s="25">
        <f>F185-7</f>
        <v>2</v>
      </c>
      <c r="H185" s="26"/>
      <c r="I185" s="26"/>
      <c r="J185" s="26"/>
      <c r="K185" s="26"/>
    </row>
    <row r="186">
      <c r="A186" s="26" t="s">
        <v>1289</v>
      </c>
      <c r="B186" s="27">
        <v>0.14431712962962964</v>
      </c>
      <c r="C186" s="27">
        <f>B186-TIME('Time Shifts'!$B$39,'Time Shifts'!$C$39,'Time Shifts'!$D$39)</f>
        <v>0.1322569444</v>
      </c>
      <c r="D186" s="26" t="s">
        <v>74</v>
      </c>
      <c r="E186" s="26" t="s">
        <v>83</v>
      </c>
      <c r="F186" s="25">
        <v>11.0</v>
      </c>
      <c r="G186" s="25">
        <f>F186-9</f>
        <v>2</v>
      </c>
      <c r="H186" s="26"/>
      <c r="I186" s="26"/>
      <c r="J186" s="26"/>
      <c r="K186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2.71"/>
    <col customWidth="1" min="9" max="9" width="6.29"/>
    <col customWidth="1" min="10" max="10" width="67.71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133</v>
      </c>
      <c r="B2" s="21">
        <v>0.0065625</v>
      </c>
      <c r="C2" s="22" t="s">
        <v>70</v>
      </c>
      <c r="D2" s="22" t="s">
        <v>87</v>
      </c>
      <c r="E2" s="23" t="s">
        <v>68</v>
      </c>
      <c r="F2" s="23">
        <v>20.0</v>
      </c>
      <c r="G2" s="24"/>
      <c r="H2" s="24"/>
      <c r="I2" s="24"/>
      <c r="J2" s="24"/>
    </row>
    <row r="3">
      <c r="A3" s="30" t="s">
        <v>133</v>
      </c>
      <c r="B3" s="21">
        <v>0.006643518518518518</v>
      </c>
      <c r="C3" s="22" t="s">
        <v>74</v>
      </c>
      <c r="D3" s="22" t="s">
        <v>87</v>
      </c>
      <c r="E3" s="23" t="s">
        <v>88</v>
      </c>
      <c r="F3" s="23">
        <v>1.0</v>
      </c>
      <c r="G3" s="24"/>
      <c r="H3" s="24"/>
      <c r="I3" s="24"/>
      <c r="J3" s="24"/>
    </row>
    <row r="4">
      <c r="A4" s="30" t="s">
        <v>133</v>
      </c>
      <c r="B4" s="21">
        <v>0.006724537037037037</v>
      </c>
      <c r="C4" s="22" t="s">
        <v>69</v>
      </c>
      <c r="D4" s="22" t="s">
        <v>87</v>
      </c>
      <c r="E4" s="23" t="s">
        <v>88</v>
      </c>
      <c r="F4" s="23">
        <v>1.0</v>
      </c>
      <c r="G4" s="24"/>
      <c r="H4" s="24"/>
      <c r="I4" s="24"/>
      <c r="J4" s="24"/>
    </row>
    <row r="5">
      <c r="A5" s="30" t="s">
        <v>133</v>
      </c>
      <c r="B5" s="21">
        <v>0.0069791666666666665</v>
      </c>
      <c r="C5" s="22" t="s">
        <v>82</v>
      </c>
      <c r="D5" s="22" t="s">
        <v>87</v>
      </c>
      <c r="E5" s="23">
        <v>11.0</v>
      </c>
      <c r="F5" s="23">
        <f>E5-1</f>
        <v>10</v>
      </c>
      <c r="G5" s="24"/>
      <c r="H5" s="24"/>
      <c r="I5" s="24"/>
      <c r="J5" s="24"/>
    </row>
    <row r="6">
      <c r="A6" s="30" t="s">
        <v>133</v>
      </c>
      <c r="B6" s="21">
        <v>0.007071759259259259</v>
      </c>
      <c r="C6" s="22" t="s">
        <v>72</v>
      </c>
      <c r="D6" s="22" t="s">
        <v>87</v>
      </c>
      <c r="E6" s="23">
        <v>8.0</v>
      </c>
      <c r="F6" s="23">
        <f>E6-3</f>
        <v>5</v>
      </c>
      <c r="G6" s="24"/>
      <c r="H6" s="24"/>
      <c r="I6" s="24"/>
      <c r="J6" s="24"/>
    </row>
    <row r="7">
      <c r="A7" s="30" t="s">
        <v>133</v>
      </c>
      <c r="B7" s="21">
        <v>0.007152777777777778</v>
      </c>
      <c r="C7" s="22" t="s">
        <v>66</v>
      </c>
      <c r="D7" s="22" t="s">
        <v>87</v>
      </c>
      <c r="E7" s="23">
        <v>3.0</v>
      </c>
      <c r="F7" s="25">
        <f>E7-0</f>
        <v>3</v>
      </c>
      <c r="G7" s="24"/>
      <c r="H7" s="24"/>
      <c r="I7" s="24"/>
      <c r="J7" s="24"/>
    </row>
    <row r="8">
      <c r="A8" s="30" t="s">
        <v>133</v>
      </c>
      <c r="B8" s="21">
        <v>0.010532407407407407</v>
      </c>
      <c r="C8" s="22" t="s">
        <v>70</v>
      </c>
      <c r="D8" s="22" t="s">
        <v>79</v>
      </c>
      <c r="E8" s="23">
        <v>9.0</v>
      </c>
      <c r="F8" s="25">
        <f>E8-4</f>
        <v>5</v>
      </c>
      <c r="G8" s="24"/>
      <c r="H8" s="24"/>
      <c r="I8" s="24"/>
      <c r="J8" s="24"/>
    </row>
    <row r="9">
      <c r="A9" s="30" t="s">
        <v>133</v>
      </c>
      <c r="B9" s="21">
        <v>0.01070601851851852</v>
      </c>
      <c r="C9" s="22" t="s">
        <v>70</v>
      </c>
      <c r="D9" s="22" t="s">
        <v>91</v>
      </c>
      <c r="E9" s="23">
        <v>8.0</v>
      </c>
      <c r="F9" s="26"/>
      <c r="G9" s="24"/>
      <c r="H9" s="22" t="s">
        <v>134</v>
      </c>
      <c r="I9" s="24"/>
      <c r="J9" s="24"/>
    </row>
    <row r="10">
      <c r="A10" s="30" t="s">
        <v>133</v>
      </c>
      <c r="B10" s="21">
        <v>0.011168981481481481</v>
      </c>
      <c r="C10" s="22" t="s">
        <v>70</v>
      </c>
      <c r="D10" s="22" t="s">
        <v>93</v>
      </c>
      <c r="E10" s="23">
        <v>19.0</v>
      </c>
      <c r="F10" s="25">
        <f>E10-6</f>
        <v>13</v>
      </c>
      <c r="G10" s="24"/>
      <c r="H10" s="24"/>
      <c r="I10" s="24"/>
      <c r="J10" s="22" t="s">
        <v>99</v>
      </c>
    </row>
    <row r="11">
      <c r="A11" s="30" t="s">
        <v>133</v>
      </c>
      <c r="B11" s="21">
        <v>0.011238425925925926</v>
      </c>
      <c r="C11" s="22" t="s">
        <v>70</v>
      </c>
      <c r="D11" s="22" t="s">
        <v>93</v>
      </c>
      <c r="E11" s="23" t="s">
        <v>88</v>
      </c>
      <c r="F11" s="23">
        <v>1.0</v>
      </c>
      <c r="G11" s="24"/>
      <c r="H11" s="24"/>
      <c r="I11" s="24"/>
      <c r="J11" s="22" t="s">
        <v>99</v>
      </c>
    </row>
    <row r="12">
      <c r="A12" s="30" t="s">
        <v>133</v>
      </c>
      <c r="B12" s="21">
        <v>0.012060185185185186</v>
      </c>
      <c r="C12" s="22" t="s">
        <v>82</v>
      </c>
      <c r="D12" s="22" t="s">
        <v>89</v>
      </c>
      <c r="E12" s="23">
        <v>23.0</v>
      </c>
      <c r="F12" s="25">
        <f>E12-6</f>
        <v>17</v>
      </c>
      <c r="G12" s="24"/>
      <c r="H12" s="24"/>
      <c r="I12" s="24"/>
      <c r="J12" s="22" t="s">
        <v>96</v>
      </c>
    </row>
    <row r="13">
      <c r="A13" s="30" t="s">
        <v>133</v>
      </c>
      <c r="B13" s="21">
        <v>0.0121875</v>
      </c>
      <c r="C13" s="22" t="s">
        <v>82</v>
      </c>
      <c r="D13" s="22" t="s">
        <v>91</v>
      </c>
      <c r="E13" s="23">
        <v>9.0</v>
      </c>
      <c r="F13" s="26"/>
      <c r="G13" s="24"/>
      <c r="H13" s="22" t="s">
        <v>135</v>
      </c>
      <c r="I13" s="24"/>
      <c r="J13" s="24"/>
    </row>
    <row r="14">
      <c r="A14" s="30" t="s">
        <v>133</v>
      </c>
      <c r="B14" s="21">
        <v>0.013194444444444444</v>
      </c>
      <c r="C14" s="22" t="s">
        <v>72</v>
      </c>
      <c r="D14" s="22" t="s">
        <v>93</v>
      </c>
      <c r="E14" s="25">
        <f>F14+5</f>
        <v>20</v>
      </c>
      <c r="F14" s="23">
        <v>15.0</v>
      </c>
      <c r="G14" s="24"/>
      <c r="H14" s="24"/>
      <c r="I14" s="24"/>
      <c r="J14" s="22" t="s">
        <v>136</v>
      </c>
    </row>
    <row r="15">
      <c r="A15" s="30" t="s">
        <v>133</v>
      </c>
      <c r="B15" s="21">
        <v>0.013194444444444444</v>
      </c>
      <c r="C15" s="22" t="s">
        <v>72</v>
      </c>
      <c r="D15" s="22" t="s">
        <v>93</v>
      </c>
      <c r="E15" s="23" t="s">
        <v>68</v>
      </c>
      <c r="F15" s="23">
        <v>20.0</v>
      </c>
      <c r="G15" s="22" t="s">
        <v>137</v>
      </c>
      <c r="H15" s="24"/>
      <c r="I15" s="24"/>
      <c r="J15" s="22" t="s">
        <v>136</v>
      </c>
    </row>
    <row r="16">
      <c r="A16" s="30" t="s">
        <v>133</v>
      </c>
      <c r="B16" s="21">
        <v>0.013564814814814814</v>
      </c>
      <c r="C16" s="22" t="s">
        <v>72</v>
      </c>
      <c r="D16" s="22" t="s">
        <v>91</v>
      </c>
      <c r="E16" s="23">
        <v>9.0</v>
      </c>
      <c r="F16" s="26"/>
      <c r="G16" s="24"/>
      <c r="H16" s="22" t="s">
        <v>138</v>
      </c>
      <c r="I16" s="24"/>
      <c r="J16" s="24"/>
    </row>
    <row r="17">
      <c r="A17" s="30" t="s">
        <v>133</v>
      </c>
      <c r="B17" s="21">
        <v>0.013680555555555555</v>
      </c>
      <c r="C17" s="22" t="s">
        <v>72</v>
      </c>
      <c r="D17" s="22" t="s">
        <v>91</v>
      </c>
      <c r="E17" s="23">
        <v>13.0</v>
      </c>
      <c r="F17" s="26"/>
      <c r="G17" s="24"/>
      <c r="H17" s="22" t="s">
        <v>139</v>
      </c>
      <c r="I17" s="22">
        <v>1.0</v>
      </c>
      <c r="J17" s="24"/>
    </row>
    <row r="18">
      <c r="A18" s="30" t="s">
        <v>133</v>
      </c>
      <c r="B18" s="21">
        <v>0.0146875</v>
      </c>
      <c r="C18" s="22" t="s">
        <v>72</v>
      </c>
      <c r="D18" s="22" t="s">
        <v>91</v>
      </c>
      <c r="E18" s="23">
        <v>3.0</v>
      </c>
      <c r="F18" s="26"/>
      <c r="G18" s="24"/>
      <c r="H18" s="22" t="s">
        <v>140</v>
      </c>
      <c r="I18" s="24"/>
      <c r="J18" s="22" t="s">
        <v>141</v>
      </c>
    </row>
    <row r="19">
      <c r="A19" s="30" t="s">
        <v>133</v>
      </c>
      <c r="B19" s="21">
        <v>0.015694444444444445</v>
      </c>
      <c r="C19" s="22" t="s">
        <v>74</v>
      </c>
      <c r="D19" s="22" t="s">
        <v>93</v>
      </c>
      <c r="E19" s="23">
        <v>17.0</v>
      </c>
      <c r="F19" s="23">
        <v>11.0</v>
      </c>
      <c r="G19" s="24"/>
      <c r="H19" s="24"/>
      <c r="I19" s="24"/>
      <c r="J19" s="22" t="s">
        <v>142</v>
      </c>
    </row>
    <row r="20">
      <c r="A20" s="30" t="s">
        <v>133</v>
      </c>
      <c r="B20" s="21">
        <v>0.01599537037037037</v>
      </c>
      <c r="C20" s="22" t="s">
        <v>74</v>
      </c>
      <c r="D20" s="22" t="s">
        <v>91</v>
      </c>
      <c r="E20" s="23">
        <v>9.0</v>
      </c>
      <c r="F20" s="26"/>
      <c r="G20" s="24"/>
      <c r="H20" s="22" t="s">
        <v>143</v>
      </c>
      <c r="I20" s="24"/>
      <c r="J20" s="24"/>
    </row>
    <row r="21">
      <c r="A21" s="30" t="s">
        <v>133</v>
      </c>
      <c r="B21" s="21">
        <v>0.016041666666666666</v>
      </c>
      <c r="C21" s="22" t="s">
        <v>74</v>
      </c>
      <c r="D21" s="22" t="s">
        <v>91</v>
      </c>
      <c r="E21" s="23">
        <v>2.0</v>
      </c>
      <c r="F21" s="26"/>
      <c r="G21" s="24"/>
      <c r="H21" s="22" t="s">
        <v>144</v>
      </c>
      <c r="I21" s="24"/>
      <c r="J21" s="22" t="s">
        <v>145</v>
      </c>
    </row>
    <row r="22">
      <c r="A22" s="30" t="s">
        <v>133</v>
      </c>
      <c r="B22" s="21">
        <v>0.01752314814814815</v>
      </c>
      <c r="C22" s="22" t="s">
        <v>66</v>
      </c>
      <c r="D22" s="22" t="s">
        <v>89</v>
      </c>
      <c r="E22" s="23">
        <v>14.0</v>
      </c>
      <c r="F22" s="25">
        <f>E22-6</f>
        <v>8</v>
      </c>
      <c r="G22" s="24"/>
      <c r="H22" s="24"/>
      <c r="I22" s="24"/>
      <c r="J22" s="22" t="s">
        <v>146</v>
      </c>
    </row>
    <row r="23">
      <c r="A23" s="30" t="s">
        <v>133</v>
      </c>
      <c r="B23" s="21">
        <v>0.017627314814814814</v>
      </c>
      <c r="C23" s="22" t="s">
        <v>66</v>
      </c>
      <c r="D23" s="22" t="s">
        <v>91</v>
      </c>
      <c r="E23" s="23">
        <v>9.0</v>
      </c>
      <c r="F23" s="26"/>
      <c r="G23" s="24"/>
      <c r="H23" s="22" t="s">
        <v>147</v>
      </c>
      <c r="I23" s="24"/>
      <c r="J23" s="24"/>
    </row>
    <row r="24">
      <c r="A24" s="30" t="s">
        <v>133</v>
      </c>
      <c r="B24" s="31">
        <v>0.01835648148148148</v>
      </c>
      <c r="C24" s="22" t="s">
        <v>70</v>
      </c>
      <c r="D24" s="22" t="s">
        <v>93</v>
      </c>
      <c r="E24" s="23">
        <v>13.0</v>
      </c>
      <c r="F24" s="25">
        <f>E24-6</f>
        <v>7</v>
      </c>
      <c r="G24" s="24"/>
      <c r="H24" s="24"/>
      <c r="I24" s="24"/>
      <c r="J24" s="22" t="s">
        <v>148</v>
      </c>
    </row>
    <row r="25">
      <c r="A25" s="30" t="s">
        <v>133</v>
      </c>
      <c r="B25" s="31">
        <v>0.018506944444444444</v>
      </c>
      <c r="C25" s="22" t="s">
        <v>70</v>
      </c>
      <c r="D25" s="22" t="s">
        <v>91</v>
      </c>
      <c r="E25" s="23">
        <v>11.0</v>
      </c>
      <c r="F25" s="26"/>
      <c r="G25" s="24"/>
      <c r="H25" s="22" t="s">
        <v>149</v>
      </c>
      <c r="I25" s="24"/>
      <c r="J25" s="24"/>
    </row>
    <row r="26">
      <c r="A26" s="30" t="s">
        <v>133</v>
      </c>
      <c r="B26" s="21">
        <v>0.01894675925925926</v>
      </c>
      <c r="C26" s="22" t="s">
        <v>70</v>
      </c>
      <c r="D26" s="22" t="s">
        <v>93</v>
      </c>
      <c r="E26" s="23">
        <v>16.0</v>
      </c>
      <c r="F26" s="25">
        <f>E26-6</f>
        <v>10</v>
      </c>
      <c r="G26" s="24"/>
      <c r="H26" s="24"/>
      <c r="I26" s="24"/>
      <c r="J26" s="22" t="s">
        <v>99</v>
      </c>
    </row>
    <row r="27">
      <c r="A27" s="30" t="s">
        <v>133</v>
      </c>
      <c r="B27" s="21">
        <v>0.019097222222222224</v>
      </c>
      <c r="C27" s="22" t="s">
        <v>70</v>
      </c>
      <c r="D27" s="22" t="s">
        <v>91</v>
      </c>
      <c r="E27" s="23">
        <v>6.0</v>
      </c>
      <c r="F27" s="26"/>
      <c r="G27" s="24"/>
      <c r="H27" s="22" t="s">
        <v>150</v>
      </c>
      <c r="I27" s="24"/>
      <c r="J27" s="24"/>
    </row>
    <row r="28">
      <c r="A28" s="30" t="s">
        <v>133</v>
      </c>
      <c r="B28" s="21">
        <v>0.019710648148148147</v>
      </c>
      <c r="C28" s="22" t="s">
        <v>82</v>
      </c>
      <c r="D28" s="22" t="s">
        <v>89</v>
      </c>
      <c r="E28" s="23">
        <v>17.0</v>
      </c>
      <c r="F28" s="25">
        <f>E28-6</f>
        <v>11</v>
      </c>
      <c r="G28" s="24"/>
      <c r="H28" s="24"/>
      <c r="I28" s="24"/>
      <c r="J28" s="22" t="s">
        <v>151</v>
      </c>
    </row>
    <row r="29">
      <c r="A29" s="30" t="s">
        <v>133</v>
      </c>
      <c r="B29" s="21">
        <v>0.01980324074074074</v>
      </c>
      <c r="C29" s="22" t="s">
        <v>82</v>
      </c>
      <c r="D29" s="22" t="s">
        <v>91</v>
      </c>
      <c r="E29" s="23">
        <v>4.0</v>
      </c>
      <c r="F29" s="26"/>
      <c r="G29" s="24"/>
      <c r="H29" s="22" t="s">
        <v>152</v>
      </c>
      <c r="I29" s="24"/>
      <c r="J29" s="24"/>
    </row>
    <row r="30">
      <c r="A30" s="30" t="s">
        <v>133</v>
      </c>
      <c r="B30" s="21">
        <v>0.020671296296296295</v>
      </c>
      <c r="C30" s="22" t="s">
        <v>72</v>
      </c>
      <c r="D30" s="22" t="s">
        <v>93</v>
      </c>
      <c r="E30" s="23">
        <v>8.0</v>
      </c>
      <c r="F30" s="25">
        <f t="shared" ref="F30:F31" si="1">E30-5</f>
        <v>3</v>
      </c>
      <c r="G30" s="24"/>
      <c r="H30" s="24"/>
      <c r="I30" s="24"/>
      <c r="J30" s="22" t="s">
        <v>136</v>
      </c>
    </row>
    <row r="31">
      <c r="A31" s="30" t="s">
        <v>133</v>
      </c>
      <c r="B31" s="21">
        <v>0.020717592592592593</v>
      </c>
      <c r="C31" s="22" t="s">
        <v>72</v>
      </c>
      <c r="D31" s="22" t="s">
        <v>93</v>
      </c>
      <c r="E31" s="23">
        <v>16.0</v>
      </c>
      <c r="F31" s="25">
        <f t="shared" si="1"/>
        <v>11</v>
      </c>
      <c r="G31" s="24"/>
      <c r="H31" s="24"/>
      <c r="I31" s="24"/>
      <c r="J31" s="22" t="s">
        <v>136</v>
      </c>
    </row>
    <row r="32">
      <c r="A32" s="30" t="s">
        <v>133</v>
      </c>
      <c r="B32" s="21">
        <v>0.020775462962962964</v>
      </c>
      <c r="C32" s="22" t="s">
        <v>72</v>
      </c>
      <c r="D32" s="22" t="s">
        <v>91</v>
      </c>
      <c r="E32" s="23">
        <v>9.0</v>
      </c>
      <c r="F32" s="26"/>
      <c r="G32" s="24"/>
      <c r="H32" s="22" t="s">
        <v>147</v>
      </c>
      <c r="I32" s="24"/>
      <c r="J32" s="24"/>
    </row>
    <row r="33">
      <c r="A33" s="30" t="s">
        <v>133</v>
      </c>
      <c r="B33" s="21">
        <v>0.022615740740740742</v>
      </c>
      <c r="C33" s="22" t="s">
        <v>74</v>
      </c>
      <c r="D33" s="22" t="s">
        <v>93</v>
      </c>
      <c r="E33" s="23" t="s">
        <v>68</v>
      </c>
      <c r="F33" s="23">
        <v>20.0</v>
      </c>
      <c r="G33" s="22" t="s">
        <v>137</v>
      </c>
      <c r="H33" s="24"/>
      <c r="I33" s="22">
        <v>1.0</v>
      </c>
      <c r="J33" s="22" t="s">
        <v>153</v>
      </c>
    </row>
    <row r="34">
      <c r="A34" s="30" t="s">
        <v>133</v>
      </c>
      <c r="B34" s="21">
        <v>0.02508101851851852</v>
      </c>
      <c r="C34" s="22" t="s">
        <v>69</v>
      </c>
      <c r="D34" s="22" t="s">
        <v>128</v>
      </c>
      <c r="E34" s="23">
        <v>9.0</v>
      </c>
      <c r="F34" s="23">
        <f>E34-5</f>
        <v>4</v>
      </c>
      <c r="G34" s="24"/>
      <c r="H34" s="24"/>
      <c r="I34" s="24"/>
      <c r="J34" s="24"/>
    </row>
    <row r="35">
      <c r="A35" s="30" t="s">
        <v>133</v>
      </c>
      <c r="B35" s="21">
        <v>0.02550925925925926</v>
      </c>
      <c r="C35" s="22" t="s">
        <v>74</v>
      </c>
      <c r="D35" s="22" t="s">
        <v>67</v>
      </c>
      <c r="E35" s="23" t="s">
        <v>68</v>
      </c>
      <c r="F35" s="23">
        <v>20.0</v>
      </c>
      <c r="G35" s="24"/>
      <c r="H35" s="24"/>
      <c r="I35" s="24"/>
      <c r="J35" s="24"/>
    </row>
    <row r="36">
      <c r="A36" s="30" t="s">
        <v>133</v>
      </c>
      <c r="B36" s="21">
        <v>0.028171296296296295</v>
      </c>
      <c r="C36" s="22" t="s">
        <v>74</v>
      </c>
      <c r="D36" s="22" t="s">
        <v>132</v>
      </c>
      <c r="E36" s="23" t="s">
        <v>88</v>
      </c>
      <c r="F36" s="23">
        <v>1.0</v>
      </c>
      <c r="G36" s="24"/>
      <c r="H36" s="24"/>
      <c r="I36" s="24"/>
      <c r="J36" s="24"/>
    </row>
    <row r="37">
      <c r="A37" s="30" t="s">
        <v>133</v>
      </c>
      <c r="B37" s="21">
        <v>0.031030092592592592</v>
      </c>
      <c r="C37" s="22" t="s">
        <v>66</v>
      </c>
      <c r="D37" s="22" t="s">
        <v>67</v>
      </c>
      <c r="E37" s="23">
        <v>14.0</v>
      </c>
      <c r="F37" s="25">
        <f>E37-0</f>
        <v>14</v>
      </c>
      <c r="G37" s="24"/>
      <c r="H37" s="24"/>
      <c r="I37" s="24"/>
      <c r="J37" s="24"/>
    </row>
    <row r="38">
      <c r="A38" s="30" t="s">
        <v>133</v>
      </c>
      <c r="B38" s="21">
        <v>0.036689814814814814</v>
      </c>
      <c r="C38" s="22" t="s">
        <v>70</v>
      </c>
      <c r="D38" s="22" t="s">
        <v>67</v>
      </c>
      <c r="E38" s="23" t="s">
        <v>68</v>
      </c>
      <c r="F38" s="23">
        <v>20.0</v>
      </c>
      <c r="G38" s="24"/>
      <c r="H38" s="24"/>
      <c r="I38" s="24"/>
      <c r="J38" s="24"/>
    </row>
    <row r="39">
      <c r="A39" s="30" t="s">
        <v>133</v>
      </c>
      <c r="B39" s="21">
        <v>0.03877314814814815</v>
      </c>
      <c r="C39" s="22" t="s">
        <v>66</v>
      </c>
      <c r="D39" s="22" t="s">
        <v>154</v>
      </c>
      <c r="E39" s="23">
        <v>3.0</v>
      </c>
      <c r="F39" s="25">
        <f>E39+2</f>
        <v>5</v>
      </c>
      <c r="G39" s="24"/>
      <c r="H39" s="24"/>
      <c r="I39" s="24"/>
      <c r="J39" s="24"/>
    </row>
    <row r="40">
      <c r="A40" s="30" t="s">
        <v>133</v>
      </c>
      <c r="B40" s="21">
        <v>0.04010416666666667</v>
      </c>
      <c r="C40" s="22" t="s">
        <v>70</v>
      </c>
      <c r="D40" s="22" t="s">
        <v>154</v>
      </c>
      <c r="E40" s="23">
        <v>8.0</v>
      </c>
      <c r="F40" s="25">
        <f t="shared" ref="F40:F41" si="2">E40-3</f>
        <v>5</v>
      </c>
      <c r="G40" s="24"/>
      <c r="H40" s="24"/>
      <c r="I40" s="24"/>
      <c r="J40" s="24"/>
    </row>
    <row r="41">
      <c r="A41" s="30" t="s">
        <v>133</v>
      </c>
      <c r="B41" s="21">
        <v>0.04134259259259259</v>
      </c>
      <c r="C41" s="22" t="s">
        <v>69</v>
      </c>
      <c r="D41" s="22" t="s">
        <v>154</v>
      </c>
      <c r="E41" s="23">
        <v>11.0</v>
      </c>
      <c r="F41" s="25">
        <f t="shared" si="2"/>
        <v>8</v>
      </c>
      <c r="G41" s="24"/>
      <c r="H41" s="24"/>
      <c r="I41" s="24"/>
      <c r="J41" s="24"/>
    </row>
    <row r="42">
      <c r="A42" s="30" t="s">
        <v>133</v>
      </c>
      <c r="B42" s="21">
        <v>0.041875</v>
      </c>
      <c r="C42" s="22" t="s">
        <v>66</v>
      </c>
      <c r="D42" s="22" t="s">
        <v>83</v>
      </c>
      <c r="E42" s="23">
        <v>14.0</v>
      </c>
      <c r="F42" s="25">
        <f>E42-4</f>
        <v>10</v>
      </c>
      <c r="G42" s="24"/>
      <c r="H42" s="24"/>
      <c r="I42" s="24"/>
      <c r="J42" s="24"/>
    </row>
    <row r="43">
      <c r="A43" s="30" t="s">
        <v>133</v>
      </c>
      <c r="B43" s="21">
        <v>0.04306712962962963</v>
      </c>
      <c r="C43" s="22" t="s">
        <v>72</v>
      </c>
      <c r="D43" s="22" t="s">
        <v>155</v>
      </c>
      <c r="E43" s="23">
        <v>11.0</v>
      </c>
      <c r="F43" s="26"/>
      <c r="G43" s="24"/>
      <c r="H43" s="24"/>
      <c r="I43" s="24"/>
      <c r="J43" s="22" t="s">
        <v>156</v>
      </c>
    </row>
    <row r="44">
      <c r="A44" s="30" t="s">
        <v>133</v>
      </c>
      <c r="B44" s="21">
        <v>0.0441087962962963</v>
      </c>
      <c r="C44" s="22" t="s">
        <v>72</v>
      </c>
      <c r="D44" s="22" t="s">
        <v>154</v>
      </c>
      <c r="E44" s="23" t="s">
        <v>75</v>
      </c>
      <c r="F44" s="23" t="s">
        <v>75</v>
      </c>
      <c r="G44" s="24"/>
      <c r="H44" s="24"/>
      <c r="I44" s="24"/>
      <c r="J44" s="22" t="s">
        <v>85</v>
      </c>
    </row>
    <row r="45">
      <c r="A45" s="30" t="s">
        <v>133</v>
      </c>
      <c r="B45" s="21">
        <v>0.0441087962962963</v>
      </c>
      <c r="C45" s="22" t="s">
        <v>72</v>
      </c>
      <c r="D45" s="22" t="s">
        <v>154</v>
      </c>
      <c r="E45" s="23">
        <v>18.0</v>
      </c>
      <c r="F45" s="25">
        <f>E45-3</f>
        <v>15</v>
      </c>
      <c r="G45" s="24"/>
      <c r="H45" s="24"/>
      <c r="I45" s="24"/>
      <c r="J45" s="22" t="s">
        <v>86</v>
      </c>
    </row>
    <row r="46">
      <c r="A46" s="30" t="s">
        <v>133</v>
      </c>
      <c r="B46" s="21">
        <v>0.04594907407407407</v>
      </c>
      <c r="C46" s="22" t="s">
        <v>72</v>
      </c>
      <c r="D46" s="22" t="s">
        <v>132</v>
      </c>
      <c r="E46" s="23" t="s">
        <v>75</v>
      </c>
      <c r="F46" s="23" t="s">
        <v>75</v>
      </c>
      <c r="G46" s="24"/>
      <c r="H46" s="24"/>
      <c r="I46" s="24"/>
      <c r="J46" s="22" t="s">
        <v>85</v>
      </c>
    </row>
    <row r="47">
      <c r="A47" s="30" t="s">
        <v>133</v>
      </c>
      <c r="B47" s="21">
        <v>0.04594907407407407</v>
      </c>
      <c r="C47" s="22" t="s">
        <v>72</v>
      </c>
      <c r="D47" s="22" t="s">
        <v>132</v>
      </c>
      <c r="E47" s="23">
        <v>15.0</v>
      </c>
      <c r="F47" s="25">
        <f>E47-0</f>
        <v>15</v>
      </c>
      <c r="G47" s="24"/>
      <c r="H47" s="24"/>
      <c r="I47" s="24"/>
      <c r="J47" s="22" t="s">
        <v>86</v>
      </c>
    </row>
    <row r="48">
      <c r="A48" s="30" t="s">
        <v>133</v>
      </c>
      <c r="B48" s="21">
        <v>0.04864583333333333</v>
      </c>
      <c r="C48" s="22" t="s">
        <v>70</v>
      </c>
      <c r="D48" s="22" t="s">
        <v>126</v>
      </c>
      <c r="E48" s="23">
        <v>6.0</v>
      </c>
      <c r="F48" s="25">
        <f t="shared" ref="F48:F49" si="3">E48-3</f>
        <v>3</v>
      </c>
      <c r="G48" s="24"/>
      <c r="H48" s="24"/>
      <c r="I48" s="24"/>
      <c r="J48" s="24"/>
    </row>
    <row r="49">
      <c r="A49" s="30" t="s">
        <v>133</v>
      </c>
      <c r="B49" s="21">
        <v>0.04914351851851852</v>
      </c>
      <c r="C49" s="22" t="s">
        <v>72</v>
      </c>
      <c r="D49" s="22" t="s">
        <v>126</v>
      </c>
      <c r="E49" s="23">
        <v>9.0</v>
      </c>
      <c r="F49" s="25">
        <f t="shared" si="3"/>
        <v>6</v>
      </c>
      <c r="G49" s="24"/>
      <c r="H49" s="24"/>
      <c r="I49" s="24"/>
      <c r="J49" s="24"/>
    </row>
    <row r="50">
      <c r="A50" s="30" t="s">
        <v>133</v>
      </c>
      <c r="B50" s="21">
        <v>0.04943287037037037</v>
      </c>
      <c r="C50" s="22" t="s">
        <v>69</v>
      </c>
      <c r="D50" s="22" t="s">
        <v>126</v>
      </c>
      <c r="E50" s="23" t="s">
        <v>75</v>
      </c>
      <c r="F50" s="23" t="s">
        <v>75</v>
      </c>
      <c r="G50" s="24"/>
      <c r="H50" s="24"/>
      <c r="I50" s="24"/>
      <c r="J50" s="22" t="s">
        <v>85</v>
      </c>
    </row>
    <row r="51">
      <c r="A51" s="30" t="s">
        <v>133</v>
      </c>
      <c r="B51" s="21">
        <v>0.04943287037037037</v>
      </c>
      <c r="C51" s="22" t="s">
        <v>69</v>
      </c>
      <c r="D51" s="22" t="s">
        <v>126</v>
      </c>
      <c r="E51" s="23">
        <v>13.0</v>
      </c>
      <c r="F51" s="25">
        <f>E51-3</f>
        <v>10</v>
      </c>
      <c r="G51" s="24"/>
      <c r="H51" s="24"/>
      <c r="I51" s="24"/>
      <c r="J51" s="22" t="s">
        <v>86</v>
      </c>
    </row>
    <row r="52">
      <c r="A52" s="30" t="s">
        <v>133</v>
      </c>
      <c r="B52" s="21">
        <v>0.05</v>
      </c>
      <c r="C52" s="22" t="s">
        <v>72</v>
      </c>
      <c r="D52" s="22" t="s">
        <v>125</v>
      </c>
      <c r="E52" s="23" t="s">
        <v>68</v>
      </c>
      <c r="F52" s="23">
        <v>20.0</v>
      </c>
      <c r="G52" s="24"/>
      <c r="H52" s="24"/>
      <c r="I52" s="24"/>
      <c r="J52" s="24"/>
    </row>
    <row r="53">
      <c r="A53" s="30" t="s">
        <v>133</v>
      </c>
      <c r="B53" s="21">
        <v>0.05033564814814815</v>
      </c>
      <c r="C53" s="22" t="s">
        <v>66</v>
      </c>
      <c r="D53" s="22" t="s">
        <v>125</v>
      </c>
      <c r="E53" s="23">
        <v>18.0</v>
      </c>
      <c r="F53" s="25">
        <f>E53-0</f>
        <v>18</v>
      </c>
      <c r="G53" s="24"/>
      <c r="H53" s="24"/>
      <c r="I53" s="24"/>
      <c r="J53" s="24"/>
    </row>
    <row r="54">
      <c r="A54" s="30" t="s">
        <v>133</v>
      </c>
      <c r="B54" s="21">
        <v>0.05037037037037037</v>
      </c>
      <c r="C54" s="22" t="s">
        <v>82</v>
      </c>
      <c r="D54" s="22" t="s">
        <v>125</v>
      </c>
      <c r="E54" s="23">
        <v>16.0</v>
      </c>
      <c r="F54" s="25">
        <f>E54-1</f>
        <v>15</v>
      </c>
      <c r="G54" s="24"/>
      <c r="H54" s="24"/>
      <c r="I54" s="24"/>
      <c r="J54" s="24"/>
    </row>
    <row r="55">
      <c r="A55" s="30" t="s">
        <v>133</v>
      </c>
      <c r="B55" s="21">
        <v>0.05039351851851852</v>
      </c>
      <c r="C55" s="22" t="s">
        <v>70</v>
      </c>
      <c r="D55" s="22" t="s">
        <v>125</v>
      </c>
      <c r="E55" s="23">
        <v>17.0</v>
      </c>
      <c r="F55" s="25">
        <f>E55-6</f>
        <v>11</v>
      </c>
      <c r="G55" s="24"/>
      <c r="H55" s="24"/>
      <c r="I55" s="24"/>
      <c r="J55" s="24"/>
    </row>
    <row r="56">
      <c r="A56" s="30" t="s">
        <v>133</v>
      </c>
      <c r="B56" s="21">
        <v>0.05040509259259259</v>
      </c>
      <c r="C56" s="22" t="s">
        <v>69</v>
      </c>
      <c r="D56" s="22" t="s">
        <v>125</v>
      </c>
      <c r="E56" s="23">
        <v>18.0</v>
      </c>
      <c r="F56" s="25">
        <f t="shared" ref="F56:F57" si="4">E56-3</f>
        <v>15</v>
      </c>
      <c r="G56" s="24"/>
      <c r="H56" s="24"/>
      <c r="I56" s="24"/>
      <c r="J56" s="24"/>
    </row>
    <row r="57">
      <c r="A57" s="30" t="s">
        <v>133</v>
      </c>
      <c r="B57" s="21">
        <v>0.05438657407407407</v>
      </c>
      <c r="C57" s="22" t="s">
        <v>74</v>
      </c>
      <c r="D57" s="22" t="s">
        <v>131</v>
      </c>
      <c r="E57" s="23">
        <v>8.0</v>
      </c>
      <c r="F57" s="25">
        <f t="shared" si="4"/>
        <v>5</v>
      </c>
      <c r="G57" s="24"/>
      <c r="H57" s="24"/>
      <c r="I57" s="24"/>
      <c r="J57" s="24"/>
    </row>
    <row r="58">
      <c r="A58" s="30" t="s">
        <v>133</v>
      </c>
      <c r="B58" s="21">
        <v>0.05806712962962963</v>
      </c>
      <c r="C58" s="22" t="s">
        <v>74</v>
      </c>
      <c r="D58" s="22" t="s">
        <v>125</v>
      </c>
      <c r="E58" s="23">
        <v>11.0</v>
      </c>
      <c r="F58" s="25">
        <f>E58-8</f>
        <v>3</v>
      </c>
      <c r="G58" s="24"/>
      <c r="H58" s="24"/>
      <c r="I58" s="24"/>
      <c r="J58" s="22" t="s">
        <v>86</v>
      </c>
    </row>
    <row r="59">
      <c r="A59" s="30" t="s">
        <v>133</v>
      </c>
      <c r="B59" s="21">
        <v>0.05806712962962963</v>
      </c>
      <c r="C59" s="22" t="s">
        <v>74</v>
      </c>
      <c r="D59" s="22" t="s">
        <v>125</v>
      </c>
      <c r="E59" s="23" t="s">
        <v>75</v>
      </c>
      <c r="F59" s="23" t="s">
        <v>75</v>
      </c>
      <c r="G59" s="24"/>
      <c r="H59" s="24"/>
      <c r="I59" s="24"/>
      <c r="J59" s="22" t="s">
        <v>85</v>
      </c>
    </row>
    <row r="60">
      <c r="A60" s="30" t="s">
        <v>133</v>
      </c>
      <c r="B60" s="21">
        <v>0.0634837962962963</v>
      </c>
      <c r="C60" s="22" t="s">
        <v>72</v>
      </c>
      <c r="D60" s="22" t="s">
        <v>132</v>
      </c>
      <c r="E60" s="23">
        <v>9.0</v>
      </c>
      <c r="F60" s="25">
        <f>E60-0</f>
        <v>9</v>
      </c>
      <c r="G60" s="24"/>
      <c r="H60" s="24"/>
      <c r="I60" s="24"/>
      <c r="J60" s="24"/>
    </row>
    <row r="61">
      <c r="A61" s="30" t="s">
        <v>133</v>
      </c>
      <c r="B61" s="21">
        <v>0.06349537037037037</v>
      </c>
      <c r="C61" s="22" t="s">
        <v>69</v>
      </c>
      <c r="D61" s="22" t="s">
        <v>132</v>
      </c>
      <c r="E61" s="23">
        <v>14.0</v>
      </c>
      <c r="F61" s="25">
        <f>E61-1</f>
        <v>13</v>
      </c>
      <c r="G61" s="24"/>
      <c r="H61" s="24"/>
      <c r="I61" s="24"/>
      <c r="J61" s="24"/>
    </row>
    <row r="62">
      <c r="A62" s="30" t="s">
        <v>133</v>
      </c>
      <c r="B62" s="21">
        <v>0.07243055555555555</v>
      </c>
      <c r="C62" s="22" t="s">
        <v>157</v>
      </c>
      <c r="D62" s="22" t="s">
        <v>67</v>
      </c>
      <c r="E62" s="25" t="s">
        <v>158</v>
      </c>
      <c r="F62" s="23">
        <v>6.0</v>
      </c>
      <c r="G62" s="24"/>
      <c r="H62" s="24"/>
      <c r="I62" s="24"/>
      <c r="J62" s="24"/>
    </row>
    <row r="63">
      <c r="A63" s="30" t="s">
        <v>133</v>
      </c>
      <c r="B63" s="21">
        <v>0.07297453703703703</v>
      </c>
      <c r="C63" s="22" t="s">
        <v>157</v>
      </c>
      <c r="D63" s="22" t="s">
        <v>67</v>
      </c>
      <c r="E63" s="25" t="s">
        <v>159</v>
      </c>
      <c r="F63" s="23">
        <v>5.0</v>
      </c>
      <c r="G63" s="24"/>
      <c r="H63" s="24"/>
      <c r="I63" s="24"/>
      <c r="J63" s="24"/>
    </row>
    <row r="64">
      <c r="A64" s="30" t="s">
        <v>133</v>
      </c>
      <c r="B64" s="21">
        <v>0.07429398148148147</v>
      </c>
      <c r="C64" s="22" t="s">
        <v>74</v>
      </c>
      <c r="D64" s="22" t="s">
        <v>131</v>
      </c>
      <c r="E64" s="23" t="s">
        <v>88</v>
      </c>
      <c r="F64" s="23">
        <v>1.0</v>
      </c>
      <c r="G64" s="24"/>
      <c r="H64" s="24"/>
      <c r="I64" s="24"/>
      <c r="J64" s="24"/>
    </row>
    <row r="65">
      <c r="A65" s="30" t="s">
        <v>133</v>
      </c>
      <c r="B65" s="21">
        <v>0.08358796296296296</v>
      </c>
      <c r="C65" s="22" t="s">
        <v>66</v>
      </c>
      <c r="D65" s="22" t="s">
        <v>80</v>
      </c>
      <c r="E65" s="23">
        <v>15.0</v>
      </c>
      <c r="F65" s="25">
        <f>E65-6</f>
        <v>9</v>
      </c>
      <c r="G65" s="24"/>
      <c r="H65" s="24"/>
      <c r="I65" s="24"/>
      <c r="J65" s="24"/>
    </row>
    <row r="66">
      <c r="A66" s="30" t="s">
        <v>133</v>
      </c>
      <c r="B66" s="21">
        <v>0.08395833333333333</v>
      </c>
      <c r="C66" s="22" t="s">
        <v>70</v>
      </c>
      <c r="D66" s="22" t="s">
        <v>125</v>
      </c>
      <c r="E66" s="23" t="s">
        <v>88</v>
      </c>
      <c r="F66" s="23">
        <v>1.0</v>
      </c>
      <c r="G66" s="24"/>
      <c r="H66" s="24"/>
      <c r="I66" s="24"/>
      <c r="J66" s="24"/>
    </row>
    <row r="67">
      <c r="A67" s="30" t="s">
        <v>133</v>
      </c>
      <c r="B67" s="21">
        <v>0.08399305555555556</v>
      </c>
      <c r="C67" s="22" t="s">
        <v>72</v>
      </c>
      <c r="D67" s="22" t="s">
        <v>125</v>
      </c>
      <c r="E67" s="23">
        <v>18.0</v>
      </c>
      <c r="F67" s="25">
        <f t="shared" ref="F67:F68" si="5">E67-3</f>
        <v>15</v>
      </c>
      <c r="G67" s="24"/>
      <c r="H67" s="24"/>
      <c r="I67" s="24"/>
      <c r="J67" s="24"/>
    </row>
    <row r="68">
      <c r="A68" s="30" t="s">
        <v>133</v>
      </c>
      <c r="B68" s="21">
        <v>0.08399305555555556</v>
      </c>
      <c r="C68" s="22" t="s">
        <v>69</v>
      </c>
      <c r="D68" s="22" t="s">
        <v>125</v>
      </c>
      <c r="E68" s="23">
        <v>21.0</v>
      </c>
      <c r="F68" s="25">
        <f t="shared" si="5"/>
        <v>18</v>
      </c>
      <c r="G68" s="24"/>
      <c r="H68" s="24"/>
      <c r="I68" s="24"/>
      <c r="J68" s="24"/>
    </row>
    <row r="69">
      <c r="A69" s="30" t="s">
        <v>133</v>
      </c>
      <c r="B69" s="21">
        <v>0.09174768518518518</v>
      </c>
      <c r="C69" s="22" t="s">
        <v>66</v>
      </c>
      <c r="D69" s="22" t="s">
        <v>67</v>
      </c>
      <c r="E69" s="23">
        <v>13.0</v>
      </c>
      <c r="F69" s="25">
        <f>E69-0</f>
        <v>13</v>
      </c>
      <c r="G69" s="24"/>
      <c r="H69" s="24"/>
      <c r="I69" s="24"/>
      <c r="J69" s="24"/>
    </row>
    <row r="70">
      <c r="A70" s="30" t="s">
        <v>133</v>
      </c>
      <c r="B70" s="21">
        <v>0.09174768518518518</v>
      </c>
      <c r="C70" s="22" t="s">
        <v>70</v>
      </c>
      <c r="D70" s="22" t="s">
        <v>67</v>
      </c>
      <c r="E70" s="23" t="s">
        <v>75</v>
      </c>
      <c r="F70" s="23" t="s">
        <v>75</v>
      </c>
      <c r="G70" s="24"/>
      <c r="H70" s="24"/>
      <c r="I70" s="24"/>
      <c r="J70" s="24"/>
    </row>
    <row r="71">
      <c r="A71" s="30" t="s">
        <v>133</v>
      </c>
      <c r="B71" s="21">
        <v>0.09193287037037037</v>
      </c>
      <c r="C71" s="22" t="s">
        <v>72</v>
      </c>
      <c r="D71" s="22" t="s">
        <v>67</v>
      </c>
      <c r="E71" s="23">
        <v>8.0</v>
      </c>
      <c r="F71" s="25">
        <f t="shared" ref="F71:F74" si="6">E71-3</f>
        <v>5</v>
      </c>
      <c r="G71" s="24"/>
      <c r="H71" s="24"/>
      <c r="I71" s="24"/>
      <c r="J71" s="24"/>
    </row>
    <row r="72">
      <c r="A72" s="30" t="s">
        <v>133</v>
      </c>
      <c r="B72" s="21">
        <v>0.09194444444444444</v>
      </c>
      <c r="C72" s="22" t="s">
        <v>82</v>
      </c>
      <c r="D72" s="22" t="s">
        <v>67</v>
      </c>
      <c r="E72" s="23">
        <v>20.0</v>
      </c>
      <c r="F72" s="25">
        <f t="shared" si="6"/>
        <v>17</v>
      </c>
      <c r="G72" s="24"/>
      <c r="H72" s="24"/>
      <c r="I72" s="24"/>
      <c r="J72" s="24"/>
    </row>
    <row r="73">
      <c r="A73" s="30" t="s">
        <v>133</v>
      </c>
      <c r="B73" s="21">
        <v>0.10444444444444445</v>
      </c>
      <c r="C73" s="22" t="s">
        <v>69</v>
      </c>
      <c r="D73" s="22" t="s">
        <v>80</v>
      </c>
      <c r="E73" s="23">
        <v>14.0</v>
      </c>
      <c r="F73" s="25">
        <f t="shared" si="6"/>
        <v>11</v>
      </c>
      <c r="G73" s="24"/>
      <c r="H73" s="24"/>
      <c r="I73" s="24"/>
      <c r="J73" s="24"/>
    </row>
    <row r="74">
      <c r="A74" s="30" t="s">
        <v>133</v>
      </c>
      <c r="B74" s="21">
        <v>0.10586805555555556</v>
      </c>
      <c r="C74" s="22" t="s">
        <v>72</v>
      </c>
      <c r="D74" s="22" t="s">
        <v>154</v>
      </c>
      <c r="E74" s="23">
        <v>8.0</v>
      </c>
      <c r="F74" s="25">
        <f t="shared" si="6"/>
        <v>5</v>
      </c>
      <c r="G74" s="24"/>
      <c r="H74" s="24"/>
      <c r="I74" s="24"/>
      <c r="J74" s="24"/>
    </row>
    <row r="75">
      <c r="A75" s="30" t="s">
        <v>133</v>
      </c>
      <c r="B75" s="21">
        <v>0.10657407407407407</v>
      </c>
      <c r="C75" s="22" t="s">
        <v>157</v>
      </c>
      <c r="D75" s="22" t="s">
        <v>67</v>
      </c>
      <c r="E75" s="23" t="s">
        <v>75</v>
      </c>
      <c r="F75" s="23" t="s">
        <v>75</v>
      </c>
      <c r="G75" s="24"/>
      <c r="H75" s="24"/>
      <c r="I75" s="24"/>
      <c r="J75" s="22" t="s">
        <v>160</v>
      </c>
    </row>
    <row r="76">
      <c r="A76" s="30" t="s">
        <v>133</v>
      </c>
      <c r="B76" s="21">
        <v>0.10657407407407407</v>
      </c>
      <c r="C76" s="22" t="s">
        <v>157</v>
      </c>
      <c r="D76" s="22" t="s">
        <v>67</v>
      </c>
      <c r="E76" s="23">
        <v>7.0</v>
      </c>
      <c r="F76" s="25">
        <f>E76-3</f>
        <v>4</v>
      </c>
      <c r="G76" s="24"/>
      <c r="H76" s="24"/>
      <c r="I76" s="24"/>
      <c r="J76" s="22" t="s">
        <v>161</v>
      </c>
    </row>
    <row r="77">
      <c r="A77" s="30" t="s">
        <v>133</v>
      </c>
      <c r="B77" s="21">
        <v>0.10702546296296296</v>
      </c>
      <c r="C77" s="22" t="s">
        <v>70</v>
      </c>
      <c r="D77" s="22" t="s">
        <v>67</v>
      </c>
      <c r="E77" s="23">
        <f>IF(F77 = 0, "Unknown", F77+3)</f>
        <v>8</v>
      </c>
      <c r="F77" s="25">
        <f>F78</f>
        <v>5</v>
      </c>
      <c r="G77" s="24"/>
      <c r="H77" s="24"/>
      <c r="I77" s="24"/>
      <c r="J77" s="22" t="s">
        <v>162</v>
      </c>
    </row>
    <row r="78">
      <c r="A78" s="30" t="s">
        <v>133</v>
      </c>
      <c r="B78" s="21">
        <v>0.10719907407407407</v>
      </c>
      <c r="C78" s="22" t="s">
        <v>70</v>
      </c>
      <c r="D78" s="22" t="s">
        <v>83</v>
      </c>
      <c r="E78" s="23">
        <v>7.0</v>
      </c>
      <c r="F78" s="23">
        <f>E78-2</f>
        <v>5</v>
      </c>
      <c r="G78" s="24"/>
      <c r="H78" s="24"/>
      <c r="I78" s="24"/>
      <c r="J78" s="24"/>
    </row>
    <row r="79">
      <c r="A79" s="30" t="s">
        <v>133</v>
      </c>
      <c r="B79" s="21">
        <v>0.10873842592592593</v>
      </c>
      <c r="C79" s="22" t="s">
        <v>69</v>
      </c>
      <c r="D79" s="22" t="s">
        <v>125</v>
      </c>
      <c r="E79" s="23">
        <v>17.0</v>
      </c>
      <c r="F79" s="25">
        <f t="shared" ref="F79:F80" si="7">E79-3</f>
        <v>14</v>
      </c>
      <c r="G79" s="24"/>
      <c r="H79" s="24"/>
      <c r="I79" s="24"/>
      <c r="J79" s="24"/>
    </row>
    <row r="80">
      <c r="A80" s="30" t="s">
        <v>133</v>
      </c>
      <c r="B80" s="21">
        <v>0.10875</v>
      </c>
      <c r="C80" s="22" t="s">
        <v>72</v>
      </c>
      <c r="D80" s="22" t="s">
        <v>125</v>
      </c>
      <c r="E80" s="23">
        <v>19.0</v>
      </c>
      <c r="F80" s="25">
        <f t="shared" si="7"/>
        <v>16</v>
      </c>
      <c r="G80" s="24"/>
      <c r="H80" s="24"/>
      <c r="I80" s="24"/>
      <c r="J80" s="24"/>
    </row>
    <row r="81">
      <c r="A81" s="30" t="s">
        <v>133</v>
      </c>
      <c r="B81" s="21">
        <v>0.10876157407407408</v>
      </c>
      <c r="C81" s="22" t="s">
        <v>66</v>
      </c>
      <c r="D81" s="22" t="s">
        <v>125</v>
      </c>
      <c r="E81" s="23">
        <v>16.0</v>
      </c>
      <c r="F81" s="25">
        <f>E81-0</f>
        <v>16</v>
      </c>
      <c r="G81" s="24"/>
      <c r="H81" s="24"/>
      <c r="I81" s="24"/>
      <c r="J81" s="24"/>
    </row>
    <row r="82">
      <c r="A82" s="30" t="s">
        <v>133</v>
      </c>
      <c r="B82" s="21">
        <v>0.10877314814814815</v>
      </c>
      <c r="C82" s="22" t="s">
        <v>70</v>
      </c>
      <c r="D82" s="22" t="s">
        <v>125</v>
      </c>
      <c r="E82" s="23">
        <v>17.0</v>
      </c>
      <c r="F82" s="25">
        <f>E82-6</f>
        <v>11</v>
      </c>
      <c r="G82" s="24"/>
      <c r="H82" s="24"/>
      <c r="I82" s="24"/>
      <c r="J82" s="24"/>
    </row>
    <row r="83">
      <c r="A83" s="30" t="s">
        <v>133</v>
      </c>
      <c r="B83" s="21">
        <v>0.10878472222222223</v>
      </c>
      <c r="C83" s="22" t="s">
        <v>82</v>
      </c>
      <c r="D83" s="22" t="s">
        <v>125</v>
      </c>
      <c r="E83" s="23">
        <v>15.0</v>
      </c>
      <c r="F83" s="25">
        <f>E83-1</f>
        <v>14</v>
      </c>
      <c r="G83" s="24"/>
      <c r="H83" s="24"/>
      <c r="I83" s="24"/>
      <c r="J83" s="24"/>
    </row>
    <row r="84">
      <c r="A84" s="30" t="s">
        <v>133</v>
      </c>
      <c r="B84" s="21">
        <v>0.10878472222222223</v>
      </c>
      <c r="C84" s="22" t="s">
        <v>74</v>
      </c>
      <c r="D84" s="22" t="s">
        <v>125</v>
      </c>
      <c r="E84" s="23">
        <v>16.0</v>
      </c>
      <c r="F84" s="25">
        <f>E84-8</f>
        <v>8</v>
      </c>
      <c r="G84" s="24"/>
      <c r="H84" s="24"/>
      <c r="I84" s="24"/>
      <c r="J84" s="24"/>
    </row>
    <row r="85">
      <c r="A85" s="30" t="s">
        <v>133</v>
      </c>
      <c r="B85" s="21">
        <v>0.11055555555555556</v>
      </c>
      <c r="C85" s="22" t="s">
        <v>70</v>
      </c>
      <c r="D85" s="22" t="s">
        <v>67</v>
      </c>
      <c r="E85" s="23" t="s">
        <v>75</v>
      </c>
      <c r="F85" s="23" t="s">
        <v>75</v>
      </c>
      <c r="G85" s="24"/>
      <c r="H85" s="24"/>
      <c r="I85" s="24"/>
      <c r="J85" s="22" t="s">
        <v>85</v>
      </c>
    </row>
    <row r="86">
      <c r="A86" s="30" t="s">
        <v>133</v>
      </c>
      <c r="B86" s="21">
        <v>0.11055555555555556</v>
      </c>
      <c r="C86" s="22" t="s">
        <v>70</v>
      </c>
      <c r="D86" s="22" t="s">
        <v>67</v>
      </c>
      <c r="E86" s="23">
        <v>20.0</v>
      </c>
      <c r="F86" s="25">
        <f t="shared" ref="F86:F88" si="8">E86-3</f>
        <v>17</v>
      </c>
      <c r="G86" s="24"/>
      <c r="H86" s="24"/>
      <c r="I86" s="24"/>
      <c r="J86" s="22" t="s">
        <v>86</v>
      </c>
    </row>
    <row r="87">
      <c r="A87" s="30" t="s">
        <v>133</v>
      </c>
      <c r="B87" s="21">
        <v>0.11233796296296296</v>
      </c>
      <c r="C87" s="22" t="s">
        <v>72</v>
      </c>
      <c r="D87" s="22" t="s">
        <v>67</v>
      </c>
      <c r="E87" s="23">
        <v>6.0</v>
      </c>
      <c r="F87" s="25">
        <f t="shared" si="8"/>
        <v>3</v>
      </c>
      <c r="G87" s="24"/>
      <c r="H87" s="24"/>
      <c r="I87" s="24"/>
      <c r="J87" s="24"/>
    </row>
    <row r="88">
      <c r="A88" s="30" t="s">
        <v>133</v>
      </c>
      <c r="B88" s="21">
        <v>0.1144212962962963</v>
      </c>
      <c r="C88" s="22" t="s">
        <v>72</v>
      </c>
      <c r="D88" s="22" t="s">
        <v>87</v>
      </c>
      <c r="E88" s="23">
        <v>18.0</v>
      </c>
      <c r="F88" s="25">
        <f t="shared" si="8"/>
        <v>15</v>
      </c>
      <c r="G88" s="24"/>
      <c r="H88" s="24"/>
      <c r="I88" s="24"/>
      <c r="J88" s="24"/>
    </row>
    <row r="89">
      <c r="A89" s="30" t="s">
        <v>133</v>
      </c>
      <c r="B89" s="21">
        <v>0.11443287037037037</v>
      </c>
      <c r="C89" s="22" t="s">
        <v>70</v>
      </c>
      <c r="D89" s="22" t="s">
        <v>87</v>
      </c>
      <c r="E89" s="23">
        <v>16.0</v>
      </c>
      <c r="F89" s="25">
        <f>E89-4</f>
        <v>12</v>
      </c>
      <c r="G89" s="24"/>
      <c r="H89" s="24"/>
      <c r="I89" s="24"/>
      <c r="J89" s="24"/>
    </row>
    <row r="90">
      <c r="A90" s="30" t="s">
        <v>133</v>
      </c>
      <c r="B90" s="21">
        <v>0.11458333333333333</v>
      </c>
      <c r="C90" s="22" t="s">
        <v>69</v>
      </c>
      <c r="D90" s="22" t="s">
        <v>87</v>
      </c>
      <c r="E90" s="23">
        <v>16.0</v>
      </c>
      <c r="F90" s="25">
        <f>E90-3</f>
        <v>13</v>
      </c>
      <c r="G90" s="24"/>
      <c r="H90" s="24"/>
      <c r="I90" s="24"/>
      <c r="J90" s="24"/>
    </row>
    <row r="91">
      <c r="A91" s="30" t="s">
        <v>133</v>
      </c>
      <c r="B91" s="21">
        <v>0.11461805555555556</v>
      </c>
      <c r="C91" s="22" t="s">
        <v>82</v>
      </c>
      <c r="D91" s="22" t="s">
        <v>87</v>
      </c>
      <c r="E91" s="23">
        <v>15.0</v>
      </c>
      <c r="F91" s="25">
        <f>E91-1</f>
        <v>14</v>
      </c>
      <c r="G91" s="24"/>
      <c r="H91" s="24"/>
      <c r="I91" s="24"/>
      <c r="J91" s="24"/>
    </row>
    <row r="92">
      <c r="A92" s="30" t="s">
        <v>133</v>
      </c>
      <c r="B92" s="21">
        <v>0.11486111111111111</v>
      </c>
      <c r="C92" s="22" t="s">
        <v>74</v>
      </c>
      <c r="D92" s="22" t="s">
        <v>87</v>
      </c>
      <c r="E92" s="23">
        <v>11.0</v>
      </c>
      <c r="F92" s="25">
        <f>E92-4</f>
        <v>7</v>
      </c>
      <c r="G92" s="24"/>
      <c r="H92" s="24"/>
      <c r="I92" s="24"/>
      <c r="J92" s="24"/>
    </row>
    <row r="93">
      <c r="A93" s="30" t="s">
        <v>133</v>
      </c>
      <c r="B93" s="21">
        <v>0.11491898148148148</v>
      </c>
      <c r="C93" s="22" t="s">
        <v>66</v>
      </c>
      <c r="D93" s="22" t="s">
        <v>87</v>
      </c>
      <c r="E93" s="23">
        <v>5.0</v>
      </c>
      <c r="F93" s="25">
        <f>E93-0</f>
        <v>5</v>
      </c>
      <c r="G93" s="24"/>
      <c r="H93" s="24"/>
      <c r="I93" s="24"/>
      <c r="J93" s="24"/>
    </row>
    <row r="94">
      <c r="A94" s="30" t="s">
        <v>133</v>
      </c>
      <c r="B94" s="21">
        <v>0.1155787037037037</v>
      </c>
      <c r="C94" s="22" t="s">
        <v>72</v>
      </c>
      <c r="D94" s="22" t="s">
        <v>91</v>
      </c>
      <c r="E94" s="23">
        <v>1.0</v>
      </c>
      <c r="F94" s="26"/>
      <c r="G94" s="24"/>
      <c r="H94" s="22" t="s">
        <v>163</v>
      </c>
      <c r="I94" s="24"/>
      <c r="J94" s="22" t="s">
        <v>164</v>
      </c>
    </row>
    <row r="95">
      <c r="A95" s="30" t="s">
        <v>133</v>
      </c>
      <c r="B95" s="21">
        <v>0.11653935185185185</v>
      </c>
      <c r="C95" s="22" t="s">
        <v>70</v>
      </c>
      <c r="D95" s="22" t="s">
        <v>93</v>
      </c>
      <c r="E95" s="23">
        <v>21.0</v>
      </c>
      <c r="F95" s="25">
        <f>E95-6</f>
        <v>15</v>
      </c>
      <c r="G95" s="24"/>
      <c r="H95" s="24"/>
      <c r="I95" s="24"/>
      <c r="J95" s="22" t="s">
        <v>148</v>
      </c>
    </row>
    <row r="96">
      <c r="A96" s="30" t="s">
        <v>133</v>
      </c>
      <c r="B96" s="21">
        <v>0.11663194444444444</v>
      </c>
      <c r="C96" s="22" t="s">
        <v>70</v>
      </c>
      <c r="D96" s="22" t="s">
        <v>91</v>
      </c>
      <c r="E96" s="23">
        <v>7.0</v>
      </c>
      <c r="F96" s="26"/>
      <c r="G96" s="24"/>
      <c r="H96" s="22" t="s">
        <v>165</v>
      </c>
      <c r="I96" s="24"/>
      <c r="J96" s="24"/>
    </row>
    <row r="97">
      <c r="A97" s="30" t="s">
        <v>133</v>
      </c>
      <c r="B97" s="21">
        <v>0.11773148148148148</v>
      </c>
      <c r="C97" s="22" t="s">
        <v>74</v>
      </c>
      <c r="D97" s="22" t="s">
        <v>166</v>
      </c>
      <c r="E97" s="23">
        <v>15.0</v>
      </c>
      <c r="F97" s="25">
        <f>E97-0</f>
        <v>15</v>
      </c>
      <c r="G97" s="24"/>
      <c r="H97" s="24"/>
      <c r="I97" s="24"/>
      <c r="J97" s="22" t="s">
        <v>167</v>
      </c>
    </row>
    <row r="98">
      <c r="A98" s="30" t="s">
        <v>133</v>
      </c>
      <c r="B98" s="21">
        <v>0.1177662037037037</v>
      </c>
      <c r="C98" s="22" t="s">
        <v>70</v>
      </c>
      <c r="D98" s="22" t="s">
        <v>166</v>
      </c>
      <c r="E98" s="23">
        <v>15.0</v>
      </c>
      <c r="F98" s="25">
        <f>E98-3</f>
        <v>12</v>
      </c>
      <c r="G98" s="24"/>
      <c r="H98" s="24"/>
      <c r="I98" s="24"/>
      <c r="J98" s="22" t="s">
        <v>167</v>
      </c>
    </row>
    <row r="99">
      <c r="A99" s="30" t="s">
        <v>133</v>
      </c>
      <c r="B99" s="21">
        <v>0.11777777777777777</v>
      </c>
      <c r="C99" s="22" t="s">
        <v>72</v>
      </c>
      <c r="D99" s="22" t="s">
        <v>166</v>
      </c>
      <c r="E99" s="23">
        <v>20.0</v>
      </c>
      <c r="F99" s="25">
        <f>E99-5</f>
        <v>15</v>
      </c>
      <c r="G99" s="24"/>
      <c r="H99" s="24"/>
      <c r="I99" s="24"/>
      <c r="J99" s="22" t="s">
        <v>167</v>
      </c>
    </row>
    <row r="100">
      <c r="A100" s="30" t="s">
        <v>133</v>
      </c>
      <c r="B100" s="21">
        <v>0.11780092592592592</v>
      </c>
      <c r="C100" s="22" t="s">
        <v>66</v>
      </c>
      <c r="D100" s="22" t="s">
        <v>166</v>
      </c>
      <c r="E100" s="23">
        <v>17.0</v>
      </c>
      <c r="F100" s="25">
        <f>E100-0</f>
        <v>17</v>
      </c>
      <c r="G100" s="24"/>
      <c r="H100" s="24"/>
      <c r="I100" s="24"/>
      <c r="J100" s="22" t="s">
        <v>167</v>
      </c>
    </row>
    <row r="101">
      <c r="A101" s="30" t="s">
        <v>133</v>
      </c>
      <c r="B101" s="21">
        <v>0.11782407407407407</v>
      </c>
      <c r="C101" s="22" t="s">
        <v>82</v>
      </c>
      <c r="D101" s="22" t="s">
        <v>166</v>
      </c>
      <c r="E101" s="23">
        <v>20.0</v>
      </c>
      <c r="F101" s="25">
        <f t="shared" ref="F101:F102" si="9">E101-5</f>
        <v>15</v>
      </c>
      <c r="G101" s="24"/>
      <c r="H101" s="24"/>
      <c r="I101" s="24"/>
      <c r="J101" s="22" t="s">
        <v>167</v>
      </c>
    </row>
    <row r="102">
      <c r="A102" s="30" t="s">
        <v>133</v>
      </c>
      <c r="B102" s="21">
        <v>0.11787037037037038</v>
      </c>
      <c r="C102" s="22" t="s">
        <v>69</v>
      </c>
      <c r="D102" s="22" t="s">
        <v>166</v>
      </c>
      <c r="E102" s="23">
        <v>9.0</v>
      </c>
      <c r="F102" s="25">
        <f t="shared" si="9"/>
        <v>4</v>
      </c>
      <c r="G102" s="24"/>
      <c r="H102" s="24"/>
      <c r="I102" s="24"/>
      <c r="J102" s="22" t="s">
        <v>168</v>
      </c>
    </row>
    <row r="103">
      <c r="A103" s="30" t="s">
        <v>133</v>
      </c>
      <c r="B103" s="21">
        <v>0.11929398148148149</v>
      </c>
      <c r="C103" s="22" t="s">
        <v>70</v>
      </c>
      <c r="D103" s="22" t="s">
        <v>78</v>
      </c>
      <c r="E103" s="23">
        <v>15.0</v>
      </c>
      <c r="F103" s="25">
        <f>E103-6</f>
        <v>9</v>
      </c>
      <c r="G103" s="24"/>
      <c r="H103" s="24"/>
      <c r="I103" s="24"/>
      <c r="J103" s="24"/>
    </row>
    <row r="104">
      <c r="A104" s="30" t="s">
        <v>133</v>
      </c>
      <c r="B104" s="21">
        <v>0.11960648148148148</v>
      </c>
      <c r="C104" s="22" t="s">
        <v>70</v>
      </c>
      <c r="D104" s="22" t="s">
        <v>79</v>
      </c>
      <c r="E104" s="23">
        <v>18.0</v>
      </c>
      <c r="F104" s="25">
        <f>E104-4</f>
        <v>14</v>
      </c>
      <c r="G104" s="24"/>
      <c r="H104" s="24"/>
      <c r="I104" s="24"/>
      <c r="J104" s="24"/>
    </row>
    <row r="105">
      <c r="A105" s="30" t="s">
        <v>133</v>
      </c>
      <c r="B105" s="21">
        <v>0.12012731481481481</v>
      </c>
      <c r="C105" s="22" t="s">
        <v>70</v>
      </c>
      <c r="D105" s="22" t="s">
        <v>93</v>
      </c>
      <c r="E105" s="23">
        <v>11.0</v>
      </c>
      <c r="F105" s="25">
        <f t="shared" ref="F105:F107" si="10">E105-6</f>
        <v>5</v>
      </c>
      <c r="G105" s="24"/>
      <c r="H105" s="24"/>
      <c r="I105" s="24"/>
      <c r="J105" s="22" t="s">
        <v>169</v>
      </c>
    </row>
    <row r="106">
      <c r="A106" s="30" t="s">
        <v>133</v>
      </c>
      <c r="B106" s="21">
        <v>0.1214699074074074</v>
      </c>
      <c r="C106" s="22" t="s">
        <v>74</v>
      </c>
      <c r="D106" s="22" t="s">
        <v>93</v>
      </c>
      <c r="E106" s="23">
        <v>8.0</v>
      </c>
      <c r="F106" s="23">
        <f t="shared" si="10"/>
        <v>2</v>
      </c>
      <c r="G106" s="24"/>
      <c r="H106" s="24"/>
      <c r="I106" s="24"/>
      <c r="J106" s="22" t="s">
        <v>170</v>
      </c>
    </row>
    <row r="107">
      <c r="A107" s="30" t="s">
        <v>133</v>
      </c>
      <c r="B107" s="21">
        <v>0.12322916666666667</v>
      </c>
      <c r="C107" s="22" t="s">
        <v>66</v>
      </c>
      <c r="D107" s="22" t="s">
        <v>89</v>
      </c>
      <c r="E107" s="23">
        <v>25.0</v>
      </c>
      <c r="F107" s="23">
        <f t="shared" si="10"/>
        <v>19</v>
      </c>
      <c r="G107" s="24"/>
      <c r="H107" s="24"/>
      <c r="I107" s="24"/>
      <c r="J107" s="22" t="s">
        <v>171</v>
      </c>
    </row>
    <row r="108">
      <c r="A108" s="30" t="s">
        <v>133</v>
      </c>
      <c r="B108" s="21">
        <v>0.12340277777777778</v>
      </c>
      <c r="C108" s="22" t="s">
        <v>66</v>
      </c>
      <c r="D108" s="22" t="s">
        <v>91</v>
      </c>
      <c r="E108" s="23">
        <v>15.0</v>
      </c>
      <c r="F108" s="26"/>
      <c r="G108" s="24"/>
      <c r="H108" s="22" t="s">
        <v>172</v>
      </c>
      <c r="I108" s="24"/>
      <c r="J108" s="24"/>
    </row>
    <row r="109">
      <c r="A109" s="30" t="s">
        <v>133</v>
      </c>
      <c r="B109" s="21">
        <v>0.12469907407407407</v>
      </c>
      <c r="C109" s="22" t="s">
        <v>72</v>
      </c>
      <c r="D109" s="22" t="s">
        <v>93</v>
      </c>
      <c r="E109" s="23">
        <v>13.0</v>
      </c>
      <c r="F109" s="25">
        <f>E109-5</f>
        <v>8</v>
      </c>
      <c r="G109" s="24"/>
      <c r="H109" s="24"/>
      <c r="I109" s="24"/>
      <c r="J109" s="22" t="s">
        <v>136</v>
      </c>
    </row>
    <row r="110">
      <c r="A110" s="30" t="s">
        <v>133</v>
      </c>
      <c r="B110" s="21">
        <v>0.12483796296296296</v>
      </c>
      <c r="C110" s="22" t="s">
        <v>72</v>
      </c>
      <c r="D110" s="22" t="s">
        <v>91</v>
      </c>
      <c r="E110" s="23">
        <v>9.0</v>
      </c>
      <c r="F110" s="26"/>
      <c r="G110" s="24"/>
      <c r="H110" s="22" t="s">
        <v>173</v>
      </c>
      <c r="I110" s="24"/>
      <c r="J110" s="24"/>
    </row>
    <row r="111">
      <c r="A111" s="30" t="s">
        <v>133</v>
      </c>
      <c r="B111" s="21">
        <v>0.12538194444444445</v>
      </c>
      <c r="C111" s="22" t="s">
        <v>72</v>
      </c>
      <c r="D111" s="22" t="s">
        <v>81</v>
      </c>
      <c r="E111" s="23">
        <v>11.0</v>
      </c>
      <c r="F111" s="25">
        <f>E111-2</f>
        <v>9</v>
      </c>
      <c r="G111" s="24"/>
      <c r="H111" s="22" t="s">
        <v>174</v>
      </c>
      <c r="I111" s="24"/>
      <c r="J111" s="22" t="s">
        <v>175</v>
      </c>
    </row>
    <row r="112">
      <c r="A112" s="30" t="s">
        <v>133</v>
      </c>
      <c r="B112" s="21">
        <v>0.1258101851851852</v>
      </c>
      <c r="C112" s="22" t="s">
        <v>66</v>
      </c>
      <c r="D112" s="22" t="s">
        <v>91</v>
      </c>
      <c r="E112" s="23">
        <v>4.0</v>
      </c>
      <c r="F112" s="26"/>
      <c r="G112" s="24"/>
      <c r="H112" s="22" t="s">
        <v>176</v>
      </c>
      <c r="I112" s="24"/>
      <c r="J112" s="24"/>
    </row>
    <row r="113">
      <c r="A113" s="30" t="s">
        <v>133</v>
      </c>
      <c r="B113" s="21">
        <v>0.12636574074074075</v>
      </c>
      <c r="C113" s="22" t="s">
        <v>72</v>
      </c>
      <c r="D113" s="22" t="s">
        <v>93</v>
      </c>
      <c r="E113" s="23">
        <v>19.0</v>
      </c>
      <c r="F113" s="25">
        <f>E113-5</f>
        <v>14</v>
      </c>
      <c r="G113" s="24"/>
      <c r="H113" s="24"/>
      <c r="I113" s="24"/>
      <c r="J113" s="22" t="s">
        <v>136</v>
      </c>
    </row>
    <row r="114">
      <c r="A114" s="30" t="s">
        <v>133</v>
      </c>
      <c r="B114" s="21">
        <v>0.12643518518518518</v>
      </c>
      <c r="C114" s="22" t="s">
        <v>72</v>
      </c>
      <c r="D114" s="22" t="s">
        <v>91</v>
      </c>
      <c r="E114" s="23">
        <v>7.0</v>
      </c>
      <c r="F114" s="26"/>
      <c r="G114" s="24"/>
      <c r="H114" s="22" t="s">
        <v>177</v>
      </c>
      <c r="I114" s="22">
        <v>1.0</v>
      </c>
      <c r="J114" s="24"/>
    </row>
    <row r="115">
      <c r="A115" s="30" t="s">
        <v>133</v>
      </c>
      <c r="B115" s="21">
        <v>0.12734953703703702</v>
      </c>
      <c r="C115" s="22" t="s">
        <v>82</v>
      </c>
      <c r="D115" s="22" t="s">
        <v>166</v>
      </c>
      <c r="E115" s="23">
        <v>20.0</v>
      </c>
      <c r="F115" s="25">
        <f t="shared" ref="F115:F116" si="11">E115-5</f>
        <v>15</v>
      </c>
      <c r="G115" s="24"/>
      <c r="H115" s="22" t="s">
        <v>178</v>
      </c>
      <c r="I115" s="24"/>
      <c r="J115" s="22" t="s">
        <v>179</v>
      </c>
    </row>
    <row r="116">
      <c r="A116" s="30" t="s">
        <v>133</v>
      </c>
      <c r="B116" s="21">
        <v>0.12780092592592593</v>
      </c>
      <c r="C116" s="22" t="s">
        <v>72</v>
      </c>
      <c r="D116" s="22" t="s">
        <v>166</v>
      </c>
      <c r="E116" s="23">
        <v>16.0</v>
      </c>
      <c r="F116" s="25">
        <f t="shared" si="11"/>
        <v>11</v>
      </c>
      <c r="G116" s="24"/>
      <c r="H116" s="24"/>
      <c r="I116" s="24"/>
      <c r="J116" s="22" t="s">
        <v>167</v>
      </c>
    </row>
    <row r="117">
      <c r="A117" s="30" t="s">
        <v>133</v>
      </c>
      <c r="B117" s="21">
        <v>0.1278125</v>
      </c>
      <c r="C117" s="22" t="s">
        <v>66</v>
      </c>
      <c r="D117" s="22" t="s">
        <v>166</v>
      </c>
      <c r="E117" s="23">
        <v>14.0</v>
      </c>
      <c r="F117" s="25">
        <f>E117-0</f>
        <v>14</v>
      </c>
      <c r="G117" s="24"/>
      <c r="H117" s="24"/>
      <c r="I117" s="24"/>
      <c r="J117" s="22" t="s">
        <v>167</v>
      </c>
    </row>
    <row r="118">
      <c r="A118" s="30" t="s">
        <v>133</v>
      </c>
      <c r="B118" s="21">
        <v>0.12782407407407406</v>
      </c>
      <c r="C118" s="22" t="s">
        <v>69</v>
      </c>
      <c r="D118" s="22" t="s">
        <v>166</v>
      </c>
      <c r="E118" s="23">
        <v>21.0</v>
      </c>
      <c r="F118" s="25">
        <f>E118-5</f>
        <v>16</v>
      </c>
      <c r="G118" s="24"/>
      <c r="H118" s="24"/>
      <c r="I118" s="24"/>
      <c r="J118" s="22" t="s">
        <v>167</v>
      </c>
    </row>
    <row r="119">
      <c r="A119" s="30" t="s">
        <v>133</v>
      </c>
      <c r="B119" s="21">
        <v>0.12783564814814816</v>
      </c>
      <c r="C119" s="22" t="s">
        <v>74</v>
      </c>
      <c r="D119" s="22" t="s">
        <v>166</v>
      </c>
      <c r="E119" s="23">
        <v>19.0</v>
      </c>
      <c r="F119" s="25">
        <f>E119-0</f>
        <v>19</v>
      </c>
      <c r="G119" s="24"/>
      <c r="H119" s="24"/>
      <c r="I119" s="24"/>
      <c r="J119" s="22"/>
    </row>
    <row r="120">
      <c r="A120" s="30" t="s">
        <v>133</v>
      </c>
      <c r="B120" s="21">
        <v>0.12784722222222222</v>
      </c>
      <c r="C120" s="22" t="s">
        <v>70</v>
      </c>
      <c r="D120" s="22" t="s">
        <v>166</v>
      </c>
      <c r="E120" s="23">
        <v>19.0</v>
      </c>
      <c r="F120" s="25">
        <f>E120-3</f>
        <v>16</v>
      </c>
      <c r="G120" s="24"/>
      <c r="H120" s="24"/>
      <c r="I120" s="24"/>
      <c r="J120" s="22" t="s">
        <v>167</v>
      </c>
    </row>
    <row r="121">
      <c r="A121" s="30" t="s">
        <v>133</v>
      </c>
      <c r="B121" s="21">
        <v>0.12789351851851852</v>
      </c>
      <c r="C121" s="22" t="s">
        <v>82</v>
      </c>
      <c r="D121" s="22" t="s">
        <v>166</v>
      </c>
      <c r="E121" s="23">
        <v>23.0</v>
      </c>
      <c r="F121" s="25">
        <f t="shared" ref="F121:F122" si="12">E121-5</f>
        <v>18</v>
      </c>
      <c r="G121" s="24"/>
      <c r="H121" s="24"/>
      <c r="I121" s="24"/>
      <c r="J121" s="22" t="s">
        <v>167</v>
      </c>
    </row>
    <row r="122">
      <c r="A122" s="30" t="s">
        <v>133</v>
      </c>
      <c r="B122" s="21">
        <v>0.12850694444444444</v>
      </c>
      <c r="C122" s="22" t="s">
        <v>69</v>
      </c>
      <c r="D122" s="22" t="s">
        <v>89</v>
      </c>
      <c r="E122" s="23">
        <v>7.0</v>
      </c>
      <c r="F122" s="25">
        <f t="shared" si="12"/>
        <v>2</v>
      </c>
      <c r="G122" s="24"/>
      <c r="H122" s="24"/>
      <c r="I122" s="24"/>
      <c r="J122" s="22" t="s">
        <v>90</v>
      </c>
    </row>
    <row r="123">
      <c r="A123" s="30" t="s">
        <v>133</v>
      </c>
      <c r="B123" s="21">
        <v>0.12996527777777778</v>
      </c>
      <c r="C123" s="22" t="s">
        <v>70</v>
      </c>
      <c r="D123" s="22" t="s">
        <v>79</v>
      </c>
      <c r="E123" s="23">
        <v>10.0</v>
      </c>
      <c r="F123" s="25">
        <f t="shared" ref="F123:F124" si="13">E123-4</f>
        <v>6</v>
      </c>
      <c r="G123" s="24"/>
      <c r="H123" s="24"/>
      <c r="I123" s="24"/>
      <c r="J123" s="24"/>
    </row>
    <row r="124">
      <c r="A124" s="30" t="s">
        <v>133</v>
      </c>
      <c r="B124" s="21">
        <v>0.13063657407407409</v>
      </c>
      <c r="C124" s="22" t="s">
        <v>70</v>
      </c>
      <c r="D124" s="22" t="s">
        <v>79</v>
      </c>
      <c r="E124" s="23">
        <v>16.0</v>
      </c>
      <c r="F124" s="25">
        <f t="shared" si="13"/>
        <v>12</v>
      </c>
      <c r="G124" s="24"/>
      <c r="H124" s="24"/>
      <c r="I124" s="24"/>
      <c r="J124" s="24"/>
    </row>
    <row r="125">
      <c r="A125" s="30" t="s">
        <v>133</v>
      </c>
      <c r="B125" s="21">
        <v>0.13122685185185184</v>
      </c>
      <c r="C125" s="22" t="s">
        <v>70</v>
      </c>
      <c r="D125" s="22" t="s">
        <v>93</v>
      </c>
      <c r="E125" s="23">
        <v>24.0</v>
      </c>
      <c r="F125" s="23">
        <v>18.0</v>
      </c>
      <c r="G125" s="24"/>
      <c r="H125" s="24"/>
      <c r="I125" s="24"/>
      <c r="J125" s="22" t="s">
        <v>99</v>
      </c>
    </row>
    <row r="126">
      <c r="A126" s="30" t="s">
        <v>133</v>
      </c>
      <c r="B126" s="21">
        <v>0.13145833333333334</v>
      </c>
      <c r="C126" s="22" t="s">
        <v>70</v>
      </c>
      <c r="D126" s="22" t="s">
        <v>91</v>
      </c>
      <c r="E126" s="23">
        <v>8.0</v>
      </c>
      <c r="F126" s="26"/>
      <c r="G126" s="24"/>
      <c r="H126" s="22" t="s">
        <v>180</v>
      </c>
      <c r="I126" s="24"/>
      <c r="J126" s="24"/>
    </row>
    <row r="127">
      <c r="A127" s="30" t="s">
        <v>133</v>
      </c>
      <c r="B127" s="21">
        <v>0.1325462962962963</v>
      </c>
      <c r="C127" s="22" t="s">
        <v>82</v>
      </c>
      <c r="D127" s="22" t="s">
        <v>89</v>
      </c>
      <c r="E127" s="23">
        <v>10.0</v>
      </c>
      <c r="F127" s="25">
        <f>E127-6</f>
        <v>4</v>
      </c>
      <c r="G127" s="24"/>
      <c r="H127" s="24"/>
      <c r="I127" s="24"/>
      <c r="J127" s="22" t="s">
        <v>181</v>
      </c>
    </row>
    <row r="128">
      <c r="A128" s="30" t="s">
        <v>133</v>
      </c>
      <c r="B128" s="21">
        <v>0.1325462962962963</v>
      </c>
      <c r="C128" s="22" t="s">
        <v>82</v>
      </c>
      <c r="D128" s="22" t="s">
        <v>89</v>
      </c>
      <c r="E128" s="23" t="s">
        <v>75</v>
      </c>
      <c r="F128" s="23" t="s">
        <v>75</v>
      </c>
      <c r="G128" s="24"/>
      <c r="H128" s="24"/>
      <c r="I128" s="24"/>
      <c r="J128" s="22" t="s">
        <v>160</v>
      </c>
    </row>
    <row r="129">
      <c r="A129" s="30" t="s">
        <v>133</v>
      </c>
      <c r="B129" s="21">
        <v>0.13366898148148149</v>
      </c>
      <c r="C129" s="22" t="s">
        <v>74</v>
      </c>
      <c r="D129" s="22" t="s">
        <v>93</v>
      </c>
      <c r="E129" s="23">
        <v>19.0</v>
      </c>
      <c r="F129" s="25">
        <f>E129-6</f>
        <v>13</v>
      </c>
      <c r="G129" s="24"/>
      <c r="H129" s="24"/>
      <c r="I129" s="24"/>
      <c r="J129" s="22" t="s">
        <v>182</v>
      </c>
    </row>
    <row r="130">
      <c r="A130" s="30" t="s">
        <v>133</v>
      </c>
      <c r="B130" s="21">
        <v>0.13378472222222224</v>
      </c>
      <c r="C130" s="22" t="s">
        <v>74</v>
      </c>
      <c r="D130" s="22" t="s">
        <v>91</v>
      </c>
      <c r="E130" s="23">
        <v>12.0</v>
      </c>
      <c r="F130" s="26"/>
      <c r="G130" s="24"/>
      <c r="H130" s="22" t="s">
        <v>183</v>
      </c>
      <c r="I130" s="24"/>
      <c r="J130" s="24"/>
    </row>
    <row r="131">
      <c r="A131" s="30" t="s">
        <v>133</v>
      </c>
      <c r="B131" s="21">
        <v>0.1346875</v>
      </c>
      <c r="C131" s="22" t="s">
        <v>66</v>
      </c>
      <c r="D131" s="22" t="s">
        <v>93</v>
      </c>
      <c r="E131" s="23">
        <v>17.0</v>
      </c>
      <c r="F131" s="25">
        <f>E131-6</f>
        <v>11</v>
      </c>
      <c r="G131" s="24"/>
      <c r="H131" s="24"/>
      <c r="I131" s="24"/>
      <c r="J131" s="22" t="s">
        <v>184</v>
      </c>
    </row>
    <row r="132">
      <c r="A132" s="30" t="s">
        <v>133</v>
      </c>
      <c r="B132" s="21">
        <v>0.13502314814814814</v>
      </c>
      <c r="C132" s="22" t="s">
        <v>66</v>
      </c>
      <c r="D132" s="22" t="s">
        <v>91</v>
      </c>
      <c r="E132" s="23">
        <v>15.0</v>
      </c>
      <c r="F132" s="26"/>
      <c r="G132" s="24"/>
      <c r="H132" s="22" t="s">
        <v>185</v>
      </c>
      <c r="I132" s="24"/>
      <c r="J132" s="24"/>
    </row>
    <row r="133">
      <c r="A133" s="30" t="s">
        <v>133</v>
      </c>
      <c r="B133" s="21">
        <v>0.13641203703703703</v>
      </c>
      <c r="C133" s="22" t="s">
        <v>82</v>
      </c>
      <c r="D133" s="22" t="s">
        <v>81</v>
      </c>
      <c r="E133" s="23">
        <v>12.0</v>
      </c>
      <c r="F133" s="25">
        <f t="shared" ref="F133:F134" si="14">E133-2</f>
        <v>10</v>
      </c>
      <c r="G133" s="24"/>
      <c r="H133" s="22" t="s">
        <v>186</v>
      </c>
      <c r="I133" s="24"/>
      <c r="J133" s="22" t="s">
        <v>175</v>
      </c>
    </row>
    <row r="134">
      <c r="A134" s="30" t="s">
        <v>133</v>
      </c>
      <c r="B134" s="21">
        <v>0.136875</v>
      </c>
      <c r="C134" s="22" t="s">
        <v>69</v>
      </c>
      <c r="D134" s="22" t="s">
        <v>81</v>
      </c>
      <c r="E134" s="23">
        <v>7.0</v>
      </c>
      <c r="F134" s="25">
        <f t="shared" si="14"/>
        <v>5</v>
      </c>
      <c r="G134" s="24"/>
      <c r="H134" s="22" t="s">
        <v>187</v>
      </c>
      <c r="I134" s="24"/>
      <c r="J134" s="22" t="s">
        <v>175</v>
      </c>
    </row>
    <row r="135">
      <c r="A135" s="30" t="s">
        <v>133</v>
      </c>
      <c r="B135" s="21">
        <v>0.13799768518518518</v>
      </c>
      <c r="C135" s="22" t="s">
        <v>72</v>
      </c>
      <c r="D135" s="22" t="s">
        <v>91</v>
      </c>
      <c r="E135" s="23">
        <v>4.0</v>
      </c>
      <c r="F135" s="26"/>
      <c r="G135" s="24"/>
      <c r="H135" s="22" t="s">
        <v>188</v>
      </c>
      <c r="I135" s="24"/>
      <c r="J135" s="22" t="s">
        <v>189</v>
      </c>
    </row>
    <row r="136">
      <c r="A136" s="30" t="s">
        <v>133</v>
      </c>
      <c r="B136" s="21">
        <v>0.13896990740740742</v>
      </c>
      <c r="C136" s="22" t="s">
        <v>74</v>
      </c>
      <c r="D136" s="22" t="s">
        <v>81</v>
      </c>
      <c r="E136" s="23">
        <v>10.0</v>
      </c>
      <c r="F136" s="25">
        <f>E136-2</f>
        <v>8</v>
      </c>
      <c r="G136" s="24"/>
      <c r="H136" s="24"/>
      <c r="I136" s="24"/>
      <c r="J136" s="22" t="s">
        <v>190</v>
      </c>
    </row>
    <row r="137">
      <c r="A137" s="30" t="s">
        <v>133</v>
      </c>
      <c r="B137" s="21">
        <v>0.1394212962962963</v>
      </c>
      <c r="C137" s="22" t="s">
        <v>74</v>
      </c>
      <c r="D137" s="22" t="s">
        <v>93</v>
      </c>
      <c r="E137" s="23">
        <v>22.0</v>
      </c>
      <c r="F137" s="25">
        <f t="shared" ref="F137:F138" si="15">E137-6</f>
        <v>16</v>
      </c>
      <c r="G137" s="24"/>
      <c r="H137" s="24"/>
      <c r="I137" s="24"/>
      <c r="J137" s="22" t="s">
        <v>191</v>
      </c>
    </row>
    <row r="138">
      <c r="A138" s="30" t="s">
        <v>133</v>
      </c>
      <c r="B138" s="21">
        <v>0.13944444444444445</v>
      </c>
      <c r="C138" s="22" t="s">
        <v>66</v>
      </c>
      <c r="D138" s="22" t="s">
        <v>93</v>
      </c>
      <c r="E138" s="23">
        <v>18.0</v>
      </c>
      <c r="F138" s="25">
        <f t="shared" si="15"/>
        <v>12</v>
      </c>
      <c r="G138" s="24"/>
      <c r="H138" s="24"/>
      <c r="I138" s="24"/>
      <c r="J138" s="22" t="s">
        <v>105</v>
      </c>
    </row>
    <row r="139">
      <c r="A139" s="30" t="s">
        <v>133</v>
      </c>
      <c r="B139" s="21">
        <v>0.13962962962962963</v>
      </c>
      <c r="C139" s="22" t="s">
        <v>74</v>
      </c>
      <c r="D139" s="22" t="s">
        <v>91</v>
      </c>
      <c r="E139" s="23">
        <v>11.0</v>
      </c>
      <c r="F139" s="26"/>
      <c r="G139" s="24"/>
      <c r="H139" s="22" t="s">
        <v>192</v>
      </c>
      <c r="I139" s="24"/>
      <c r="J139" s="24"/>
    </row>
    <row r="140">
      <c r="A140" s="30" t="s">
        <v>133</v>
      </c>
      <c r="B140" s="21">
        <v>0.13984953703703704</v>
      </c>
      <c r="C140" s="22" t="s">
        <v>66</v>
      </c>
      <c r="D140" s="22" t="s">
        <v>91</v>
      </c>
      <c r="E140" s="23">
        <v>16.0</v>
      </c>
      <c r="F140" s="26"/>
      <c r="G140" s="24"/>
      <c r="H140" s="22" t="s">
        <v>193</v>
      </c>
      <c r="I140" s="24"/>
      <c r="J140" s="24"/>
    </row>
    <row r="141">
      <c r="A141" s="30" t="s">
        <v>133</v>
      </c>
      <c r="B141" s="21">
        <v>0.14174768518518518</v>
      </c>
      <c r="C141" s="22" t="s">
        <v>69</v>
      </c>
      <c r="D141" s="22" t="s">
        <v>120</v>
      </c>
      <c r="E141" s="23">
        <v>9.0</v>
      </c>
      <c r="F141" s="26"/>
      <c r="G141" s="24"/>
      <c r="H141" s="24"/>
      <c r="I141" s="24"/>
      <c r="J141" s="22" t="s">
        <v>194</v>
      </c>
    </row>
    <row r="142">
      <c r="A142" s="30" t="s">
        <v>133</v>
      </c>
      <c r="B142" s="21">
        <v>0.1428587962962963</v>
      </c>
      <c r="C142" s="22" t="s">
        <v>82</v>
      </c>
      <c r="D142" s="22" t="s">
        <v>195</v>
      </c>
      <c r="E142" s="23" t="s">
        <v>75</v>
      </c>
      <c r="F142" s="23" t="s">
        <v>75</v>
      </c>
      <c r="G142" s="24"/>
      <c r="H142" s="24"/>
      <c r="I142" s="24"/>
      <c r="J142" s="22" t="s">
        <v>196</v>
      </c>
    </row>
    <row r="143">
      <c r="A143" s="30" t="s">
        <v>133</v>
      </c>
      <c r="B143" s="21">
        <v>0.14313657407407407</v>
      </c>
      <c r="C143" s="22" t="s">
        <v>74</v>
      </c>
      <c r="D143" s="22" t="s">
        <v>93</v>
      </c>
      <c r="E143" s="23">
        <v>10.0</v>
      </c>
      <c r="F143" s="25">
        <f t="shared" ref="F143:F144" si="16">E143-6</f>
        <v>4</v>
      </c>
      <c r="G143" s="24"/>
      <c r="H143" s="24"/>
      <c r="I143" s="24"/>
      <c r="J143" s="22" t="s">
        <v>197</v>
      </c>
    </row>
    <row r="144">
      <c r="A144" s="30" t="s">
        <v>133</v>
      </c>
      <c r="B144" s="21">
        <v>0.14386574074074074</v>
      </c>
      <c r="C144" s="22" t="s">
        <v>66</v>
      </c>
      <c r="D144" s="22" t="s">
        <v>89</v>
      </c>
      <c r="E144" s="23">
        <v>23.0</v>
      </c>
      <c r="F144" s="23">
        <f t="shared" si="16"/>
        <v>17</v>
      </c>
      <c r="G144" s="24"/>
      <c r="H144" s="24"/>
      <c r="I144" s="24"/>
      <c r="J144" s="22" t="s">
        <v>171</v>
      </c>
    </row>
    <row r="145">
      <c r="A145" s="30" t="s">
        <v>133</v>
      </c>
      <c r="B145" s="21">
        <v>0.1440972222222222</v>
      </c>
      <c r="C145" s="22" t="s">
        <v>66</v>
      </c>
      <c r="D145" s="22" t="s">
        <v>91</v>
      </c>
      <c r="E145" s="23">
        <v>14.0</v>
      </c>
      <c r="F145" s="26"/>
      <c r="G145" s="24"/>
      <c r="H145" s="22" t="s">
        <v>198</v>
      </c>
      <c r="I145" s="22">
        <v>1.0</v>
      </c>
      <c r="J145" s="22" t="s">
        <v>119</v>
      </c>
    </row>
    <row r="146">
      <c r="A146" s="30" t="s">
        <v>133</v>
      </c>
      <c r="B146" s="21">
        <v>0.14591435185185186</v>
      </c>
      <c r="C146" s="22" t="s">
        <v>66</v>
      </c>
      <c r="D146" s="22" t="s">
        <v>81</v>
      </c>
      <c r="E146" s="23">
        <v>6.0</v>
      </c>
      <c r="F146" s="23">
        <v>2.0</v>
      </c>
      <c r="G146" s="24"/>
      <c r="H146" s="22" t="s">
        <v>199</v>
      </c>
      <c r="I146" s="24"/>
      <c r="J146" s="22" t="s">
        <v>175</v>
      </c>
    </row>
    <row r="147">
      <c r="A147" s="30" t="s">
        <v>133</v>
      </c>
      <c r="B147" s="21">
        <v>0.14675925925925926</v>
      </c>
      <c r="C147" s="22" t="s">
        <v>72</v>
      </c>
      <c r="D147" s="22" t="s">
        <v>93</v>
      </c>
      <c r="E147" s="23">
        <v>10.0</v>
      </c>
      <c r="F147" s="25">
        <f>E147-5</f>
        <v>5</v>
      </c>
      <c r="G147" s="24"/>
      <c r="H147" s="24"/>
      <c r="I147" s="24"/>
      <c r="J147" s="22" t="s">
        <v>136</v>
      </c>
    </row>
    <row r="148">
      <c r="A148" s="30" t="s">
        <v>133</v>
      </c>
      <c r="B148" s="21">
        <v>0.14675925925925926</v>
      </c>
      <c r="C148" s="22" t="s">
        <v>72</v>
      </c>
      <c r="D148" s="22" t="s">
        <v>93</v>
      </c>
      <c r="E148" s="23" t="s">
        <v>75</v>
      </c>
      <c r="F148" s="23" t="s">
        <v>75</v>
      </c>
      <c r="G148" s="24"/>
      <c r="H148" s="24"/>
      <c r="I148" s="24"/>
      <c r="J148" s="22" t="s">
        <v>136</v>
      </c>
    </row>
    <row r="149">
      <c r="A149" s="30" t="s">
        <v>133</v>
      </c>
      <c r="B149" s="21">
        <v>0.14759259259259258</v>
      </c>
      <c r="C149" s="22" t="s">
        <v>69</v>
      </c>
      <c r="D149" s="22" t="s">
        <v>91</v>
      </c>
      <c r="E149" s="23">
        <v>6.0</v>
      </c>
      <c r="F149" s="26"/>
      <c r="G149" s="24"/>
      <c r="H149" s="22" t="s">
        <v>200</v>
      </c>
      <c r="I149" s="22">
        <v>1.0</v>
      </c>
      <c r="J149" s="22" t="s">
        <v>201</v>
      </c>
    </row>
    <row r="150">
      <c r="A150" s="30" t="s">
        <v>133</v>
      </c>
      <c r="B150" s="21">
        <v>0.14907407407407408</v>
      </c>
      <c r="C150" s="22" t="s">
        <v>70</v>
      </c>
      <c r="D150" s="22" t="s">
        <v>93</v>
      </c>
      <c r="E150" s="23">
        <v>10.0</v>
      </c>
      <c r="F150" s="25">
        <f t="shared" ref="F150:F151" si="17">E150-6</f>
        <v>4</v>
      </c>
      <c r="G150" s="24"/>
      <c r="H150" s="24"/>
      <c r="I150" s="24"/>
      <c r="J150" s="22" t="s">
        <v>202</v>
      </c>
    </row>
    <row r="151">
      <c r="A151" s="30" t="s">
        <v>133</v>
      </c>
      <c r="B151" s="21">
        <v>0.14907407407407408</v>
      </c>
      <c r="C151" s="22" t="s">
        <v>70</v>
      </c>
      <c r="D151" s="22" t="s">
        <v>93</v>
      </c>
      <c r="E151" s="23">
        <v>14.0</v>
      </c>
      <c r="F151" s="25">
        <f t="shared" si="17"/>
        <v>8</v>
      </c>
      <c r="G151" s="24"/>
      <c r="H151" s="24"/>
      <c r="I151" s="24"/>
      <c r="J151" s="22" t="s">
        <v>160</v>
      </c>
    </row>
    <row r="152">
      <c r="A152" s="30" t="s">
        <v>133</v>
      </c>
      <c r="B152" s="21">
        <v>0.14934027777777778</v>
      </c>
      <c r="C152" s="22" t="s">
        <v>82</v>
      </c>
      <c r="D152" s="22" t="s">
        <v>195</v>
      </c>
      <c r="E152" s="23" t="s">
        <v>75</v>
      </c>
      <c r="F152" s="23" t="s">
        <v>75</v>
      </c>
      <c r="G152" s="24"/>
      <c r="H152" s="24"/>
      <c r="I152" s="24"/>
      <c r="J152" s="22" t="s">
        <v>196</v>
      </c>
    </row>
    <row r="153">
      <c r="A153" s="30" t="s">
        <v>133</v>
      </c>
      <c r="B153" s="21">
        <v>0.1495949074074074</v>
      </c>
      <c r="C153" s="22" t="s">
        <v>74</v>
      </c>
      <c r="D153" s="22" t="s">
        <v>93</v>
      </c>
      <c r="E153" s="23" t="s">
        <v>88</v>
      </c>
      <c r="F153" s="23">
        <v>1.0</v>
      </c>
      <c r="G153" s="24"/>
      <c r="H153" s="24"/>
      <c r="I153" s="24"/>
      <c r="J153" s="22" t="s">
        <v>197</v>
      </c>
    </row>
    <row r="154">
      <c r="A154" s="30" t="s">
        <v>133</v>
      </c>
      <c r="B154" s="21">
        <v>0.14971064814814813</v>
      </c>
      <c r="C154" s="22" t="s">
        <v>74</v>
      </c>
      <c r="D154" s="22" t="s">
        <v>93</v>
      </c>
      <c r="E154" s="23" t="s">
        <v>158</v>
      </c>
      <c r="F154" s="25">
        <v>6.0</v>
      </c>
      <c r="G154" s="24"/>
      <c r="H154" s="24"/>
      <c r="I154" s="24"/>
      <c r="J154" s="22" t="s">
        <v>197</v>
      </c>
    </row>
    <row r="155">
      <c r="A155" s="30" t="s">
        <v>133</v>
      </c>
      <c r="B155" s="21">
        <v>0.15034722222222222</v>
      </c>
      <c r="C155" s="22" t="s">
        <v>66</v>
      </c>
      <c r="D155" s="22" t="s">
        <v>195</v>
      </c>
      <c r="E155" s="23">
        <v>3.0</v>
      </c>
      <c r="F155" s="25">
        <f>E155</f>
        <v>3</v>
      </c>
      <c r="G155" s="24"/>
      <c r="H155" s="24"/>
      <c r="I155" s="24"/>
      <c r="J155" s="22" t="s">
        <v>203</v>
      </c>
    </row>
    <row r="156">
      <c r="A156" s="30" t="s">
        <v>133</v>
      </c>
      <c r="B156" s="21">
        <v>0.15116898148148147</v>
      </c>
      <c r="C156" s="22" t="s">
        <v>72</v>
      </c>
      <c r="D156" s="22" t="s">
        <v>93</v>
      </c>
      <c r="E156" s="23">
        <v>11.0</v>
      </c>
      <c r="F156" s="25">
        <f>E156-5</f>
        <v>6</v>
      </c>
      <c r="G156" s="24"/>
      <c r="H156" s="24"/>
      <c r="I156" s="24"/>
      <c r="J156" s="22" t="s">
        <v>136</v>
      </c>
    </row>
    <row r="157">
      <c r="A157" s="30" t="s">
        <v>133</v>
      </c>
      <c r="B157" s="21">
        <v>0.15116898148148147</v>
      </c>
      <c r="C157" s="22" t="s">
        <v>72</v>
      </c>
      <c r="D157" s="22" t="s">
        <v>93</v>
      </c>
      <c r="E157" s="23" t="s">
        <v>75</v>
      </c>
      <c r="F157" s="23" t="s">
        <v>75</v>
      </c>
      <c r="G157" s="24"/>
      <c r="H157" s="24"/>
      <c r="I157" s="24"/>
      <c r="J157" s="22" t="s">
        <v>136</v>
      </c>
    </row>
    <row r="158">
      <c r="A158" s="30" t="s">
        <v>133</v>
      </c>
      <c r="B158" s="21">
        <v>0.15222222222222223</v>
      </c>
      <c r="C158" s="22" t="s">
        <v>70</v>
      </c>
      <c r="D158" s="22" t="s">
        <v>93</v>
      </c>
      <c r="E158" s="23" t="s">
        <v>75</v>
      </c>
      <c r="F158" s="23" t="s">
        <v>75</v>
      </c>
      <c r="G158" s="24"/>
      <c r="H158" s="24"/>
      <c r="I158" s="24"/>
      <c r="J158" s="22" t="s">
        <v>85</v>
      </c>
    </row>
    <row r="159">
      <c r="A159" s="30" t="s">
        <v>133</v>
      </c>
      <c r="B159" s="21">
        <v>0.15222222222222223</v>
      </c>
      <c r="C159" s="22" t="s">
        <v>70</v>
      </c>
      <c r="D159" s="22" t="s">
        <v>93</v>
      </c>
      <c r="E159" s="25">
        <f>F159+6</f>
        <v>21</v>
      </c>
      <c r="F159" s="23">
        <v>15.0</v>
      </c>
      <c r="G159" s="24"/>
      <c r="H159" s="24"/>
      <c r="I159" s="24"/>
      <c r="J159" s="22" t="s">
        <v>204</v>
      </c>
    </row>
    <row r="160">
      <c r="A160" s="30" t="s">
        <v>133</v>
      </c>
      <c r="B160" s="21">
        <v>0.15238425925925925</v>
      </c>
      <c r="C160" s="22" t="s">
        <v>70</v>
      </c>
      <c r="D160" s="22" t="s">
        <v>91</v>
      </c>
      <c r="E160" s="23">
        <v>12.0</v>
      </c>
      <c r="F160" s="26"/>
      <c r="G160" s="24"/>
      <c r="H160" s="22" t="s">
        <v>205</v>
      </c>
      <c r="I160" s="22">
        <v>1.0</v>
      </c>
      <c r="J160" s="24"/>
    </row>
    <row r="161">
      <c r="A161" s="30" t="s">
        <v>133</v>
      </c>
      <c r="B161" s="21">
        <v>0.15270833333333333</v>
      </c>
      <c r="C161" s="22" t="s">
        <v>69</v>
      </c>
      <c r="D161" s="22" t="s">
        <v>120</v>
      </c>
      <c r="E161" s="23">
        <v>5.0</v>
      </c>
      <c r="F161" s="26"/>
      <c r="G161" s="24"/>
      <c r="H161" s="24"/>
      <c r="I161" s="24"/>
      <c r="J161" s="22" t="s">
        <v>206</v>
      </c>
    </row>
    <row r="162">
      <c r="A162" s="30" t="s">
        <v>133</v>
      </c>
      <c r="B162" s="21">
        <v>0.15288194444444445</v>
      </c>
      <c r="C162" s="22" t="s">
        <v>82</v>
      </c>
      <c r="D162" s="22" t="s">
        <v>195</v>
      </c>
      <c r="E162" s="23" t="s">
        <v>75</v>
      </c>
      <c r="F162" s="23" t="s">
        <v>75</v>
      </c>
      <c r="G162" s="24"/>
      <c r="H162" s="24"/>
      <c r="I162" s="24"/>
      <c r="J162" s="22" t="s">
        <v>203</v>
      </c>
    </row>
    <row r="163">
      <c r="A163" s="30" t="s">
        <v>133</v>
      </c>
      <c r="B163" s="21">
        <v>0.15292824074074074</v>
      </c>
      <c r="C163" s="22" t="s">
        <v>74</v>
      </c>
      <c r="D163" s="22" t="s">
        <v>128</v>
      </c>
      <c r="E163" s="23" t="s">
        <v>68</v>
      </c>
      <c r="F163" s="23">
        <v>20.0</v>
      </c>
      <c r="G163" s="24"/>
      <c r="H163" s="24"/>
      <c r="I163" s="24"/>
      <c r="J163" s="22" t="s">
        <v>207</v>
      </c>
    </row>
    <row r="164">
      <c r="A164" s="30" t="s">
        <v>133</v>
      </c>
      <c r="B164" s="21">
        <v>0.15447916666666667</v>
      </c>
      <c r="C164" s="22" t="s">
        <v>69</v>
      </c>
      <c r="D164" s="22" t="s">
        <v>83</v>
      </c>
      <c r="E164" s="23">
        <v>14.0</v>
      </c>
      <c r="F164" s="25">
        <f>E164-1</f>
        <v>13</v>
      </c>
      <c r="G164" s="24"/>
      <c r="H164" s="24"/>
      <c r="I164" s="24"/>
      <c r="J164" s="24"/>
    </row>
    <row r="165">
      <c r="A165" s="30" t="s">
        <v>133</v>
      </c>
      <c r="B165" s="21">
        <v>0.15791666666666668</v>
      </c>
      <c r="C165" s="22" t="s">
        <v>74</v>
      </c>
      <c r="D165" s="22" t="s">
        <v>73</v>
      </c>
      <c r="E165" s="23">
        <v>26.0</v>
      </c>
      <c r="F165" s="25">
        <f>E165-8</f>
        <v>18</v>
      </c>
      <c r="G165" s="24"/>
      <c r="H165" s="24"/>
      <c r="I165" s="24"/>
      <c r="J165" s="2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1" width="46.86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1326</v>
      </c>
      <c r="B2" s="27">
        <v>0.008981481481481481</v>
      </c>
      <c r="C2" s="27">
        <f t="shared" ref="C2:C119" si="1">B2</f>
        <v>0.008981481481</v>
      </c>
      <c r="D2" s="26" t="s">
        <v>70</v>
      </c>
      <c r="E2" s="26" t="s">
        <v>87</v>
      </c>
      <c r="F2" s="25">
        <v>22.0</v>
      </c>
      <c r="G2" s="25">
        <f>F2-4</f>
        <v>18</v>
      </c>
      <c r="H2" s="26"/>
      <c r="I2" s="26"/>
      <c r="J2" s="26"/>
      <c r="K2" s="26"/>
    </row>
    <row r="3">
      <c r="A3" s="26" t="s">
        <v>1326</v>
      </c>
      <c r="B3" s="27">
        <v>0.009074074074074075</v>
      </c>
      <c r="C3" s="27">
        <f t="shared" si="1"/>
        <v>0.009074074074</v>
      </c>
      <c r="D3" s="26" t="s">
        <v>84</v>
      </c>
      <c r="E3" s="26" t="s">
        <v>87</v>
      </c>
      <c r="F3" s="25">
        <v>21.0</v>
      </c>
      <c r="G3" s="25">
        <f>F3-2</f>
        <v>19</v>
      </c>
      <c r="H3" s="26"/>
      <c r="I3" s="26"/>
      <c r="J3" s="26"/>
      <c r="K3" s="26"/>
    </row>
    <row r="4">
      <c r="A4" s="26" t="s">
        <v>1326</v>
      </c>
      <c r="B4" s="27">
        <v>0.009189814814814816</v>
      </c>
      <c r="C4" s="27">
        <f t="shared" si="1"/>
        <v>0.009189814815</v>
      </c>
      <c r="D4" s="26" t="s">
        <v>66</v>
      </c>
      <c r="E4" s="26" t="s">
        <v>87</v>
      </c>
      <c r="F4" s="25">
        <v>16.0</v>
      </c>
      <c r="G4" s="25">
        <f>F4-0</f>
        <v>16</v>
      </c>
      <c r="H4" s="26"/>
      <c r="I4" s="26"/>
      <c r="J4" s="26"/>
      <c r="K4" s="26"/>
    </row>
    <row r="5">
      <c r="A5" s="26" t="s">
        <v>1326</v>
      </c>
      <c r="B5" s="27">
        <v>0.009270833333333334</v>
      </c>
      <c r="C5" s="27">
        <f t="shared" si="1"/>
        <v>0.009270833333</v>
      </c>
      <c r="D5" s="26" t="s">
        <v>74</v>
      </c>
      <c r="E5" s="26" t="s">
        <v>87</v>
      </c>
      <c r="F5" s="25">
        <v>14.0</v>
      </c>
      <c r="G5" s="25">
        <f>F5-5</f>
        <v>9</v>
      </c>
      <c r="H5" s="26"/>
      <c r="I5" s="26"/>
      <c r="J5" s="26"/>
      <c r="K5" s="26"/>
    </row>
    <row r="6">
      <c r="A6" s="26" t="s">
        <v>1326</v>
      </c>
      <c r="B6" s="27">
        <v>0.009432870370370371</v>
      </c>
      <c r="C6" s="27">
        <f t="shared" si="1"/>
        <v>0.00943287037</v>
      </c>
      <c r="D6" s="26" t="s">
        <v>69</v>
      </c>
      <c r="E6" s="26" t="s">
        <v>87</v>
      </c>
      <c r="F6" s="25">
        <v>7.0</v>
      </c>
      <c r="G6" s="25">
        <f>F6-4</f>
        <v>3</v>
      </c>
      <c r="H6" s="26"/>
      <c r="I6" s="26"/>
      <c r="J6" s="26"/>
      <c r="K6" s="26"/>
    </row>
    <row r="7">
      <c r="A7" s="26" t="s">
        <v>1326</v>
      </c>
      <c r="B7" s="27">
        <v>0.009456018518518518</v>
      </c>
      <c r="C7" s="27">
        <f t="shared" si="1"/>
        <v>0.009456018519</v>
      </c>
      <c r="D7" s="26" t="s">
        <v>82</v>
      </c>
      <c r="E7" s="26" t="s">
        <v>87</v>
      </c>
      <c r="F7" s="25">
        <v>6.0</v>
      </c>
      <c r="G7" s="25">
        <f t="shared" ref="G7:G8" si="2">F7-1</f>
        <v>5</v>
      </c>
      <c r="H7" s="26"/>
      <c r="I7" s="26"/>
      <c r="J7" s="26"/>
      <c r="K7" s="26"/>
    </row>
    <row r="8">
      <c r="A8" s="26" t="s">
        <v>1326</v>
      </c>
      <c r="B8" s="27">
        <v>0.009456018518518518</v>
      </c>
      <c r="C8" s="27">
        <f t="shared" si="1"/>
        <v>0.009456018519</v>
      </c>
      <c r="D8" s="26" t="s">
        <v>968</v>
      </c>
      <c r="E8" s="26" t="s">
        <v>87</v>
      </c>
      <c r="F8" s="25">
        <v>6.0</v>
      </c>
      <c r="G8" s="25">
        <f t="shared" si="2"/>
        <v>5</v>
      </c>
      <c r="H8" s="26"/>
      <c r="I8" s="26"/>
      <c r="J8" s="26"/>
      <c r="K8" s="26"/>
    </row>
    <row r="9">
      <c r="A9" s="26" t="s">
        <v>1326</v>
      </c>
      <c r="B9" s="27">
        <v>0.010983796296296297</v>
      </c>
      <c r="C9" s="27">
        <f t="shared" si="1"/>
        <v>0.0109837963</v>
      </c>
      <c r="D9" s="26" t="s">
        <v>70</v>
      </c>
      <c r="E9" s="26" t="s">
        <v>93</v>
      </c>
      <c r="F9" s="25">
        <v>15.0</v>
      </c>
      <c r="G9" s="25">
        <f>F9-7</f>
        <v>8</v>
      </c>
      <c r="H9" s="26"/>
      <c r="I9" s="26"/>
      <c r="J9" s="26"/>
      <c r="K9" s="26" t="s">
        <v>1014</v>
      </c>
    </row>
    <row r="10">
      <c r="A10" s="26" t="s">
        <v>1326</v>
      </c>
      <c r="B10" s="27">
        <v>0.011076388888888889</v>
      </c>
      <c r="C10" s="27">
        <f t="shared" si="1"/>
        <v>0.01107638889</v>
      </c>
      <c r="D10" s="26" t="s">
        <v>70</v>
      </c>
      <c r="E10" s="26" t="s">
        <v>91</v>
      </c>
      <c r="F10" s="25">
        <v>9.0</v>
      </c>
      <c r="G10" s="25"/>
      <c r="H10" s="26"/>
      <c r="I10" s="26" t="s">
        <v>1327</v>
      </c>
      <c r="J10" s="26"/>
      <c r="K10" s="26"/>
    </row>
    <row r="11">
      <c r="A11" s="26" t="s">
        <v>1326</v>
      </c>
      <c r="B11" s="27">
        <v>0.011342592592592593</v>
      </c>
      <c r="C11" s="27">
        <f t="shared" si="1"/>
        <v>0.01134259259</v>
      </c>
      <c r="D11" s="26" t="s">
        <v>70</v>
      </c>
      <c r="E11" s="26" t="s">
        <v>93</v>
      </c>
      <c r="F11" s="25">
        <v>13.0</v>
      </c>
      <c r="G11" s="25">
        <f>F11-7</f>
        <v>6</v>
      </c>
      <c r="H11" s="26"/>
      <c r="I11" s="26"/>
      <c r="J11" s="26"/>
      <c r="K11" s="26" t="s">
        <v>1014</v>
      </c>
    </row>
    <row r="12">
      <c r="A12" s="26" t="s">
        <v>1326</v>
      </c>
      <c r="B12" s="27">
        <v>0.011423611111111112</v>
      </c>
      <c r="C12" s="27">
        <f t="shared" si="1"/>
        <v>0.01142361111</v>
      </c>
      <c r="D12" s="26" t="s">
        <v>70</v>
      </c>
      <c r="E12" s="26" t="s">
        <v>91</v>
      </c>
      <c r="F12" s="25">
        <v>8.0</v>
      </c>
      <c r="G12" s="25"/>
      <c r="H12" s="26"/>
      <c r="I12" s="26" t="s">
        <v>1328</v>
      </c>
      <c r="J12" s="26"/>
      <c r="K12" s="26"/>
    </row>
    <row r="13">
      <c r="A13" s="26" t="s">
        <v>1326</v>
      </c>
      <c r="B13" s="27">
        <v>0.011840277777777778</v>
      </c>
      <c r="C13" s="27">
        <f t="shared" si="1"/>
        <v>0.01184027778</v>
      </c>
      <c r="D13" s="26" t="s">
        <v>70</v>
      </c>
      <c r="E13" s="26" t="s">
        <v>93</v>
      </c>
      <c r="F13" s="25">
        <v>15.0</v>
      </c>
      <c r="G13" s="25">
        <f>F13-7</f>
        <v>8</v>
      </c>
      <c r="H13" s="26"/>
      <c r="I13" s="26"/>
      <c r="J13" s="26"/>
      <c r="K13" s="26" t="s">
        <v>1014</v>
      </c>
    </row>
    <row r="14">
      <c r="A14" s="26" t="s">
        <v>1326</v>
      </c>
      <c r="B14" s="27">
        <v>0.011875</v>
      </c>
      <c r="C14" s="27">
        <f t="shared" si="1"/>
        <v>0.011875</v>
      </c>
      <c r="D14" s="26" t="s">
        <v>70</v>
      </c>
      <c r="E14" s="26" t="s">
        <v>91</v>
      </c>
      <c r="F14" s="25">
        <v>10.0</v>
      </c>
      <c r="G14" s="25"/>
      <c r="H14" s="26"/>
      <c r="I14" s="26" t="s">
        <v>1329</v>
      </c>
      <c r="J14" s="26"/>
      <c r="K14" s="26"/>
    </row>
    <row r="15">
      <c r="A15" s="26" t="s">
        <v>1326</v>
      </c>
      <c r="B15" s="27">
        <v>0.011967592592592592</v>
      </c>
      <c r="C15" s="27">
        <f t="shared" si="1"/>
        <v>0.01196759259</v>
      </c>
      <c r="D15" s="26" t="s">
        <v>70</v>
      </c>
      <c r="E15" s="26" t="s">
        <v>93</v>
      </c>
      <c r="F15" s="25">
        <v>23.0</v>
      </c>
      <c r="G15" s="25">
        <v>16.0</v>
      </c>
      <c r="H15" s="26"/>
      <c r="I15" s="26"/>
      <c r="J15" s="26"/>
      <c r="K15" s="26" t="s">
        <v>1014</v>
      </c>
    </row>
    <row r="16">
      <c r="A16" s="26" t="s">
        <v>1326</v>
      </c>
      <c r="B16" s="27">
        <v>0.012002314814814815</v>
      </c>
      <c r="C16" s="27">
        <f t="shared" si="1"/>
        <v>0.01200231481</v>
      </c>
      <c r="D16" s="26" t="s">
        <v>70</v>
      </c>
      <c r="E16" s="26" t="s">
        <v>91</v>
      </c>
      <c r="F16" s="25">
        <v>10.0</v>
      </c>
      <c r="G16" s="25"/>
      <c r="H16" s="26"/>
      <c r="I16" s="26" t="s">
        <v>1330</v>
      </c>
      <c r="J16" s="26"/>
      <c r="K16" s="26"/>
    </row>
    <row r="17">
      <c r="A17" s="26" t="s">
        <v>1326</v>
      </c>
      <c r="B17" s="27">
        <v>0.013055555555555556</v>
      </c>
      <c r="C17" s="27">
        <f t="shared" si="1"/>
        <v>0.01305555556</v>
      </c>
      <c r="D17" s="26" t="s">
        <v>84</v>
      </c>
      <c r="E17" s="26" t="s">
        <v>93</v>
      </c>
      <c r="F17" s="25" t="s">
        <v>75</v>
      </c>
      <c r="G17" s="25" t="s">
        <v>75</v>
      </c>
      <c r="H17" s="26"/>
      <c r="I17" s="26"/>
      <c r="J17" s="26"/>
      <c r="K17" s="26" t="s">
        <v>85</v>
      </c>
    </row>
    <row r="18">
      <c r="A18" s="26" t="s">
        <v>1326</v>
      </c>
      <c r="B18" s="27">
        <v>0.013055555555555556</v>
      </c>
      <c r="C18" s="27">
        <f t="shared" si="1"/>
        <v>0.01305555556</v>
      </c>
      <c r="D18" s="26" t="s">
        <v>84</v>
      </c>
      <c r="E18" s="26" t="s">
        <v>93</v>
      </c>
      <c r="F18" s="25">
        <v>18.0</v>
      </c>
      <c r="G18" s="25">
        <f>F18-7</f>
        <v>11</v>
      </c>
      <c r="H18" s="26"/>
      <c r="I18" s="26"/>
      <c r="J18" s="26"/>
      <c r="K18" s="26" t="s">
        <v>874</v>
      </c>
    </row>
    <row r="19">
      <c r="A19" s="26" t="s">
        <v>1326</v>
      </c>
      <c r="B19" s="27">
        <v>0.013194444444444444</v>
      </c>
      <c r="C19" s="27">
        <f t="shared" si="1"/>
        <v>0.01319444444</v>
      </c>
      <c r="D19" s="26" t="s">
        <v>84</v>
      </c>
      <c r="E19" s="26" t="s">
        <v>91</v>
      </c>
      <c r="F19" s="25">
        <v>17.0</v>
      </c>
      <c r="G19" s="25"/>
      <c r="H19" s="26"/>
      <c r="I19" s="26" t="s">
        <v>1331</v>
      </c>
      <c r="J19" s="26"/>
      <c r="K19" s="26"/>
    </row>
    <row r="20">
      <c r="A20" s="26" t="s">
        <v>1326</v>
      </c>
      <c r="B20" s="27">
        <v>0.013391203703703704</v>
      </c>
      <c r="C20" s="27">
        <f t="shared" si="1"/>
        <v>0.0133912037</v>
      </c>
      <c r="D20" s="26" t="s">
        <v>84</v>
      </c>
      <c r="E20" s="26" t="s">
        <v>93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>
      <c r="A21" s="26" t="s">
        <v>1326</v>
      </c>
      <c r="B21" s="27">
        <v>0.013391203703703704</v>
      </c>
      <c r="C21" s="27">
        <f t="shared" si="1"/>
        <v>0.0133912037</v>
      </c>
      <c r="D21" s="26" t="s">
        <v>84</v>
      </c>
      <c r="E21" s="26" t="s">
        <v>93</v>
      </c>
      <c r="F21" s="25" t="s">
        <v>68</v>
      </c>
      <c r="G21" s="25">
        <v>20.0</v>
      </c>
      <c r="H21" s="26" t="s">
        <v>137</v>
      </c>
      <c r="I21" s="26"/>
      <c r="J21" s="26"/>
      <c r="K21" s="26" t="s">
        <v>874</v>
      </c>
    </row>
    <row r="22">
      <c r="A22" s="26" t="s">
        <v>1326</v>
      </c>
      <c r="B22" s="27">
        <v>0.013541666666666667</v>
      </c>
      <c r="C22" s="27">
        <f t="shared" si="1"/>
        <v>0.01354166667</v>
      </c>
      <c r="D22" s="26" t="s">
        <v>84</v>
      </c>
      <c r="E22" s="26" t="s">
        <v>91</v>
      </c>
      <c r="F22" s="25">
        <v>17.0</v>
      </c>
      <c r="G22" s="25"/>
      <c r="H22" s="26"/>
      <c r="I22" s="26" t="s">
        <v>1331</v>
      </c>
      <c r="J22" s="25">
        <v>1.0</v>
      </c>
      <c r="K22" s="26"/>
    </row>
    <row r="23">
      <c r="A23" s="26" t="s">
        <v>1326</v>
      </c>
      <c r="B23" s="27">
        <v>0.014618055555555556</v>
      </c>
      <c r="C23" s="27">
        <f t="shared" si="1"/>
        <v>0.01461805556</v>
      </c>
      <c r="D23" s="26" t="s">
        <v>70</v>
      </c>
      <c r="E23" s="26" t="s">
        <v>166</v>
      </c>
      <c r="F23" s="25">
        <v>18.0</v>
      </c>
      <c r="G23" s="25">
        <f>F23-3</f>
        <v>15</v>
      </c>
      <c r="H23" s="26"/>
      <c r="I23" s="26"/>
      <c r="J23" s="26"/>
      <c r="K23" s="26"/>
    </row>
    <row r="24">
      <c r="A24" s="26" t="s">
        <v>1326</v>
      </c>
      <c r="B24" s="27">
        <v>0.015092592592592593</v>
      </c>
      <c r="C24" s="27">
        <f t="shared" si="1"/>
        <v>0.01509259259</v>
      </c>
      <c r="D24" s="26" t="s">
        <v>84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1326</v>
      </c>
      <c r="B25" s="27">
        <v>0.015092592592592593</v>
      </c>
      <c r="C25" s="27">
        <f t="shared" si="1"/>
        <v>0.01509259259</v>
      </c>
      <c r="D25" s="26" t="s">
        <v>84</v>
      </c>
      <c r="E25" s="26" t="s">
        <v>93</v>
      </c>
      <c r="F25" s="25">
        <v>18.0</v>
      </c>
      <c r="G25" s="25">
        <f>F25-7</f>
        <v>11</v>
      </c>
      <c r="H25" s="26"/>
      <c r="I25" s="26"/>
      <c r="J25" s="26"/>
      <c r="K25" s="26" t="s">
        <v>1332</v>
      </c>
    </row>
    <row r="26">
      <c r="A26" s="26" t="s">
        <v>1326</v>
      </c>
      <c r="B26" s="27">
        <v>0.015196759259259259</v>
      </c>
      <c r="C26" s="27">
        <f t="shared" si="1"/>
        <v>0.01519675926</v>
      </c>
      <c r="D26" s="26" t="s">
        <v>84</v>
      </c>
      <c r="E26" s="26" t="s">
        <v>91</v>
      </c>
      <c r="F26" s="25">
        <v>15.0</v>
      </c>
      <c r="G26" s="25"/>
      <c r="H26" s="26"/>
      <c r="I26" s="26" t="s">
        <v>1333</v>
      </c>
      <c r="J26" s="26"/>
      <c r="K26" s="26"/>
    </row>
    <row r="27">
      <c r="A27" s="26" t="s">
        <v>1326</v>
      </c>
      <c r="B27" s="27">
        <v>0.018206018518518517</v>
      </c>
      <c r="C27" s="27">
        <f t="shared" si="1"/>
        <v>0.01820601852</v>
      </c>
      <c r="D27" s="26" t="s">
        <v>66</v>
      </c>
      <c r="E27" s="26" t="s">
        <v>89</v>
      </c>
      <c r="F27" s="25">
        <v>16.0</v>
      </c>
      <c r="G27" s="25">
        <f t="shared" ref="G27:G28" si="3">F27-7</f>
        <v>9</v>
      </c>
      <c r="H27" s="26"/>
      <c r="I27" s="26"/>
      <c r="J27" s="26"/>
      <c r="K27" s="26" t="s">
        <v>1334</v>
      </c>
    </row>
    <row r="28">
      <c r="A28" s="26" t="s">
        <v>1326</v>
      </c>
      <c r="B28" s="27">
        <v>0.01824074074074074</v>
      </c>
      <c r="C28" s="27">
        <f t="shared" si="1"/>
        <v>0.01824074074</v>
      </c>
      <c r="D28" s="26" t="s">
        <v>66</v>
      </c>
      <c r="E28" s="26" t="s">
        <v>89</v>
      </c>
      <c r="F28" s="25">
        <v>15.0</v>
      </c>
      <c r="G28" s="25">
        <f t="shared" si="3"/>
        <v>8</v>
      </c>
      <c r="H28" s="26"/>
      <c r="I28" s="26"/>
      <c r="J28" s="26"/>
      <c r="K28" s="26" t="s">
        <v>1334</v>
      </c>
    </row>
    <row r="29">
      <c r="A29" s="26" t="s">
        <v>1326</v>
      </c>
      <c r="B29" s="27">
        <v>0.01840277777777778</v>
      </c>
      <c r="C29" s="27">
        <f t="shared" si="1"/>
        <v>0.01840277778</v>
      </c>
      <c r="D29" s="26" t="s">
        <v>66</v>
      </c>
      <c r="E29" s="26" t="s">
        <v>91</v>
      </c>
      <c r="F29" s="25">
        <v>12.0</v>
      </c>
      <c r="G29" s="25"/>
      <c r="H29" s="26"/>
      <c r="I29" s="26" t="s">
        <v>1335</v>
      </c>
      <c r="J29" s="26"/>
      <c r="K29" s="26"/>
    </row>
    <row r="30">
      <c r="A30" s="26" t="s">
        <v>1326</v>
      </c>
      <c r="B30" s="27">
        <v>0.019050925925925926</v>
      </c>
      <c r="C30" s="27">
        <f t="shared" si="1"/>
        <v>0.01905092593</v>
      </c>
      <c r="D30" s="26" t="s">
        <v>74</v>
      </c>
      <c r="E30" s="26" t="s">
        <v>93</v>
      </c>
      <c r="F30" s="25">
        <v>22.0</v>
      </c>
      <c r="G30" s="25">
        <f>F30-8</f>
        <v>14</v>
      </c>
      <c r="H30" s="26"/>
      <c r="I30" s="26"/>
      <c r="J30" s="26"/>
      <c r="K30" s="26" t="s">
        <v>1336</v>
      </c>
    </row>
    <row r="31">
      <c r="A31" s="26" t="s">
        <v>1326</v>
      </c>
      <c r="B31" s="27">
        <v>0.019212962962962963</v>
      </c>
      <c r="C31" s="27">
        <f t="shared" si="1"/>
        <v>0.01921296296</v>
      </c>
      <c r="D31" s="26" t="s">
        <v>74</v>
      </c>
      <c r="E31" s="26" t="s">
        <v>91</v>
      </c>
      <c r="F31" s="25">
        <v>34.0</v>
      </c>
      <c r="G31" s="25"/>
      <c r="H31" s="26"/>
      <c r="I31" s="26" t="s">
        <v>1337</v>
      </c>
      <c r="J31" s="26"/>
      <c r="K31" s="26"/>
    </row>
    <row r="32">
      <c r="A32" s="26" t="s">
        <v>1326</v>
      </c>
      <c r="B32" s="27">
        <v>0.020324074074074074</v>
      </c>
      <c r="C32" s="27">
        <f t="shared" si="1"/>
        <v>0.02032407407</v>
      </c>
      <c r="D32" s="26" t="s">
        <v>74</v>
      </c>
      <c r="E32" s="26" t="s">
        <v>125</v>
      </c>
      <c r="F32" s="25">
        <v>23.0</v>
      </c>
      <c r="G32" s="25">
        <f>F32-10</f>
        <v>13</v>
      </c>
      <c r="H32" s="26"/>
      <c r="I32" s="26"/>
      <c r="J32" s="26"/>
      <c r="K32" s="26" t="s">
        <v>86</v>
      </c>
    </row>
    <row r="33">
      <c r="A33" s="26" t="s">
        <v>1326</v>
      </c>
      <c r="B33" s="27">
        <v>0.020439814814814813</v>
      </c>
      <c r="C33" s="27">
        <f t="shared" si="1"/>
        <v>0.02043981481</v>
      </c>
      <c r="D33" s="26" t="s">
        <v>74</v>
      </c>
      <c r="E33" s="26" t="s">
        <v>125</v>
      </c>
      <c r="F33" s="25" t="s">
        <v>75</v>
      </c>
      <c r="G33" s="25" t="s">
        <v>75</v>
      </c>
      <c r="H33" s="26"/>
      <c r="I33" s="26"/>
      <c r="J33" s="26"/>
      <c r="K33" s="26" t="s">
        <v>85</v>
      </c>
    </row>
    <row r="34">
      <c r="A34" s="26" t="s">
        <v>1326</v>
      </c>
      <c r="B34" s="27">
        <v>0.022997685185185184</v>
      </c>
      <c r="C34" s="27">
        <f t="shared" si="1"/>
        <v>0.02299768519</v>
      </c>
      <c r="D34" s="26" t="s">
        <v>82</v>
      </c>
      <c r="E34" s="26" t="s">
        <v>89</v>
      </c>
      <c r="F34" s="25">
        <v>21.0</v>
      </c>
      <c r="G34" s="25">
        <f>F34-8</f>
        <v>13</v>
      </c>
      <c r="H34" s="26"/>
      <c r="I34" s="26"/>
      <c r="J34" s="26"/>
      <c r="K34" s="26" t="s">
        <v>1338</v>
      </c>
    </row>
    <row r="35">
      <c r="A35" s="26" t="s">
        <v>1326</v>
      </c>
      <c r="B35" s="27">
        <v>0.023240740740740742</v>
      </c>
      <c r="C35" s="27">
        <f t="shared" si="1"/>
        <v>0.02324074074</v>
      </c>
      <c r="D35" s="26" t="s">
        <v>82</v>
      </c>
      <c r="E35" s="26" t="s">
        <v>91</v>
      </c>
      <c r="F35" s="25">
        <v>25.0</v>
      </c>
      <c r="G35" s="25"/>
      <c r="H35" s="26"/>
      <c r="I35" s="26" t="s">
        <v>1339</v>
      </c>
      <c r="J35" s="26"/>
      <c r="K35" s="26"/>
    </row>
    <row r="36">
      <c r="A36" s="26" t="s">
        <v>1326</v>
      </c>
      <c r="B36" s="27">
        <v>0.02533564814814815</v>
      </c>
      <c r="C36" s="27">
        <f t="shared" si="1"/>
        <v>0.02533564815</v>
      </c>
      <c r="D36" s="26" t="s">
        <v>968</v>
      </c>
      <c r="E36" s="26" t="s">
        <v>120</v>
      </c>
      <c r="F36" s="25">
        <v>8.0</v>
      </c>
      <c r="G36" s="25"/>
      <c r="H36" s="26"/>
      <c r="I36" s="26"/>
      <c r="J36" s="26"/>
      <c r="K36" s="26" t="s">
        <v>1340</v>
      </c>
    </row>
    <row r="37">
      <c r="A37" s="26" t="s">
        <v>1326</v>
      </c>
      <c r="B37" s="27">
        <v>0.02605324074074074</v>
      </c>
      <c r="C37" s="27">
        <f t="shared" si="1"/>
        <v>0.02605324074</v>
      </c>
      <c r="D37" s="26" t="s">
        <v>70</v>
      </c>
      <c r="E37" s="26" t="s">
        <v>93</v>
      </c>
      <c r="F37" s="25">
        <v>21.0</v>
      </c>
      <c r="G37" s="25">
        <f>F37-7</f>
        <v>14</v>
      </c>
      <c r="H37" s="26"/>
      <c r="I37" s="26"/>
      <c r="J37" s="26"/>
      <c r="K37" s="26" t="s">
        <v>1014</v>
      </c>
    </row>
    <row r="38">
      <c r="A38" s="26" t="s">
        <v>1326</v>
      </c>
      <c r="B38" s="27">
        <v>0.026111111111111113</v>
      </c>
      <c r="C38" s="27">
        <f t="shared" si="1"/>
        <v>0.02611111111</v>
      </c>
      <c r="D38" s="26" t="s">
        <v>70</v>
      </c>
      <c r="E38" s="26" t="s">
        <v>91</v>
      </c>
      <c r="F38" s="25">
        <v>8.0</v>
      </c>
      <c r="G38" s="25"/>
      <c r="H38" s="26"/>
      <c r="I38" s="26" t="s">
        <v>1341</v>
      </c>
      <c r="J38" s="26"/>
      <c r="K38" s="26"/>
    </row>
    <row r="39">
      <c r="A39" s="26" t="s">
        <v>1326</v>
      </c>
      <c r="B39" s="27">
        <v>0.025868055555555554</v>
      </c>
      <c r="C39" s="27">
        <f t="shared" si="1"/>
        <v>0.02586805556</v>
      </c>
      <c r="D39" s="26" t="s">
        <v>70</v>
      </c>
      <c r="E39" s="26" t="s">
        <v>93</v>
      </c>
      <c r="F39" s="25">
        <v>11.0</v>
      </c>
      <c r="G39" s="25">
        <f>F39-7</f>
        <v>4</v>
      </c>
      <c r="H39" s="26"/>
      <c r="I39" s="26"/>
      <c r="J39" s="26"/>
      <c r="K39" s="26" t="s">
        <v>1014</v>
      </c>
    </row>
    <row r="40">
      <c r="A40" s="26" t="s">
        <v>1326</v>
      </c>
      <c r="B40" s="27">
        <v>0.02755787037037037</v>
      </c>
      <c r="C40" s="27">
        <f t="shared" si="1"/>
        <v>0.02755787037</v>
      </c>
      <c r="D40" s="26" t="s">
        <v>84</v>
      </c>
      <c r="E40" s="26" t="s">
        <v>93</v>
      </c>
      <c r="F40" s="25" t="s">
        <v>75</v>
      </c>
      <c r="G40" s="25" t="s">
        <v>75</v>
      </c>
      <c r="H40" s="26"/>
      <c r="I40" s="26"/>
      <c r="J40" s="26"/>
      <c r="K40" s="26" t="s">
        <v>85</v>
      </c>
    </row>
    <row r="41">
      <c r="A41" s="26" t="s">
        <v>1326</v>
      </c>
      <c r="B41" s="27">
        <v>0.02755787037037037</v>
      </c>
      <c r="C41" s="27">
        <f t="shared" si="1"/>
        <v>0.02755787037</v>
      </c>
      <c r="D41" s="26" t="s">
        <v>84</v>
      </c>
      <c r="E41" s="26" t="s">
        <v>93</v>
      </c>
      <c r="F41" s="25">
        <v>22.0</v>
      </c>
      <c r="G41" s="25">
        <f>F41-7</f>
        <v>15</v>
      </c>
      <c r="H41" s="26"/>
      <c r="I41" s="26"/>
      <c r="J41" s="26"/>
      <c r="K41" s="26" t="s">
        <v>1342</v>
      </c>
    </row>
    <row r="42">
      <c r="A42" s="26" t="s">
        <v>1326</v>
      </c>
      <c r="B42" s="27">
        <v>0.027685185185185184</v>
      </c>
      <c r="C42" s="27">
        <f t="shared" si="1"/>
        <v>0.02768518519</v>
      </c>
      <c r="D42" s="26" t="s">
        <v>84</v>
      </c>
      <c r="E42" s="26" t="s">
        <v>91</v>
      </c>
      <c r="F42" s="25">
        <v>16.0</v>
      </c>
      <c r="G42" s="25"/>
      <c r="H42" s="26"/>
      <c r="I42" s="26" t="s">
        <v>1343</v>
      </c>
      <c r="J42" s="26"/>
      <c r="K42" s="26"/>
    </row>
    <row r="43">
      <c r="A43" s="26" t="s">
        <v>1326</v>
      </c>
      <c r="B43" s="27">
        <v>0.030219907407407407</v>
      </c>
      <c r="C43" s="27">
        <f t="shared" si="1"/>
        <v>0.03021990741</v>
      </c>
      <c r="D43" s="26" t="s">
        <v>66</v>
      </c>
      <c r="E43" s="26" t="s">
        <v>210</v>
      </c>
      <c r="F43" s="25">
        <v>18.0</v>
      </c>
      <c r="G43" s="25">
        <f>F43-7</f>
        <v>11</v>
      </c>
      <c r="H43" s="26"/>
      <c r="I43" s="26"/>
      <c r="J43" s="26"/>
      <c r="K43" s="26"/>
    </row>
    <row r="44">
      <c r="A44" s="26" t="s">
        <v>1326</v>
      </c>
      <c r="B44" s="27">
        <v>0.03197916666666667</v>
      </c>
      <c r="C44" s="27">
        <f t="shared" si="1"/>
        <v>0.03197916667</v>
      </c>
      <c r="D44" s="26" t="s">
        <v>968</v>
      </c>
      <c r="E44" s="26" t="s">
        <v>67</v>
      </c>
      <c r="F44" s="25">
        <v>20.0</v>
      </c>
      <c r="G44" s="25">
        <f>F44-8</f>
        <v>12</v>
      </c>
      <c r="H44" s="26"/>
      <c r="I44" s="26"/>
      <c r="J44" s="26"/>
      <c r="K44" s="26"/>
    </row>
    <row r="45">
      <c r="A45" s="26" t="s">
        <v>1326</v>
      </c>
      <c r="B45" s="27">
        <v>0.03232638888888889</v>
      </c>
      <c r="C45" s="27">
        <f t="shared" si="1"/>
        <v>0.03232638889</v>
      </c>
      <c r="D45" s="26" t="s">
        <v>968</v>
      </c>
      <c r="E45" s="26" t="s">
        <v>132</v>
      </c>
      <c r="F45" s="25">
        <v>21.0</v>
      </c>
      <c r="G45" s="25">
        <f>F45-2</f>
        <v>19</v>
      </c>
      <c r="H45" s="26"/>
      <c r="I45" s="26"/>
      <c r="J45" s="26"/>
      <c r="K45" s="26"/>
    </row>
    <row r="46">
      <c r="A46" s="26" t="s">
        <v>1326</v>
      </c>
      <c r="B46" s="27">
        <v>0.031828703703703706</v>
      </c>
      <c r="C46" s="27">
        <f t="shared" si="1"/>
        <v>0.0318287037</v>
      </c>
      <c r="D46" s="26" t="s">
        <v>66</v>
      </c>
      <c r="E46" s="26" t="s">
        <v>127</v>
      </c>
      <c r="F46" s="25">
        <v>19.0</v>
      </c>
      <c r="G46" s="25">
        <f>F46-4</f>
        <v>15</v>
      </c>
      <c r="H46" s="26"/>
      <c r="I46" s="26"/>
      <c r="J46" s="26"/>
      <c r="K46" s="26"/>
    </row>
    <row r="47">
      <c r="A47" s="26" t="s">
        <v>1326</v>
      </c>
      <c r="B47" s="27">
        <v>0.034618055555555555</v>
      </c>
      <c r="C47" s="27">
        <f t="shared" si="1"/>
        <v>0.03461805556</v>
      </c>
      <c r="D47" s="26" t="s">
        <v>968</v>
      </c>
      <c r="E47" s="26" t="s">
        <v>129</v>
      </c>
      <c r="F47" s="25">
        <v>8.0</v>
      </c>
      <c r="G47" s="25">
        <f>F47-1</f>
        <v>7</v>
      </c>
      <c r="H47" s="26"/>
      <c r="I47" s="26"/>
      <c r="J47" s="26"/>
      <c r="K47" s="26"/>
    </row>
    <row r="48">
      <c r="A48" s="26" t="s">
        <v>1326</v>
      </c>
      <c r="B48" s="27">
        <v>0.035474537037037034</v>
      </c>
      <c r="C48" s="27">
        <f t="shared" si="1"/>
        <v>0.03547453704</v>
      </c>
      <c r="D48" s="26" t="s">
        <v>74</v>
      </c>
      <c r="E48" s="26" t="s">
        <v>83</v>
      </c>
      <c r="F48" s="25">
        <v>19.0</v>
      </c>
      <c r="G48" s="25">
        <f>F48-6</f>
        <v>13</v>
      </c>
      <c r="H48" s="26"/>
      <c r="I48" s="26"/>
      <c r="J48" s="26"/>
      <c r="K48" s="26"/>
    </row>
    <row r="49">
      <c r="A49" s="26" t="s">
        <v>1326</v>
      </c>
      <c r="B49" s="27">
        <v>0.03671296296296296</v>
      </c>
      <c r="C49" s="27">
        <f t="shared" si="1"/>
        <v>0.03671296296</v>
      </c>
      <c r="D49" s="26" t="s">
        <v>82</v>
      </c>
      <c r="E49" s="26" t="s">
        <v>362</v>
      </c>
      <c r="F49" s="25">
        <v>13.0</v>
      </c>
      <c r="G49" s="25">
        <f>F49-8</f>
        <v>5</v>
      </c>
      <c r="H49" s="26"/>
      <c r="I49" s="26"/>
      <c r="J49" s="26"/>
      <c r="K49" s="26"/>
    </row>
    <row r="50">
      <c r="A50" s="26" t="s">
        <v>1326</v>
      </c>
      <c r="B50" s="27">
        <v>0.037696759259259256</v>
      </c>
      <c r="C50" s="27">
        <f t="shared" si="1"/>
        <v>0.03769675926</v>
      </c>
      <c r="D50" s="26" t="s">
        <v>66</v>
      </c>
      <c r="E50" s="26" t="s">
        <v>67</v>
      </c>
      <c r="F50" s="25">
        <v>16.0</v>
      </c>
      <c r="G50" s="25">
        <f>F50-1</f>
        <v>15</v>
      </c>
      <c r="H50" s="26"/>
      <c r="I50" s="26"/>
      <c r="J50" s="26"/>
      <c r="K50" s="26"/>
    </row>
    <row r="51">
      <c r="A51" s="26" t="s">
        <v>1326</v>
      </c>
      <c r="B51" s="27">
        <v>0.03837962962962963</v>
      </c>
      <c r="C51" s="27">
        <f t="shared" si="1"/>
        <v>0.03837962963</v>
      </c>
      <c r="D51" s="26" t="s">
        <v>968</v>
      </c>
      <c r="E51" s="26" t="s">
        <v>128</v>
      </c>
      <c r="F51" s="25">
        <v>21.0</v>
      </c>
      <c r="G51" s="25">
        <f>F51-8</f>
        <v>13</v>
      </c>
      <c r="H51" s="26"/>
      <c r="I51" s="26"/>
      <c r="J51" s="26"/>
      <c r="K51" s="26"/>
    </row>
    <row r="52">
      <c r="A52" s="26" t="s">
        <v>1326</v>
      </c>
      <c r="B52" s="27">
        <v>0.03894675925925926</v>
      </c>
      <c r="C52" s="27">
        <f t="shared" si="1"/>
        <v>0.03894675926</v>
      </c>
      <c r="D52" s="26" t="s">
        <v>74</v>
      </c>
      <c r="E52" s="26" t="s">
        <v>83</v>
      </c>
      <c r="F52" s="25">
        <v>11.0</v>
      </c>
      <c r="G52" s="25">
        <f>F52-6</f>
        <v>5</v>
      </c>
      <c r="H52" s="26"/>
      <c r="I52" s="26"/>
      <c r="J52" s="26"/>
      <c r="K52" s="26"/>
    </row>
    <row r="53">
      <c r="A53" s="26" t="s">
        <v>1326</v>
      </c>
      <c r="B53" s="27">
        <v>0.03966435185185185</v>
      </c>
      <c r="C53" s="27">
        <f t="shared" si="1"/>
        <v>0.03966435185</v>
      </c>
      <c r="D53" s="26" t="s">
        <v>69</v>
      </c>
      <c r="E53" s="26" t="s">
        <v>130</v>
      </c>
      <c r="F53" s="25">
        <v>15.0</v>
      </c>
      <c r="G53" s="25">
        <f>F53-1</f>
        <v>14</v>
      </c>
      <c r="H53" s="26"/>
      <c r="I53" s="26"/>
      <c r="J53" s="26"/>
      <c r="K53" s="26"/>
    </row>
    <row r="54">
      <c r="A54" s="26" t="s">
        <v>1326</v>
      </c>
      <c r="B54" s="27">
        <v>0.03998842592592593</v>
      </c>
      <c r="C54" s="27">
        <f t="shared" si="1"/>
        <v>0.03998842593</v>
      </c>
      <c r="D54" s="26" t="s">
        <v>968</v>
      </c>
      <c r="E54" s="26" t="s">
        <v>67</v>
      </c>
      <c r="F54" s="25">
        <v>10.0</v>
      </c>
      <c r="G54" s="25">
        <f>F54-8</f>
        <v>2</v>
      </c>
      <c r="H54" s="26"/>
      <c r="I54" s="26"/>
      <c r="J54" s="26"/>
      <c r="K54" s="26"/>
    </row>
    <row r="55">
      <c r="A55" s="26" t="s">
        <v>1326</v>
      </c>
      <c r="B55" s="27">
        <v>0.041944444444444444</v>
      </c>
      <c r="C55" s="27">
        <f t="shared" si="1"/>
        <v>0.04194444444</v>
      </c>
      <c r="D55" s="26" t="s">
        <v>70</v>
      </c>
      <c r="E55" s="26" t="s">
        <v>120</v>
      </c>
      <c r="F55" s="25">
        <v>22.0</v>
      </c>
      <c r="G55" s="25"/>
      <c r="H55" s="26"/>
      <c r="I55" s="26"/>
      <c r="J55" s="26"/>
      <c r="K55" s="26" t="s">
        <v>155</v>
      </c>
    </row>
    <row r="56">
      <c r="A56" s="26" t="s">
        <v>1326</v>
      </c>
      <c r="B56" s="27">
        <v>0.04306712962962963</v>
      </c>
      <c r="C56" s="27">
        <f t="shared" si="1"/>
        <v>0.04306712963</v>
      </c>
      <c r="D56" s="26" t="s">
        <v>69</v>
      </c>
      <c r="E56" s="26" t="s">
        <v>67</v>
      </c>
      <c r="F56" s="25">
        <v>20.0</v>
      </c>
      <c r="G56" s="25">
        <f>F56-4</f>
        <v>16</v>
      </c>
      <c r="H56" s="26"/>
      <c r="I56" s="26"/>
      <c r="J56" s="26"/>
      <c r="K56" s="26"/>
    </row>
    <row r="57">
      <c r="A57" s="26" t="s">
        <v>1326</v>
      </c>
      <c r="B57" s="27">
        <v>0.0433912037037037</v>
      </c>
      <c r="C57" s="27">
        <f t="shared" si="1"/>
        <v>0.0433912037</v>
      </c>
      <c r="D57" s="26" t="s">
        <v>66</v>
      </c>
      <c r="E57" s="26" t="s">
        <v>83</v>
      </c>
      <c r="F57" s="25" t="s">
        <v>68</v>
      </c>
      <c r="G57" s="25">
        <v>20.0</v>
      </c>
      <c r="H57" s="26"/>
      <c r="I57" s="26"/>
      <c r="J57" s="26"/>
      <c r="K57" s="26"/>
    </row>
    <row r="58">
      <c r="A58" s="26" t="s">
        <v>1326</v>
      </c>
      <c r="B58" s="27">
        <v>0.04449074074074074</v>
      </c>
      <c r="C58" s="27">
        <f t="shared" si="1"/>
        <v>0.04449074074</v>
      </c>
      <c r="D58" s="26" t="s">
        <v>74</v>
      </c>
      <c r="E58" s="26" t="s">
        <v>120</v>
      </c>
      <c r="F58" s="25" t="s">
        <v>75</v>
      </c>
      <c r="G58" s="25" t="s">
        <v>75</v>
      </c>
      <c r="H58" s="26"/>
      <c r="I58" s="26"/>
      <c r="J58" s="26"/>
      <c r="K58" s="26" t="s">
        <v>155</v>
      </c>
    </row>
    <row r="59">
      <c r="A59" s="26" t="s">
        <v>1326</v>
      </c>
      <c r="B59" s="27">
        <v>0.04549768518518518</v>
      </c>
      <c r="C59" s="27">
        <f t="shared" si="1"/>
        <v>0.04549768519</v>
      </c>
      <c r="D59" s="26" t="s">
        <v>82</v>
      </c>
      <c r="E59" s="26" t="s">
        <v>120</v>
      </c>
      <c r="F59" s="25" t="s">
        <v>75</v>
      </c>
      <c r="G59" s="25" t="s">
        <v>75</v>
      </c>
      <c r="H59" s="26"/>
      <c r="I59" s="26"/>
      <c r="J59" s="26"/>
      <c r="K59" s="26" t="s">
        <v>155</v>
      </c>
    </row>
    <row r="60">
      <c r="A60" s="26" t="s">
        <v>1326</v>
      </c>
      <c r="B60" s="27">
        <v>0.046828703703703706</v>
      </c>
      <c r="C60" s="27">
        <f t="shared" si="1"/>
        <v>0.0468287037</v>
      </c>
      <c r="D60" s="26" t="s">
        <v>968</v>
      </c>
      <c r="E60" s="26" t="s">
        <v>83</v>
      </c>
      <c r="F60" s="25">
        <v>8.0</v>
      </c>
      <c r="G60" s="25">
        <f>F60--1</f>
        <v>9</v>
      </c>
      <c r="H60" s="26"/>
      <c r="I60" s="26"/>
      <c r="J60" s="26"/>
      <c r="K60" s="26"/>
    </row>
    <row r="61">
      <c r="A61" s="26" t="s">
        <v>1326</v>
      </c>
      <c r="B61" s="27">
        <v>0.048344907407407406</v>
      </c>
      <c r="C61" s="27">
        <f t="shared" si="1"/>
        <v>0.04834490741</v>
      </c>
      <c r="D61" s="26" t="s">
        <v>69</v>
      </c>
      <c r="E61" s="26" t="s">
        <v>128</v>
      </c>
      <c r="F61" s="25">
        <v>24.0</v>
      </c>
      <c r="G61" s="25">
        <f>F61-7</f>
        <v>17</v>
      </c>
      <c r="H61" s="26"/>
      <c r="I61" s="26"/>
      <c r="J61" s="26"/>
      <c r="K61" s="26"/>
    </row>
    <row r="62">
      <c r="A62" s="26" t="s">
        <v>1326</v>
      </c>
      <c r="B62" s="27">
        <v>0.050659722222222224</v>
      </c>
      <c r="C62" s="27">
        <f t="shared" si="1"/>
        <v>0.05065972222</v>
      </c>
      <c r="D62" s="26" t="s">
        <v>74</v>
      </c>
      <c r="E62" s="26" t="s">
        <v>67</v>
      </c>
      <c r="F62" s="25">
        <v>10.0</v>
      </c>
      <c r="G62" s="25">
        <f>F62-0</f>
        <v>10</v>
      </c>
      <c r="H62" s="26"/>
      <c r="I62" s="26"/>
      <c r="J62" s="26"/>
      <c r="K62" s="26"/>
    </row>
    <row r="63">
      <c r="A63" s="26" t="s">
        <v>1326</v>
      </c>
      <c r="B63" s="27">
        <v>0.05761574074074074</v>
      </c>
      <c r="C63" s="27">
        <f t="shared" si="1"/>
        <v>0.05761574074</v>
      </c>
      <c r="D63" s="26" t="s">
        <v>157</v>
      </c>
      <c r="E63" s="26" t="s">
        <v>67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>
      <c r="A64" s="26" t="s">
        <v>1326</v>
      </c>
      <c r="B64" s="27">
        <v>0.05761574074074074</v>
      </c>
      <c r="C64" s="27">
        <f t="shared" si="1"/>
        <v>0.05761574074</v>
      </c>
      <c r="D64" s="26" t="s">
        <v>157</v>
      </c>
      <c r="E64" s="26" t="s">
        <v>67</v>
      </c>
      <c r="F64" s="25">
        <v>8.0</v>
      </c>
      <c r="G64" s="25">
        <f>F64-3</f>
        <v>5</v>
      </c>
      <c r="H64" s="26"/>
      <c r="I64" s="26"/>
      <c r="J64" s="26"/>
      <c r="K64" s="26" t="s">
        <v>86</v>
      </c>
    </row>
    <row r="65">
      <c r="A65" s="26" t="s">
        <v>1326</v>
      </c>
      <c r="B65" s="27">
        <v>0.058993055555555556</v>
      </c>
      <c r="C65" s="27">
        <f t="shared" si="1"/>
        <v>0.05899305556</v>
      </c>
      <c r="D65" s="26" t="s">
        <v>74</v>
      </c>
      <c r="E65" s="26" t="s">
        <v>78</v>
      </c>
      <c r="F65" s="25">
        <v>26.0</v>
      </c>
      <c r="G65" s="25">
        <f>F65-7</f>
        <v>19</v>
      </c>
      <c r="H65" s="26"/>
      <c r="I65" s="26"/>
      <c r="J65" s="26"/>
      <c r="K65" s="26"/>
    </row>
    <row r="66">
      <c r="A66" s="26" t="s">
        <v>1326</v>
      </c>
      <c r="B66" s="27">
        <v>0.059375</v>
      </c>
      <c r="C66" s="27">
        <f t="shared" si="1"/>
        <v>0.059375</v>
      </c>
      <c r="D66" s="26" t="s">
        <v>74</v>
      </c>
      <c r="E66" s="26" t="s">
        <v>83</v>
      </c>
      <c r="F66" s="25">
        <v>17.0</v>
      </c>
      <c r="G66" s="25">
        <f>F66-6</f>
        <v>11</v>
      </c>
      <c r="H66" s="26"/>
      <c r="I66" s="26"/>
      <c r="J66" s="26"/>
      <c r="K66" s="26"/>
    </row>
    <row r="67">
      <c r="A67" s="26" t="s">
        <v>1326</v>
      </c>
      <c r="B67" s="27">
        <v>0.060520833333333336</v>
      </c>
      <c r="C67" s="27">
        <f t="shared" si="1"/>
        <v>0.06052083333</v>
      </c>
      <c r="D67" s="26" t="s">
        <v>69</v>
      </c>
      <c r="E67" s="26" t="s">
        <v>78</v>
      </c>
      <c r="F67" s="25">
        <v>18.0</v>
      </c>
      <c r="G67" s="25">
        <f>F67-4</f>
        <v>14</v>
      </c>
      <c r="H67" s="26"/>
      <c r="I67" s="26"/>
      <c r="J67" s="26"/>
      <c r="K67" s="26"/>
    </row>
    <row r="68">
      <c r="A68" s="26" t="s">
        <v>1326</v>
      </c>
      <c r="B68" s="27">
        <v>0.060856481481481484</v>
      </c>
      <c r="C68" s="27">
        <f t="shared" si="1"/>
        <v>0.06085648148</v>
      </c>
      <c r="D68" s="26" t="s">
        <v>70</v>
      </c>
      <c r="E68" s="26" t="s">
        <v>78</v>
      </c>
      <c r="F68" s="25">
        <v>14.0</v>
      </c>
      <c r="G68" s="25">
        <f>F68-7</f>
        <v>7</v>
      </c>
      <c r="H68" s="26"/>
      <c r="I68" s="26"/>
      <c r="J68" s="26"/>
      <c r="K68" s="26"/>
    </row>
    <row r="69">
      <c r="A69" s="26" t="s">
        <v>1326</v>
      </c>
      <c r="B69" s="27">
        <v>0.061168981481481484</v>
      </c>
      <c r="C69" s="27">
        <f t="shared" si="1"/>
        <v>0.06116898148</v>
      </c>
      <c r="D69" s="26" t="s">
        <v>968</v>
      </c>
      <c r="E69" s="26" t="s">
        <v>79</v>
      </c>
      <c r="F69" s="25">
        <v>10.0</v>
      </c>
      <c r="G69" s="25">
        <f>F69-0</f>
        <v>10</v>
      </c>
      <c r="H69" s="26"/>
      <c r="I69" s="26"/>
      <c r="J69" s="26"/>
      <c r="K69" s="26"/>
    </row>
    <row r="70">
      <c r="A70" s="26" t="s">
        <v>1326</v>
      </c>
      <c r="B70" s="27">
        <v>0.06251157407407408</v>
      </c>
      <c r="C70" s="27">
        <f t="shared" si="1"/>
        <v>0.06251157407</v>
      </c>
      <c r="D70" s="26" t="s">
        <v>74</v>
      </c>
      <c r="E70" s="26" t="s">
        <v>67</v>
      </c>
      <c r="F70" s="25" t="s">
        <v>75</v>
      </c>
      <c r="G70" s="25" t="s">
        <v>75</v>
      </c>
      <c r="H70" s="26"/>
      <c r="I70" s="26"/>
      <c r="J70" s="26"/>
      <c r="K70" s="26" t="s">
        <v>160</v>
      </c>
    </row>
    <row r="71">
      <c r="A71" s="26" t="s">
        <v>1326</v>
      </c>
      <c r="B71" s="27">
        <v>0.06251157407407408</v>
      </c>
      <c r="C71" s="27">
        <f t="shared" si="1"/>
        <v>0.06251157407</v>
      </c>
      <c r="D71" s="26" t="s">
        <v>74</v>
      </c>
      <c r="E71" s="26" t="s">
        <v>67</v>
      </c>
      <c r="F71" s="25">
        <v>6.0</v>
      </c>
      <c r="G71" s="25">
        <f>F71-0</f>
        <v>6</v>
      </c>
      <c r="H71" s="26"/>
      <c r="I71" s="26"/>
      <c r="J71" s="26"/>
      <c r="K71" s="26" t="s">
        <v>161</v>
      </c>
    </row>
    <row r="72">
      <c r="A72" s="26" t="s">
        <v>1326</v>
      </c>
      <c r="B72" s="27">
        <v>0.06377314814814815</v>
      </c>
      <c r="C72" s="27">
        <f t="shared" si="1"/>
        <v>0.06377314815</v>
      </c>
      <c r="D72" s="26" t="s">
        <v>82</v>
      </c>
      <c r="E72" s="26" t="s">
        <v>131</v>
      </c>
      <c r="F72" s="25" t="s">
        <v>68</v>
      </c>
      <c r="G72" s="25">
        <v>20.0</v>
      </c>
      <c r="H72" s="26"/>
      <c r="I72" s="26"/>
      <c r="J72" s="26"/>
      <c r="K72" s="26"/>
    </row>
    <row r="73">
      <c r="A73" s="26" t="s">
        <v>1326</v>
      </c>
      <c r="B73" s="27">
        <v>0.06413194444444445</v>
      </c>
      <c r="C73" s="27">
        <f t="shared" si="1"/>
        <v>0.06413194444</v>
      </c>
      <c r="D73" s="26" t="s">
        <v>69</v>
      </c>
      <c r="E73" s="26" t="s">
        <v>67</v>
      </c>
      <c r="F73" s="25">
        <v>6.0</v>
      </c>
      <c r="G73" s="25">
        <f>F73-4</f>
        <v>2</v>
      </c>
      <c r="H73" s="26"/>
      <c r="I73" s="26"/>
      <c r="J73" s="26"/>
      <c r="K73" s="26"/>
    </row>
    <row r="74">
      <c r="A74" s="26" t="s">
        <v>1326</v>
      </c>
      <c r="B74" s="27">
        <v>0.06724537037037037</v>
      </c>
      <c r="C74" s="27">
        <f t="shared" si="1"/>
        <v>0.06724537037</v>
      </c>
      <c r="D74" s="26" t="s">
        <v>82</v>
      </c>
      <c r="E74" s="26" t="s">
        <v>83</v>
      </c>
      <c r="F74" s="25">
        <v>18.0</v>
      </c>
      <c r="G74" s="25">
        <f>F74-8</f>
        <v>10</v>
      </c>
      <c r="H74" s="26"/>
      <c r="I74" s="26"/>
      <c r="J74" s="26"/>
      <c r="K74" s="26"/>
    </row>
    <row r="75">
      <c r="A75" s="26" t="s">
        <v>1326</v>
      </c>
      <c r="B75" s="27">
        <v>0.06953703703703704</v>
      </c>
      <c r="C75" s="27">
        <f t="shared" si="1"/>
        <v>0.06953703704</v>
      </c>
      <c r="D75" s="26" t="s">
        <v>74</v>
      </c>
      <c r="E75" s="26" t="s">
        <v>67</v>
      </c>
      <c r="F75" s="25">
        <v>7.0</v>
      </c>
      <c r="G75" s="25">
        <f>F75-0</f>
        <v>7</v>
      </c>
      <c r="H75" s="26"/>
      <c r="I75" s="26"/>
      <c r="J75" s="26"/>
      <c r="K75" s="26"/>
    </row>
    <row r="76">
      <c r="A76" s="26" t="s">
        <v>1326</v>
      </c>
      <c r="B76" s="27">
        <v>0.06983796296296296</v>
      </c>
      <c r="C76" s="27">
        <f t="shared" si="1"/>
        <v>0.06983796296</v>
      </c>
      <c r="D76" s="26" t="s">
        <v>66</v>
      </c>
      <c r="E76" s="26" t="s">
        <v>154</v>
      </c>
      <c r="F76" s="25">
        <v>13.0</v>
      </c>
      <c r="G76" s="25">
        <f>F76--2</f>
        <v>15</v>
      </c>
      <c r="H76" s="26"/>
      <c r="I76" s="26"/>
      <c r="J76" s="26"/>
      <c r="K76" s="26"/>
    </row>
    <row r="77">
      <c r="A77" s="26" t="s">
        <v>1326</v>
      </c>
      <c r="B77" s="27">
        <v>0.0703587962962963</v>
      </c>
      <c r="C77" s="27">
        <f t="shared" si="1"/>
        <v>0.0703587963</v>
      </c>
      <c r="D77" s="26" t="s">
        <v>74</v>
      </c>
      <c r="E77" s="26" t="s">
        <v>131</v>
      </c>
      <c r="F77" s="25" t="s">
        <v>75</v>
      </c>
      <c r="G77" s="25" t="s">
        <v>75</v>
      </c>
      <c r="H77" s="26"/>
      <c r="I77" s="26"/>
      <c r="J77" s="26"/>
      <c r="K77" s="26" t="s">
        <v>160</v>
      </c>
    </row>
    <row r="78">
      <c r="A78" s="26" t="s">
        <v>1326</v>
      </c>
      <c r="B78" s="27">
        <v>0.0703587962962963</v>
      </c>
      <c r="C78" s="27">
        <f t="shared" si="1"/>
        <v>0.0703587963</v>
      </c>
      <c r="D78" s="26" t="s">
        <v>74</v>
      </c>
      <c r="E78" s="26" t="s">
        <v>131</v>
      </c>
      <c r="F78" s="25">
        <v>13.0</v>
      </c>
      <c r="G78" s="25">
        <f t="shared" ref="G78:G80" si="4">F78-3</f>
        <v>10</v>
      </c>
      <c r="H78" s="26"/>
      <c r="I78" s="26"/>
      <c r="J78" s="26"/>
      <c r="K78" s="26" t="s">
        <v>161</v>
      </c>
    </row>
    <row r="79">
      <c r="A79" s="26" t="s">
        <v>1326</v>
      </c>
      <c r="B79" s="27">
        <v>0.0719675925925926</v>
      </c>
      <c r="C79" s="27">
        <f t="shared" si="1"/>
        <v>0.07196759259</v>
      </c>
      <c r="D79" s="26" t="s">
        <v>82</v>
      </c>
      <c r="E79" s="26" t="s">
        <v>67</v>
      </c>
      <c r="F79" s="25">
        <v>16.0</v>
      </c>
      <c r="G79" s="25">
        <f t="shared" si="4"/>
        <v>13</v>
      </c>
      <c r="H79" s="26"/>
      <c r="I79" s="26"/>
      <c r="J79" s="26"/>
      <c r="K79" s="26"/>
    </row>
    <row r="80">
      <c r="A80" s="26" t="s">
        <v>1326</v>
      </c>
      <c r="B80" s="27">
        <v>0.0719675925925926</v>
      </c>
      <c r="C80" s="27">
        <f t="shared" si="1"/>
        <v>0.07196759259</v>
      </c>
      <c r="D80" s="26" t="s">
        <v>82</v>
      </c>
      <c r="E80" s="26" t="s">
        <v>67</v>
      </c>
      <c r="F80" s="25">
        <v>12.0</v>
      </c>
      <c r="G80" s="25">
        <f t="shared" si="4"/>
        <v>9</v>
      </c>
      <c r="H80" s="26"/>
      <c r="I80" s="26"/>
      <c r="J80" s="26"/>
      <c r="K80" s="26"/>
    </row>
    <row r="81">
      <c r="A81" s="26" t="s">
        <v>1326</v>
      </c>
      <c r="B81" s="27">
        <v>0.07591435185185186</v>
      </c>
      <c r="C81" s="27">
        <f t="shared" si="1"/>
        <v>0.07591435185</v>
      </c>
      <c r="D81" s="26" t="s">
        <v>84</v>
      </c>
      <c r="E81" s="26" t="s">
        <v>93</v>
      </c>
      <c r="F81" s="25">
        <v>21.0</v>
      </c>
      <c r="G81" s="25">
        <f t="shared" ref="G81:G82" si="5">F81-7</f>
        <v>14</v>
      </c>
      <c r="H81" s="26"/>
      <c r="I81" s="26"/>
      <c r="J81" s="26"/>
      <c r="K81" s="26" t="s">
        <v>1342</v>
      </c>
    </row>
    <row r="82">
      <c r="A82" s="26" t="s">
        <v>1326</v>
      </c>
      <c r="B82" s="27">
        <v>0.07592592592592592</v>
      </c>
      <c r="C82" s="27">
        <f t="shared" si="1"/>
        <v>0.07592592593</v>
      </c>
      <c r="D82" s="26" t="s">
        <v>84</v>
      </c>
      <c r="E82" s="26" t="s">
        <v>93</v>
      </c>
      <c r="F82" s="25">
        <v>14.0</v>
      </c>
      <c r="G82" s="25">
        <f t="shared" si="5"/>
        <v>7</v>
      </c>
      <c r="H82" s="26"/>
      <c r="I82" s="26"/>
      <c r="J82" s="26"/>
      <c r="K82" s="26" t="s">
        <v>1342</v>
      </c>
    </row>
    <row r="83">
      <c r="A83" s="26" t="s">
        <v>1326</v>
      </c>
      <c r="B83" s="27">
        <v>0.07601851851851851</v>
      </c>
      <c r="C83" s="27">
        <f t="shared" si="1"/>
        <v>0.07601851852</v>
      </c>
      <c r="D83" s="26" t="s">
        <v>84</v>
      </c>
      <c r="E83" s="26" t="s">
        <v>91</v>
      </c>
      <c r="F83" s="25">
        <v>9.0</v>
      </c>
      <c r="G83" s="25"/>
      <c r="H83" s="26"/>
      <c r="I83" s="26" t="s">
        <v>1344</v>
      </c>
      <c r="J83" s="26"/>
      <c r="K83" s="26"/>
    </row>
    <row r="84">
      <c r="A84" s="26" t="s">
        <v>1326</v>
      </c>
      <c r="B84" s="27">
        <v>0.07608796296296297</v>
      </c>
      <c r="C84" s="27">
        <f t="shared" si="1"/>
        <v>0.07608796296</v>
      </c>
      <c r="D84" s="26" t="s">
        <v>84</v>
      </c>
      <c r="E84" s="26" t="s">
        <v>91</v>
      </c>
      <c r="F84" s="25">
        <v>12.0</v>
      </c>
      <c r="G84" s="25"/>
      <c r="H84" s="26"/>
      <c r="I84" s="26" t="s">
        <v>1345</v>
      </c>
      <c r="J84" s="26"/>
      <c r="K84" s="26"/>
    </row>
    <row r="85">
      <c r="A85" s="26" t="s">
        <v>1326</v>
      </c>
      <c r="B85" s="27">
        <v>0.0771412037037037</v>
      </c>
      <c r="C85" s="27">
        <f t="shared" si="1"/>
        <v>0.0771412037</v>
      </c>
      <c r="D85" s="26" t="s">
        <v>70</v>
      </c>
      <c r="E85" s="26" t="s">
        <v>79</v>
      </c>
      <c r="F85" s="25">
        <v>9.0</v>
      </c>
      <c r="G85" s="25">
        <f>F85-5</f>
        <v>4</v>
      </c>
      <c r="H85" s="26"/>
      <c r="I85" s="26"/>
      <c r="J85" s="26"/>
      <c r="K85" s="26"/>
    </row>
    <row r="86">
      <c r="A86" s="26" t="s">
        <v>1326</v>
      </c>
      <c r="B86" s="27">
        <v>0.07770833333333334</v>
      </c>
      <c r="C86" s="27">
        <f t="shared" si="1"/>
        <v>0.07770833333</v>
      </c>
      <c r="D86" s="26" t="s">
        <v>74</v>
      </c>
      <c r="E86" s="26" t="s">
        <v>81</v>
      </c>
      <c r="F86" s="25">
        <v>18.0</v>
      </c>
      <c r="G86" s="25">
        <f>F86-2</f>
        <v>16</v>
      </c>
      <c r="H86" s="26"/>
      <c r="I86" s="26"/>
      <c r="J86" s="26"/>
      <c r="K86" s="26"/>
    </row>
    <row r="87">
      <c r="A87" s="26" t="s">
        <v>1326</v>
      </c>
      <c r="B87" s="27">
        <v>0.07872685185185185</v>
      </c>
      <c r="C87" s="27">
        <f t="shared" si="1"/>
        <v>0.07872685185</v>
      </c>
      <c r="D87" s="26" t="s">
        <v>968</v>
      </c>
      <c r="E87" s="26" t="s">
        <v>91</v>
      </c>
      <c r="F87" s="25">
        <v>11.0</v>
      </c>
      <c r="G87" s="25"/>
      <c r="H87" s="26"/>
      <c r="I87" s="26" t="s">
        <v>1346</v>
      </c>
      <c r="J87" s="26"/>
      <c r="K87" s="26" t="s">
        <v>263</v>
      </c>
    </row>
    <row r="88">
      <c r="A88" s="26" t="s">
        <v>1326</v>
      </c>
      <c r="B88" s="27">
        <v>0.08023148148148149</v>
      </c>
      <c r="C88" s="27">
        <f t="shared" si="1"/>
        <v>0.08023148148</v>
      </c>
      <c r="D88" s="26" t="s">
        <v>69</v>
      </c>
      <c r="E88" s="26" t="s">
        <v>91</v>
      </c>
      <c r="F88" s="25">
        <v>15.0</v>
      </c>
      <c r="G88" s="25"/>
      <c r="H88" s="26"/>
      <c r="I88" s="26" t="s">
        <v>1347</v>
      </c>
      <c r="J88" s="26"/>
      <c r="K88" s="26" t="s">
        <v>1348</v>
      </c>
    </row>
    <row r="89">
      <c r="A89" s="26" t="s">
        <v>1326</v>
      </c>
      <c r="B89" s="27">
        <v>0.0806712962962963</v>
      </c>
      <c r="C89" s="27">
        <f t="shared" si="1"/>
        <v>0.0806712963</v>
      </c>
      <c r="D89" s="26" t="s">
        <v>84</v>
      </c>
      <c r="E89" s="26" t="s">
        <v>93</v>
      </c>
      <c r="F89" s="25" t="s">
        <v>75</v>
      </c>
      <c r="G89" s="25" t="s">
        <v>75</v>
      </c>
      <c r="H89" s="26"/>
      <c r="I89" s="26"/>
      <c r="J89" s="26"/>
      <c r="K89" s="26" t="s">
        <v>85</v>
      </c>
    </row>
    <row r="90">
      <c r="A90" s="26" t="s">
        <v>1326</v>
      </c>
      <c r="B90" s="27">
        <v>0.0806712962962963</v>
      </c>
      <c r="C90" s="27">
        <f t="shared" si="1"/>
        <v>0.0806712963</v>
      </c>
      <c r="D90" s="26" t="s">
        <v>84</v>
      </c>
      <c r="E90" s="26" t="s">
        <v>93</v>
      </c>
      <c r="F90" s="25">
        <v>20.0</v>
      </c>
      <c r="G90" s="25">
        <f>F90-7</f>
        <v>13</v>
      </c>
      <c r="H90" s="26"/>
      <c r="I90" s="26"/>
      <c r="J90" s="26"/>
      <c r="K90" s="26" t="s">
        <v>1349</v>
      </c>
    </row>
    <row r="91">
      <c r="A91" s="26" t="s">
        <v>1326</v>
      </c>
      <c r="B91" s="27">
        <v>0.08069444444444444</v>
      </c>
      <c r="C91" s="27">
        <f t="shared" si="1"/>
        <v>0.08069444444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>
      <c r="A92" s="26" t="s">
        <v>1326</v>
      </c>
      <c r="B92" s="27">
        <v>0.08069444444444444</v>
      </c>
      <c r="C92" s="27">
        <f t="shared" si="1"/>
        <v>0.08069444444</v>
      </c>
      <c r="D92" s="26" t="s">
        <v>84</v>
      </c>
      <c r="E92" s="26" t="s">
        <v>93</v>
      </c>
      <c r="F92" s="25">
        <v>23.0</v>
      </c>
      <c r="G92" s="25">
        <f>F92-7</f>
        <v>16</v>
      </c>
      <c r="H92" s="26"/>
      <c r="I92" s="26"/>
      <c r="J92" s="26"/>
      <c r="K92" s="26" t="s">
        <v>1349</v>
      </c>
    </row>
    <row r="93">
      <c r="A93" s="26" t="s">
        <v>1326</v>
      </c>
      <c r="B93" s="27">
        <v>0.08079861111111111</v>
      </c>
      <c r="C93" s="27">
        <f t="shared" si="1"/>
        <v>0.08079861111</v>
      </c>
      <c r="D93" s="26" t="s">
        <v>84</v>
      </c>
      <c r="E93" s="26" t="s">
        <v>91</v>
      </c>
      <c r="F93" s="25">
        <v>19.0</v>
      </c>
      <c r="G93" s="25"/>
      <c r="H93" s="26"/>
      <c r="I93" s="26" t="s">
        <v>1350</v>
      </c>
      <c r="J93" s="26"/>
      <c r="K93" s="26"/>
    </row>
    <row r="94">
      <c r="A94" s="26" t="s">
        <v>1326</v>
      </c>
      <c r="B94" s="27">
        <v>0.08092592592592593</v>
      </c>
      <c r="C94" s="27">
        <f t="shared" si="1"/>
        <v>0.08092592593</v>
      </c>
      <c r="D94" s="26" t="s">
        <v>84</v>
      </c>
      <c r="E94" s="26" t="s">
        <v>91</v>
      </c>
      <c r="F94" s="25">
        <v>11.0</v>
      </c>
      <c r="G94" s="25"/>
      <c r="H94" s="26"/>
      <c r="I94" s="26" t="s">
        <v>1346</v>
      </c>
      <c r="J94" s="26"/>
      <c r="K94" s="26"/>
    </row>
    <row r="95">
      <c r="A95" s="26" t="s">
        <v>1326</v>
      </c>
      <c r="B95" s="27">
        <v>0.08160879629629629</v>
      </c>
      <c r="C95" s="27">
        <f t="shared" si="1"/>
        <v>0.0816087963</v>
      </c>
      <c r="D95" s="26" t="s">
        <v>70</v>
      </c>
      <c r="E95" s="26" t="s">
        <v>93</v>
      </c>
      <c r="F95" s="25">
        <v>22.0</v>
      </c>
      <c r="G95" s="25">
        <f>F95-7</f>
        <v>15</v>
      </c>
      <c r="H95" s="26"/>
      <c r="I95" s="26"/>
      <c r="J95" s="26"/>
      <c r="K95" s="26" t="s">
        <v>1040</v>
      </c>
    </row>
    <row r="96">
      <c r="A96" s="26" t="s">
        <v>1326</v>
      </c>
      <c r="B96" s="27">
        <v>0.08172453703703704</v>
      </c>
      <c r="C96" s="27">
        <f t="shared" si="1"/>
        <v>0.08172453704</v>
      </c>
      <c r="D96" s="26" t="s">
        <v>70</v>
      </c>
      <c r="E96" s="26" t="s">
        <v>91</v>
      </c>
      <c r="F96" s="25">
        <v>10.0</v>
      </c>
      <c r="G96" s="25"/>
      <c r="H96" s="26"/>
      <c r="I96" s="26" t="s">
        <v>1351</v>
      </c>
      <c r="J96" s="26"/>
      <c r="K96" s="26"/>
    </row>
    <row r="97">
      <c r="A97" s="26" t="s">
        <v>1326</v>
      </c>
      <c r="B97" s="27">
        <v>0.08179398148148148</v>
      </c>
      <c r="C97" s="27">
        <f t="shared" si="1"/>
        <v>0.08179398148</v>
      </c>
      <c r="D97" s="26" t="s">
        <v>70</v>
      </c>
      <c r="E97" s="26" t="s">
        <v>93</v>
      </c>
      <c r="F97" s="25">
        <v>12.0</v>
      </c>
      <c r="G97" s="25">
        <f t="shared" ref="G97:G98" si="6">F97-7</f>
        <v>5</v>
      </c>
      <c r="H97" s="26"/>
      <c r="I97" s="26"/>
      <c r="J97" s="26"/>
      <c r="K97" s="26" t="s">
        <v>1040</v>
      </c>
    </row>
    <row r="98">
      <c r="A98" s="26" t="s">
        <v>1326</v>
      </c>
      <c r="B98" s="27">
        <v>0.08197916666666667</v>
      </c>
      <c r="C98" s="27">
        <f t="shared" si="1"/>
        <v>0.08197916667</v>
      </c>
      <c r="D98" s="26" t="s">
        <v>70</v>
      </c>
      <c r="E98" s="26" t="s">
        <v>93</v>
      </c>
      <c r="F98" s="25">
        <v>13.0</v>
      </c>
      <c r="G98" s="25">
        <f t="shared" si="6"/>
        <v>6</v>
      </c>
      <c r="H98" s="26"/>
      <c r="I98" s="26"/>
      <c r="J98" s="26"/>
      <c r="K98" s="26" t="s">
        <v>1014</v>
      </c>
    </row>
    <row r="99">
      <c r="A99" s="26" t="s">
        <v>1326</v>
      </c>
      <c r="B99" s="27">
        <v>0.08206018518518518</v>
      </c>
      <c r="C99" s="27">
        <f t="shared" si="1"/>
        <v>0.08206018519</v>
      </c>
      <c r="D99" s="26" t="s">
        <v>70</v>
      </c>
      <c r="E99" s="26" t="s">
        <v>91</v>
      </c>
      <c r="F99" s="25">
        <v>8.0</v>
      </c>
      <c r="G99" s="25"/>
      <c r="H99" s="26"/>
      <c r="I99" s="26" t="s">
        <v>1352</v>
      </c>
      <c r="J99" s="26"/>
      <c r="K99" s="26"/>
    </row>
    <row r="100">
      <c r="A100" s="26" t="s">
        <v>1326</v>
      </c>
      <c r="B100" s="27">
        <v>0.08226851851851852</v>
      </c>
      <c r="C100" s="27">
        <f t="shared" si="1"/>
        <v>0.08226851852</v>
      </c>
      <c r="D100" s="26" t="s">
        <v>70</v>
      </c>
      <c r="E100" s="26" t="s">
        <v>580</v>
      </c>
      <c r="F100" s="25">
        <v>14.0</v>
      </c>
      <c r="G100" s="25">
        <f>F100-3</f>
        <v>11</v>
      </c>
      <c r="H100" s="26"/>
      <c r="I100" s="26"/>
      <c r="J100" s="26"/>
      <c r="K100" s="26"/>
    </row>
    <row r="101">
      <c r="A101" s="26" t="s">
        <v>1326</v>
      </c>
      <c r="B101" s="27">
        <v>0.08245370370370371</v>
      </c>
      <c r="C101" s="27">
        <f t="shared" si="1"/>
        <v>0.0824537037</v>
      </c>
      <c r="D101" s="26" t="s">
        <v>69</v>
      </c>
      <c r="E101" s="26" t="s">
        <v>580</v>
      </c>
      <c r="F101" s="25" t="s">
        <v>75</v>
      </c>
      <c r="G101" s="25" t="s">
        <v>75</v>
      </c>
      <c r="H101" s="26"/>
      <c r="I101" s="26"/>
      <c r="J101" s="26"/>
      <c r="K101" s="26" t="s">
        <v>85</v>
      </c>
    </row>
    <row r="102">
      <c r="A102" s="26" t="s">
        <v>1326</v>
      </c>
      <c r="B102" s="27">
        <v>0.08245370370370371</v>
      </c>
      <c r="C102" s="27">
        <f t="shared" si="1"/>
        <v>0.0824537037</v>
      </c>
      <c r="D102" s="26" t="s">
        <v>69</v>
      </c>
      <c r="E102" s="26" t="s">
        <v>580</v>
      </c>
      <c r="F102" s="25">
        <v>22.0</v>
      </c>
      <c r="G102" s="25">
        <f>F102-3</f>
        <v>19</v>
      </c>
      <c r="H102" s="26"/>
      <c r="I102" s="26"/>
      <c r="J102" s="26"/>
      <c r="K102" s="26" t="s">
        <v>86</v>
      </c>
    </row>
    <row r="103">
      <c r="A103" s="26" t="s">
        <v>1326</v>
      </c>
      <c r="B103" s="27">
        <v>0.08304398148148148</v>
      </c>
      <c r="C103" s="27">
        <f t="shared" si="1"/>
        <v>0.08304398148</v>
      </c>
      <c r="D103" s="26" t="s">
        <v>74</v>
      </c>
      <c r="E103" s="26" t="s">
        <v>195</v>
      </c>
      <c r="F103" s="25">
        <v>16.0</v>
      </c>
      <c r="G103" s="25">
        <f>F103</f>
        <v>16</v>
      </c>
      <c r="H103" s="26"/>
      <c r="I103" s="26"/>
      <c r="J103" s="26"/>
      <c r="K103" s="26" t="s">
        <v>1353</v>
      </c>
    </row>
    <row r="104">
      <c r="A104" s="26" t="s">
        <v>1326</v>
      </c>
      <c r="B104" s="27">
        <v>0.08377314814814815</v>
      </c>
      <c r="C104" s="27">
        <f t="shared" si="1"/>
        <v>0.08377314815</v>
      </c>
      <c r="D104" s="26" t="s">
        <v>968</v>
      </c>
      <c r="E104" s="26" t="s">
        <v>210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>
      <c r="A105" s="26" t="s">
        <v>1326</v>
      </c>
      <c r="B105" s="27">
        <v>0.08377314814814815</v>
      </c>
      <c r="C105" s="27">
        <f t="shared" si="1"/>
        <v>0.08377314815</v>
      </c>
      <c r="D105" s="26" t="s">
        <v>968</v>
      </c>
      <c r="E105" s="26" t="s">
        <v>210</v>
      </c>
      <c r="F105" s="25">
        <v>8.0</v>
      </c>
      <c r="G105" s="25">
        <f>F105-3</f>
        <v>5</v>
      </c>
      <c r="H105" s="26"/>
      <c r="I105" s="26"/>
      <c r="J105" s="26"/>
      <c r="K105" s="26" t="s">
        <v>86</v>
      </c>
    </row>
    <row r="106">
      <c r="A106" s="26" t="s">
        <v>1326</v>
      </c>
      <c r="B106" s="27">
        <v>0.08454861111111112</v>
      </c>
      <c r="C106" s="27">
        <f t="shared" si="1"/>
        <v>0.08454861111</v>
      </c>
      <c r="D106" s="26" t="s">
        <v>66</v>
      </c>
      <c r="E106" s="26" t="s">
        <v>580</v>
      </c>
      <c r="F106" s="25" t="s">
        <v>1354</v>
      </c>
      <c r="G106" s="25">
        <v>16.0</v>
      </c>
      <c r="H106" s="26"/>
      <c r="I106" s="26"/>
      <c r="J106" s="26"/>
      <c r="K106" s="26"/>
    </row>
    <row r="107">
      <c r="A107" s="26" t="s">
        <v>1326</v>
      </c>
      <c r="B107" s="27">
        <v>0.08480324074074073</v>
      </c>
      <c r="C107" s="27">
        <f t="shared" si="1"/>
        <v>0.08480324074</v>
      </c>
      <c r="D107" s="26" t="s">
        <v>66</v>
      </c>
      <c r="E107" s="26" t="s">
        <v>93</v>
      </c>
      <c r="F107" s="25">
        <v>23.0</v>
      </c>
      <c r="G107" s="25">
        <f>F107-8</f>
        <v>15</v>
      </c>
      <c r="H107" s="26"/>
      <c r="I107" s="26"/>
      <c r="J107" s="26"/>
      <c r="K107" s="26" t="s">
        <v>1355</v>
      </c>
    </row>
    <row r="108">
      <c r="A108" s="26" t="s">
        <v>1326</v>
      </c>
      <c r="B108" s="27">
        <v>0.08489583333333334</v>
      </c>
      <c r="C108" s="27">
        <f t="shared" si="1"/>
        <v>0.08489583333</v>
      </c>
      <c r="D108" s="26" t="s">
        <v>66</v>
      </c>
      <c r="E108" s="26" t="s">
        <v>91</v>
      </c>
      <c r="F108" s="25">
        <v>5.0</v>
      </c>
      <c r="G108" s="25"/>
      <c r="H108" s="26"/>
      <c r="I108" s="26" t="s">
        <v>1356</v>
      </c>
      <c r="J108" s="25">
        <v>1.0</v>
      </c>
      <c r="K108" s="26"/>
    </row>
    <row r="109">
      <c r="A109" s="26" t="s">
        <v>1326</v>
      </c>
      <c r="B109" s="27">
        <v>0.08530092592592593</v>
      </c>
      <c r="C109" s="27">
        <f t="shared" si="1"/>
        <v>0.08530092593</v>
      </c>
      <c r="D109" s="26" t="s">
        <v>66</v>
      </c>
      <c r="E109" s="26" t="s">
        <v>93</v>
      </c>
      <c r="F109" s="25" t="s">
        <v>960</v>
      </c>
      <c r="G109" s="25">
        <v>9.0</v>
      </c>
      <c r="H109" s="26"/>
      <c r="I109" s="26"/>
      <c r="J109" s="26"/>
      <c r="K109" s="26" t="s">
        <v>1355</v>
      </c>
    </row>
    <row r="110">
      <c r="A110" s="26" t="s">
        <v>1326</v>
      </c>
      <c r="B110" s="27">
        <v>0.08582175925925926</v>
      </c>
      <c r="C110" s="27">
        <f t="shared" si="1"/>
        <v>0.08582175926</v>
      </c>
      <c r="D110" s="26" t="s">
        <v>82</v>
      </c>
      <c r="E110" s="26" t="s">
        <v>89</v>
      </c>
      <c r="F110" s="25">
        <v>25.0</v>
      </c>
      <c r="G110" s="25">
        <f>F110-8</f>
        <v>17</v>
      </c>
      <c r="H110" s="26"/>
      <c r="I110" s="26"/>
      <c r="J110" s="26"/>
      <c r="K110" s="26" t="s">
        <v>1058</v>
      </c>
    </row>
    <row r="111">
      <c r="A111" s="26" t="s">
        <v>1326</v>
      </c>
      <c r="B111" s="27">
        <v>0.08605324074074074</v>
      </c>
      <c r="C111" s="27">
        <f t="shared" si="1"/>
        <v>0.08605324074</v>
      </c>
      <c r="D111" s="26" t="s">
        <v>82</v>
      </c>
      <c r="E111" s="26" t="s">
        <v>91</v>
      </c>
      <c r="F111" s="25">
        <v>3.0</v>
      </c>
      <c r="G111" s="25"/>
      <c r="H111" s="26"/>
      <c r="I111" s="26" t="s">
        <v>1357</v>
      </c>
      <c r="J111" s="26"/>
      <c r="K111" s="26"/>
    </row>
    <row r="112">
      <c r="A112" s="26" t="s">
        <v>1326</v>
      </c>
      <c r="B112" s="27">
        <v>0.08628472222222222</v>
      </c>
      <c r="C112" s="27">
        <f t="shared" si="1"/>
        <v>0.08628472222</v>
      </c>
      <c r="D112" s="26" t="s">
        <v>69</v>
      </c>
      <c r="E112" s="26" t="s">
        <v>91</v>
      </c>
      <c r="F112" s="25">
        <v>14.0</v>
      </c>
      <c r="G112" s="25"/>
      <c r="H112" s="26"/>
      <c r="I112" s="26" t="s">
        <v>1358</v>
      </c>
      <c r="J112" s="26"/>
      <c r="K112" s="26" t="s">
        <v>1359</v>
      </c>
    </row>
    <row r="113">
      <c r="A113" s="26" t="s">
        <v>1326</v>
      </c>
      <c r="B113" s="27">
        <v>0.08738425925925926</v>
      </c>
      <c r="C113" s="27">
        <f t="shared" si="1"/>
        <v>0.08738425926</v>
      </c>
      <c r="D113" s="26" t="s">
        <v>84</v>
      </c>
      <c r="E113" s="26" t="s">
        <v>93</v>
      </c>
      <c r="F113" s="25" t="s">
        <v>75</v>
      </c>
      <c r="G113" s="25" t="s">
        <v>75</v>
      </c>
      <c r="H113" s="26"/>
      <c r="I113" s="26"/>
      <c r="J113" s="26"/>
      <c r="K113" s="26" t="s">
        <v>85</v>
      </c>
    </row>
    <row r="114">
      <c r="A114" s="26" t="s">
        <v>1326</v>
      </c>
      <c r="B114" s="27">
        <v>0.08738425925925926</v>
      </c>
      <c r="C114" s="27">
        <f t="shared" si="1"/>
        <v>0.08738425926</v>
      </c>
      <c r="D114" s="26" t="s">
        <v>84</v>
      </c>
      <c r="E114" s="26" t="s">
        <v>93</v>
      </c>
      <c r="F114" s="25">
        <v>9.0</v>
      </c>
      <c r="G114" s="25">
        <f>F114-7</f>
        <v>2</v>
      </c>
      <c r="H114" s="26"/>
      <c r="I114" s="26"/>
      <c r="J114" s="26"/>
      <c r="K114" s="26" t="s">
        <v>1349</v>
      </c>
    </row>
    <row r="115">
      <c r="A115" s="26" t="s">
        <v>1326</v>
      </c>
      <c r="B115" s="27">
        <v>0.08744212962962963</v>
      </c>
      <c r="C115" s="27">
        <f t="shared" si="1"/>
        <v>0.08744212963</v>
      </c>
      <c r="D115" s="26" t="s">
        <v>84</v>
      </c>
      <c r="E115" s="26" t="s">
        <v>93</v>
      </c>
      <c r="F115" s="25" t="s">
        <v>75</v>
      </c>
      <c r="G115" s="25" t="s">
        <v>75</v>
      </c>
      <c r="H115" s="26"/>
      <c r="I115" s="26"/>
      <c r="J115" s="26"/>
      <c r="K115" s="26" t="s">
        <v>85</v>
      </c>
    </row>
    <row r="116">
      <c r="A116" s="26" t="s">
        <v>1326</v>
      </c>
      <c r="B116" s="27">
        <v>0.08744212962962963</v>
      </c>
      <c r="C116" s="27">
        <f t="shared" si="1"/>
        <v>0.08744212963</v>
      </c>
      <c r="D116" s="26" t="s">
        <v>84</v>
      </c>
      <c r="E116" s="26" t="s">
        <v>93</v>
      </c>
      <c r="F116" s="25" t="s">
        <v>68</v>
      </c>
      <c r="G116" s="25">
        <v>20.0</v>
      </c>
      <c r="H116" s="26" t="s">
        <v>137</v>
      </c>
      <c r="I116" s="26"/>
      <c r="J116" s="26"/>
      <c r="K116" s="26" t="s">
        <v>1349</v>
      </c>
    </row>
    <row r="117">
      <c r="A117" s="26" t="s">
        <v>1326</v>
      </c>
      <c r="B117" s="27">
        <v>0.08766203703703704</v>
      </c>
      <c r="C117" s="27">
        <f t="shared" si="1"/>
        <v>0.08766203704</v>
      </c>
      <c r="D117" s="26" t="s">
        <v>84</v>
      </c>
      <c r="E117" s="26" t="s">
        <v>91</v>
      </c>
      <c r="F117" s="25">
        <v>26.0</v>
      </c>
      <c r="G117" s="25"/>
      <c r="H117" s="26"/>
      <c r="I117" s="26" t="s">
        <v>1360</v>
      </c>
      <c r="J117" s="26"/>
      <c r="K117" s="26"/>
    </row>
    <row r="118">
      <c r="A118" s="26" t="s">
        <v>1326</v>
      </c>
      <c r="B118" s="27">
        <v>0.08815972222222222</v>
      </c>
      <c r="C118" s="27">
        <f t="shared" si="1"/>
        <v>0.08815972222</v>
      </c>
      <c r="D118" s="26" t="s">
        <v>69</v>
      </c>
      <c r="E118" s="26" t="s">
        <v>91</v>
      </c>
      <c r="F118" s="25">
        <v>5.0</v>
      </c>
      <c r="G118" s="25"/>
      <c r="H118" s="26"/>
      <c r="I118" s="26" t="s">
        <v>1361</v>
      </c>
      <c r="J118" s="25">
        <v>1.0</v>
      </c>
      <c r="K118" s="26" t="s">
        <v>263</v>
      </c>
    </row>
    <row r="119">
      <c r="A119" s="26" t="s">
        <v>1326</v>
      </c>
      <c r="B119" s="27">
        <v>0.08907407407407407</v>
      </c>
      <c r="C119" s="27">
        <f t="shared" si="1"/>
        <v>0.08907407407</v>
      </c>
      <c r="D119" s="26" t="s">
        <v>968</v>
      </c>
      <c r="E119" s="26" t="s">
        <v>67</v>
      </c>
      <c r="F119" s="25">
        <v>20.0</v>
      </c>
      <c r="G119" s="25">
        <f t="shared" ref="G119:G123" si="7">F119-8</f>
        <v>12</v>
      </c>
      <c r="H119" s="26"/>
      <c r="I119" s="26"/>
      <c r="J119" s="26"/>
      <c r="K119" s="26"/>
    </row>
    <row r="120">
      <c r="A120" s="26" t="s">
        <v>1326</v>
      </c>
      <c r="B120" s="27">
        <v>0.10230324074074074</v>
      </c>
      <c r="C120" s="27">
        <f>B120-TIME('Time Shifts'!$B$40,'Time Shifts'!$C$40,'Time Shifts'!$D$40)</f>
        <v>0.09232638889</v>
      </c>
      <c r="D120" s="26" t="s">
        <v>968</v>
      </c>
      <c r="E120" s="26" t="s">
        <v>67</v>
      </c>
      <c r="F120" s="25">
        <v>15.0</v>
      </c>
      <c r="G120" s="25">
        <f t="shared" si="7"/>
        <v>7</v>
      </c>
      <c r="H120" s="26"/>
      <c r="I120" s="26"/>
      <c r="J120" s="26"/>
      <c r="K120" s="26"/>
    </row>
    <row r="121">
      <c r="A121" s="26" t="s">
        <v>1326</v>
      </c>
      <c r="B121" s="27">
        <v>0.10349537037037038</v>
      </c>
      <c r="C121" s="27">
        <f>B121-TIME('Time Shifts'!$B$40,'Time Shifts'!$C$40,'Time Shifts'!$D$40)</f>
        <v>0.09351851852</v>
      </c>
      <c r="D121" s="26" t="s">
        <v>968</v>
      </c>
      <c r="E121" s="26" t="s">
        <v>67</v>
      </c>
      <c r="F121" s="25">
        <v>14.0</v>
      </c>
      <c r="G121" s="25">
        <f t="shared" si="7"/>
        <v>6</v>
      </c>
      <c r="H121" s="26"/>
      <c r="I121" s="26"/>
      <c r="J121" s="26"/>
      <c r="K121" s="26"/>
    </row>
    <row r="122">
      <c r="A122" s="26" t="s">
        <v>1326</v>
      </c>
      <c r="B122" s="27">
        <v>0.10407407407407407</v>
      </c>
      <c r="C122" s="27">
        <f>B122-TIME('Time Shifts'!$B$40,'Time Shifts'!$C$40,'Time Shifts'!$D$40)</f>
        <v>0.09409722222</v>
      </c>
      <c r="D122" s="26" t="s">
        <v>968</v>
      </c>
      <c r="E122" s="26" t="s">
        <v>67</v>
      </c>
      <c r="F122" s="25">
        <v>19.0</v>
      </c>
      <c r="G122" s="25">
        <f t="shared" si="7"/>
        <v>11</v>
      </c>
      <c r="H122" s="26"/>
      <c r="I122" s="26"/>
      <c r="J122" s="26"/>
      <c r="K122" s="26"/>
    </row>
    <row r="123">
      <c r="A123" s="26" t="s">
        <v>1326</v>
      </c>
      <c r="B123" s="27">
        <v>0.10483796296296297</v>
      </c>
      <c r="C123" s="27">
        <f>B123-TIME('Time Shifts'!$B$40,'Time Shifts'!$C$40,'Time Shifts'!$D$40)</f>
        <v>0.09486111111</v>
      </c>
      <c r="D123" s="26" t="s">
        <v>968</v>
      </c>
      <c r="E123" s="26" t="s">
        <v>67</v>
      </c>
      <c r="F123" s="25">
        <v>22.0</v>
      </c>
      <c r="G123" s="25">
        <f t="shared" si="7"/>
        <v>14</v>
      </c>
      <c r="H123" s="26"/>
      <c r="I123" s="26"/>
      <c r="J123" s="26"/>
      <c r="K123" s="26"/>
    </row>
    <row r="124">
      <c r="A124" s="26" t="s">
        <v>1326</v>
      </c>
      <c r="B124" s="27">
        <v>0.10511574074074075</v>
      </c>
      <c r="C124" s="27">
        <f>B124-TIME('Time Shifts'!$B$40,'Time Shifts'!$C$40,'Time Shifts'!$D$40)</f>
        <v>0.09513888889</v>
      </c>
      <c r="D124" s="26" t="s">
        <v>968</v>
      </c>
      <c r="E124" s="26" t="s">
        <v>130</v>
      </c>
      <c r="F124" s="25" t="s">
        <v>68</v>
      </c>
      <c r="G124" s="25">
        <v>20.0</v>
      </c>
      <c r="H124" s="26"/>
      <c r="I124" s="26"/>
      <c r="J124" s="26"/>
      <c r="K124" s="26"/>
    </row>
    <row r="125">
      <c r="A125" s="26" t="s">
        <v>1326</v>
      </c>
      <c r="B125" s="27">
        <v>0.10597222222222222</v>
      </c>
      <c r="C125" s="27">
        <f>B125-TIME('Time Shifts'!$B$40,'Time Shifts'!$C$40,'Time Shifts'!$D$40)</f>
        <v>0.09599537037</v>
      </c>
      <c r="D125" s="26" t="s">
        <v>70</v>
      </c>
      <c r="E125" s="26" t="s">
        <v>83</v>
      </c>
      <c r="F125" s="25" t="s">
        <v>88</v>
      </c>
      <c r="G125" s="25">
        <v>1.0</v>
      </c>
      <c r="H125" s="26"/>
      <c r="I125" s="26"/>
      <c r="J125" s="26"/>
      <c r="K125" s="26"/>
    </row>
    <row r="126">
      <c r="A126" s="26" t="s">
        <v>1326</v>
      </c>
      <c r="B126" s="27">
        <v>0.10612268518518518</v>
      </c>
      <c r="C126" s="27">
        <f>B126-TIME('Time Shifts'!$B$40,'Time Shifts'!$C$40,'Time Shifts'!$D$40)</f>
        <v>0.09614583333</v>
      </c>
      <c r="D126" s="26" t="s">
        <v>69</v>
      </c>
      <c r="E126" s="26" t="s">
        <v>209</v>
      </c>
      <c r="F126" s="25">
        <v>12.0</v>
      </c>
      <c r="G126" s="25">
        <f>F126-3</f>
        <v>9</v>
      </c>
      <c r="H126" s="26"/>
      <c r="I126" s="26"/>
      <c r="J126" s="26"/>
      <c r="K126" s="26"/>
    </row>
    <row r="127">
      <c r="A127" s="26" t="s">
        <v>1326</v>
      </c>
      <c r="B127" s="27">
        <v>0.10642361111111111</v>
      </c>
      <c r="C127" s="27">
        <f>B127-TIME('Time Shifts'!$B$40,'Time Shifts'!$C$40,'Time Shifts'!$D$40)</f>
        <v>0.09644675926</v>
      </c>
      <c r="D127" s="26" t="s">
        <v>968</v>
      </c>
      <c r="E127" s="26" t="s">
        <v>83</v>
      </c>
      <c r="F127" s="25">
        <v>13.0</v>
      </c>
      <c r="G127" s="25">
        <f>F127--1</f>
        <v>14</v>
      </c>
      <c r="H127" s="26"/>
      <c r="I127" s="26"/>
      <c r="J127" s="26"/>
      <c r="K127" s="26"/>
    </row>
    <row r="128">
      <c r="A128" s="26" t="s">
        <v>1326</v>
      </c>
      <c r="B128" s="27">
        <v>0.10708333333333334</v>
      </c>
      <c r="C128" s="27">
        <f>B128-TIME('Time Shifts'!$B$40,'Time Shifts'!$C$40,'Time Shifts'!$D$40)</f>
        <v>0.09710648148</v>
      </c>
      <c r="D128" s="26" t="s">
        <v>74</v>
      </c>
      <c r="E128" s="26" t="s">
        <v>78</v>
      </c>
      <c r="F128" s="25">
        <v>14.0</v>
      </c>
      <c r="G128" s="25">
        <f>F128-7</f>
        <v>7</v>
      </c>
      <c r="H128" s="26"/>
      <c r="I128" s="26"/>
      <c r="J128" s="26"/>
      <c r="K128" s="26"/>
    </row>
    <row r="129">
      <c r="A129" s="26" t="s">
        <v>1326</v>
      </c>
      <c r="B129" s="27">
        <v>0.1080787037037037</v>
      </c>
      <c r="C129" s="27">
        <f>B129-TIME('Time Shifts'!$B$40,'Time Shifts'!$C$40,'Time Shifts'!$D$40)</f>
        <v>0.09810185185</v>
      </c>
      <c r="D129" s="26" t="s">
        <v>74</v>
      </c>
      <c r="E129" s="26" t="s">
        <v>83</v>
      </c>
      <c r="F129" s="25">
        <v>28.0</v>
      </c>
      <c r="G129" s="25">
        <f>F129-9</f>
        <v>19</v>
      </c>
      <c r="H129" s="26"/>
      <c r="I129" s="26"/>
      <c r="J129" s="26"/>
      <c r="K129" s="26"/>
    </row>
    <row r="130">
      <c r="A130" s="26" t="s">
        <v>1326</v>
      </c>
      <c r="B130" s="27">
        <v>0.11086805555555555</v>
      </c>
      <c r="C130" s="27">
        <f>B130-TIME('Time Shifts'!$B$40,'Time Shifts'!$C$40,'Time Shifts'!$D$40)</f>
        <v>0.1008912037</v>
      </c>
      <c r="D130" s="26" t="s">
        <v>69</v>
      </c>
      <c r="E130" s="26" t="s">
        <v>67</v>
      </c>
      <c r="F130" s="25">
        <v>13.0</v>
      </c>
      <c r="G130" s="25">
        <f>F130-4</f>
        <v>9</v>
      </c>
      <c r="H130" s="26"/>
      <c r="I130" s="26"/>
      <c r="J130" s="26"/>
      <c r="K130" s="26"/>
    </row>
    <row r="131">
      <c r="A131" s="26" t="s">
        <v>1326</v>
      </c>
      <c r="B131" s="27">
        <v>0.11299768518518519</v>
      </c>
      <c r="C131" s="27">
        <f>B131-TIME('Time Shifts'!$B$40,'Time Shifts'!$C$40,'Time Shifts'!$D$40)</f>
        <v>0.1030208333</v>
      </c>
      <c r="D131" s="26" t="s">
        <v>66</v>
      </c>
      <c r="E131" s="26" t="s">
        <v>125</v>
      </c>
      <c r="F131" s="25" t="s">
        <v>68</v>
      </c>
      <c r="G131" s="25">
        <v>20.0</v>
      </c>
      <c r="H131" s="26"/>
      <c r="I131" s="26"/>
      <c r="J131" s="26"/>
      <c r="K131" s="26"/>
    </row>
    <row r="132">
      <c r="A132" s="26" t="s">
        <v>1326</v>
      </c>
      <c r="B132" s="27">
        <v>0.11299768518518519</v>
      </c>
      <c r="C132" s="27">
        <f>B132-TIME('Time Shifts'!$B$40,'Time Shifts'!$C$40,'Time Shifts'!$D$40)</f>
        <v>0.1030208333</v>
      </c>
      <c r="D132" s="26" t="s">
        <v>82</v>
      </c>
      <c r="E132" s="26" t="s">
        <v>125</v>
      </c>
      <c r="F132" s="25" t="s">
        <v>68</v>
      </c>
      <c r="G132" s="25">
        <v>20.0</v>
      </c>
      <c r="H132" s="26"/>
      <c r="I132" s="26"/>
      <c r="J132" s="26"/>
      <c r="K132" s="26"/>
    </row>
    <row r="133">
      <c r="A133" s="26" t="s">
        <v>1326</v>
      </c>
      <c r="B133" s="27">
        <v>0.113125</v>
      </c>
      <c r="C133" s="27">
        <f>B133-TIME('Time Shifts'!$B$40,'Time Shifts'!$C$40,'Time Shifts'!$D$40)</f>
        <v>0.1031481481</v>
      </c>
      <c r="D133" s="26" t="s">
        <v>70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>
      <c r="A134" s="26" t="s">
        <v>1326</v>
      </c>
      <c r="B134" s="27">
        <v>0.113125</v>
      </c>
      <c r="C134" s="27">
        <f>B134-TIME('Time Shifts'!$B$40,'Time Shifts'!$C$40,'Time Shifts'!$D$40)</f>
        <v>0.1031481481</v>
      </c>
      <c r="D134" s="26" t="s">
        <v>70</v>
      </c>
      <c r="E134" s="26" t="s">
        <v>125</v>
      </c>
      <c r="F134" s="25">
        <v>17.0</v>
      </c>
      <c r="G134" s="25">
        <f>F134-7</f>
        <v>10</v>
      </c>
      <c r="H134" s="26"/>
      <c r="I134" s="26"/>
      <c r="J134" s="26"/>
      <c r="K134" s="26" t="s">
        <v>86</v>
      </c>
    </row>
    <row r="135">
      <c r="A135" s="26" t="s">
        <v>1326</v>
      </c>
      <c r="B135" s="27">
        <v>0.11314814814814815</v>
      </c>
      <c r="C135" s="27">
        <f>B135-TIME('Time Shifts'!$B$40,'Time Shifts'!$C$40,'Time Shifts'!$D$40)</f>
        <v>0.1031712963</v>
      </c>
      <c r="D135" s="26" t="s">
        <v>74</v>
      </c>
      <c r="E135" s="26" t="s">
        <v>125</v>
      </c>
      <c r="F135" s="25">
        <v>20.0</v>
      </c>
      <c r="G135" s="25">
        <f>F135-10</f>
        <v>10</v>
      </c>
      <c r="H135" s="26"/>
      <c r="I135" s="26"/>
      <c r="J135" s="26"/>
      <c r="K135" s="26"/>
    </row>
    <row r="136">
      <c r="A136" s="26" t="s">
        <v>1326</v>
      </c>
      <c r="B136" s="27">
        <v>0.11315972222222222</v>
      </c>
      <c r="C136" s="27">
        <f>B136-TIME('Time Shifts'!$B$40,'Time Shifts'!$C$40,'Time Shifts'!$D$40)</f>
        <v>0.1031828704</v>
      </c>
      <c r="D136" s="26" t="s">
        <v>69</v>
      </c>
      <c r="E136" s="26" t="s">
        <v>125</v>
      </c>
      <c r="F136" s="25">
        <v>15.0</v>
      </c>
      <c r="G136" s="25">
        <f>F136-4</f>
        <v>11</v>
      </c>
      <c r="H136" s="26"/>
      <c r="I136" s="26"/>
      <c r="J136" s="26"/>
      <c r="K136" s="26"/>
    </row>
    <row r="137">
      <c r="A137" s="26" t="s">
        <v>1326</v>
      </c>
      <c r="B137" s="27">
        <v>0.1131712962962963</v>
      </c>
      <c r="C137" s="27">
        <f>B137-TIME('Time Shifts'!$B$40,'Time Shifts'!$C$40,'Time Shifts'!$D$40)</f>
        <v>0.1031944444</v>
      </c>
      <c r="D137" s="26" t="s">
        <v>968</v>
      </c>
      <c r="E137" s="26" t="s">
        <v>125</v>
      </c>
      <c r="F137" s="25">
        <v>5.0</v>
      </c>
      <c r="G137" s="25">
        <f>F137-1</f>
        <v>4</v>
      </c>
      <c r="H137" s="26"/>
      <c r="I137" s="26"/>
      <c r="J137" s="26"/>
      <c r="K137" s="26"/>
    </row>
    <row r="138">
      <c r="A138" s="26" t="s">
        <v>1326</v>
      </c>
      <c r="B138" s="27">
        <v>0.11321759259259259</v>
      </c>
      <c r="C138" s="27">
        <f>B138-TIME('Time Shifts'!$B$40,'Time Shifts'!$C$40,'Time Shifts'!$D$40)</f>
        <v>0.1032407407</v>
      </c>
      <c r="D138" s="26" t="s">
        <v>84</v>
      </c>
      <c r="E138" s="26" t="s">
        <v>125</v>
      </c>
      <c r="F138" s="25" t="s">
        <v>68</v>
      </c>
      <c r="G138" s="25">
        <v>20.0</v>
      </c>
      <c r="H138" s="26"/>
      <c r="I138" s="26"/>
      <c r="J138" s="26"/>
      <c r="K138" s="26"/>
    </row>
    <row r="139">
      <c r="A139" s="26" t="s">
        <v>1326</v>
      </c>
      <c r="B139" s="27">
        <v>0.12469907407407407</v>
      </c>
      <c r="C139" s="27">
        <f>B139-TIME('Time Shifts'!$B$40,'Time Shifts'!$C$40,'Time Shifts'!$D$40)</f>
        <v>0.1147222222</v>
      </c>
      <c r="D139" s="26" t="s">
        <v>69</v>
      </c>
      <c r="E139" s="26" t="s">
        <v>67</v>
      </c>
      <c r="F139" s="25">
        <v>19.0</v>
      </c>
      <c r="G139" s="25">
        <f>F139-4</f>
        <v>15</v>
      </c>
      <c r="H139" s="26"/>
      <c r="I139" s="26"/>
      <c r="J139" s="26"/>
      <c r="K139" s="26"/>
    </row>
    <row r="140">
      <c r="A140" s="26" t="s">
        <v>1326</v>
      </c>
      <c r="B140" s="27">
        <v>0.12523148148148147</v>
      </c>
      <c r="C140" s="27">
        <f>B140-TIME('Time Shifts'!$B$40,'Time Shifts'!$C$40,'Time Shifts'!$D$40)</f>
        <v>0.1152546296</v>
      </c>
      <c r="D140" s="26" t="s">
        <v>69</v>
      </c>
      <c r="E140" s="26" t="s">
        <v>89</v>
      </c>
      <c r="F140" s="25" t="s">
        <v>75</v>
      </c>
      <c r="G140" s="25" t="s">
        <v>75</v>
      </c>
      <c r="H140" s="26"/>
      <c r="I140" s="26"/>
      <c r="J140" s="26"/>
      <c r="K140" s="26" t="s">
        <v>85</v>
      </c>
    </row>
    <row r="141">
      <c r="A141" s="26" t="s">
        <v>1326</v>
      </c>
      <c r="B141" s="27">
        <v>0.12523148148148147</v>
      </c>
      <c r="C141" s="27">
        <f>B141-TIME('Time Shifts'!$B$40,'Time Shifts'!$C$40,'Time Shifts'!$D$40)</f>
        <v>0.1152546296</v>
      </c>
      <c r="D141" s="26" t="s">
        <v>69</v>
      </c>
      <c r="E141" s="26" t="s">
        <v>89</v>
      </c>
      <c r="F141" s="25">
        <v>23.0</v>
      </c>
      <c r="G141" s="25">
        <f>F141-7</f>
        <v>16</v>
      </c>
      <c r="H141" s="26"/>
      <c r="I141" s="26"/>
      <c r="J141" s="26"/>
      <c r="K141" s="26" t="s">
        <v>1362</v>
      </c>
    </row>
    <row r="142">
      <c r="A142" s="26" t="s">
        <v>1326</v>
      </c>
      <c r="B142" s="27">
        <v>0.12523148148148147</v>
      </c>
      <c r="C142" s="27">
        <f>B142-TIME('Time Shifts'!$B$40,'Time Shifts'!$C$40,'Time Shifts'!$D$40)</f>
        <v>0.1152546296</v>
      </c>
      <c r="D142" s="26" t="s">
        <v>74</v>
      </c>
      <c r="E142" s="26" t="s">
        <v>93</v>
      </c>
      <c r="F142" s="25">
        <v>20.0</v>
      </c>
      <c r="G142" s="25">
        <v>12.0</v>
      </c>
      <c r="H142" s="26"/>
      <c r="I142" s="26"/>
      <c r="J142" s="26"/>
      <c r="K142" s="26" t="s">
        <v>1363</v>
      </c>
    </row>
    <row r="143">
      <c r="A143" s="26" t="s">
        <v>1326</v>
      </c>
      <c r="B143" s="27">
        <v>0.12523148148148147</v>
      </c>
      <c r="C143" s="27">
        <f>B143-TIME('Time Shifts'!$B$40,'Time Shifts'!$C$40,'Time Shifts'!$D$40)</f>
        <v>0.1152546296</v>
      </c>
      <c r="D143" s="26" t="s">
        <v>74</v>
      </c>
      <c r="E143" s="26" t="s">
        <v>93</v>
      </c>
      <c r="F143" s="25">
        <v>10.0</v>
      </c>
      <c r="G143" s="25">
        <f>F143-8</f>
        <v>2</v>
      </c>
      <c r="H143" s="26"/>
      <c r="I143" s="26"/>
      <c r="J143" s="26"/>
      <c r="K143" s="26" t="s">
        <v>274</v>
      </c>
    </row>
    <row r="144">
      <c r="A144" s="26" t="s">
        <v>1326</v>
      </c>
      <c r="B144" s="27">
        <v>0.12596064814814814</v>
      </c>
      <c r="C144" s="27">
        <f>B144-TIME('Time Shifts'!$B$40,'Time Shifts'!$C$40,'Time Shifts'!$D$40)</f>
        <v>0.1159837963</v>
      </c>
      <c r="D144" s="26" t="s">
        <v>69</v>
      </c>
      <c r="E144" s="26" t="s">
        <v>91</v>
      </c>
      <c r="F144" s="25">
        <v>38.0</v>
      </c>
      <c r="G144" s="25"/>
      <c r="H144" s="26"/>
      <c r="I144" s="26" t="s">
        <v>1364</v>
      </c>
      <c r="J144" s="26"/>
      <c r="K144" s="26"/>
    </row>
    <row r="145">
      <c r="A145" s="26" t="s">
        <v>1326</v>
      </c>
      <c r="B145" s="27">
        <v>0.12596064814814814</v>
      </c>
      <c r="C145" s="27">
        <f>B145-TIME('Time Shifts'!$B$40,'Time Shifts'!$C$40,'Time Shifts'!$D$40)</f>
        <v>0.1159837963</v>
      </c>
      <c r="D145" s="26" t="s">
        <v>74</v>
      </c>
      <c r="E145" s="26" t="s">
        <v>91</v>
      </c>
      <c r="F145" s="25">
        <v>21.0</v>
      </c>
      <c r="G145" s="25"/>
      <c r="H145" s="26"/>
      <c r="I145" s="26" t="s">
        <v>1365</v>
      </c>
      <c r="J145" s="26"/>
      <c r="K145" s="26"/>
    </row>
    <row r="146">
      <c r="A146" s="26" t="s">
        <v>1326</v>
      </c>
      <c r="B146" s="27">
        <v>0.1271064814814815</v>
      </c>
      <c r="C146" s="27">
        <f>B146-TIME('Time Shifts'!$B$40,'Time Shifts'!$C$40,'Time Shifts'!$D$40)</f>
        <v>0.1171296296</v>
      </c>
      <c r="D146" s="26" t="s">
        <v>70</v>
      </c>
      <c r="E146" s="26" t="s">
        <v>87</v>
      </c>
      <c r="F146" s="25">
        <v>19.0</v>
      </c>
      <c r="G146" s="25">
        <f t="shared" ref="G146:G147" si="8">F146-4</f>
        <v>15</v>
      </c>
      <c r="H146" s="26"/>
      <c r="I146" s="26"/>
      <c r="J146" s="26"/>
      <c r="K146" s="26"/>
    </row>
    <row r="147">
      <c r="A147" s="26" t="s">
        <v>1326</v>
      </c>
      <c r="B147" s="27">
        <v>0.12711805555555555</v>
      </c>
      <c r="C147" s="27">
        <f>B147-TIME('Time Shifts'!$B$40,'Time Shifts'!$C$40,'Time Shifts'!$D$40)</f>
        <v>0.1171412037</v>
      </c>
      <c r="D147" s="26" t="s">
        <v>74</v>
      </c>
      <c r="E147" s="26" t="s">
        <v>87</v>
      </c>
      <c r="F147" s="25">
        <v>18.0</v>
      </c>
      <c r="G147" s="25">
        <f t="shared" si="8"/>
        <v>14</v>
      </c>
      <c r="H147" s="26"/>
      <c r="I147" s="26"/>
      <c r="J147" s="26"/>
      <c r="K147" s="26"/>
    </row>
    <row r="148">
      <c r="A148" s="26" t="s">
        <v>1326</v>
      </c>
      <c r="B148" s="27">
        <v>0.12712962962962962</v>
      </c>
      <c r="C148" s="27">
        <f>B148-TIME('Time Shifts'!$B$40,'Time Shifts'!$C$40,'Time Shifts'!$D$40)</f>
        <v>0.1171527778</v>
      </c>
      <c r="D148" s="26" t="s">
        <v>66</v>
      </c>
      <c r="E148" s="26" t="s">
        <v>87</v>
      </c>
      <c r="F148" s="25">
        <v>15.0</v>
      </c>
      <c r="G148" s="25">
        <f>F148-0</f>
        <v>15</v>
      </c>
      <c r="H148" s="26"/>
      <c r="I148" s="26"/>
      <c r="J148" s="26"/>
      <c r="K148" s="26"/>
    </row>
    <row r="149">
      <c r="A149" s="26" t="s">
        <v>1326</v>
      </c>
      <c r="B149" s="27">
        <v>0.12717592592592591</v>
      </c>
      <c r="C149" s="27">
        <f>B149-TIME('Time Shifts'!$B$40,'Time Shifts'!$C$40,'Time Shifts'!$D$40)</f>
        <v>0.1171990741</v>
      </c>
      <c r="D149" s="26" t="s">
        <v>82</v>
      </c>
      <c r="E149" s="26" t="s">
        <v>87</v>
      </c>
      <c r="F149" s="25">
        <v>14.0</v>
      </c>
      <c r="G149" s="25">
        <f>F149-1</f>
        <v>13</v>
      </c>
      <c r="H149" s="26"/>
      <c r="I149" s="26"/>
      <c r="J149" s="26"/>
      <c r="K149" s="26"/>
    </row>
    <row r="150">
      <c r="A150" s="26" t="s">
        <v>1326</v>
      </c>
      <c r="B150" s="27">
        <v>0.12743055555555555</v>
      </c>
      <c r="C150" s="27">
        <f>B150-TIME('Time Shifts'!$B$40,'Time Shifts'!$C$40,'Time Shifts'!$D$40)</f>
        <v>0.1174537037</v>
      </c>
      <c r="D150" s="26" t="s">
        <v>69</v>
      </c>
      <c r="E150" s="26" t="s">
        <v>87</v>
      </c>
      <c r="F150" s="25">
        <v>8.0</v>
      </c>
      <c r="G150" s="25">
        <f>F150-4</f>
        <v>4</v>
      </c>
      <c r="H150" s="26"/>
      <c r="I150" s="26"/>
      <c r="J150" s="26"/>
      <c r="K150" s="26"/>
    </row>
    <row r="151">
      <c r="A151" s="26" t="s">
        <v>1326</v>
      </c>
      <c r="B151" s="27">
        <v>0.12743055555555555</v>
      </c>
      <c r="C151" s="27">
        <f>B151-TIME('Time Shifts'!$B$40,'Time Shifts'!$C$40,'Time Shifts'!$D$40)</f>
        <v>0.1174537037</v>
      </c>
      <c r="D151" s="26" t="s">
        <v>968</v>
      </c>
      <c r="E151" s="26" t="s">
        <v>87</v>
      </c>
      <c r="F151" s="25">
        <v>8.0</v>
      </c>
      <c r="G151" s="25">
        <f>F151-1</f>
        <v>7</v>
      </c>
      <c r="H151" s="26"/>
      <c r="I151" s="26"/>
      <c r="J151" s="26"/>
      <c r="K151" s="26"/>
    </row>
    <row r="152">
      <c r="A152" s="26" t="s">
        <v>1326</v>
      </c>
      <c r="B152" s="27">
        <v>0.12748842592592594</v>
      </c>
      <c r="C152" s="27">
        <f>B152-TIME('Time Shifts'!$B$40,'Time Shifts'!$C$40,'Time Shifts'!$D$40)</f>
        <v>0.1175115741</v>
      </c>
      <c r="D152" s="26" t="s">
        <v>84</v>
      </c>
      <c r="E152" s="26" t="s">
        <v>87</v>
      </c>
      <c r="F152" s="25">
        <v>8.0</v>
      </c>
      <c r="G152" s="25">
        <f>F152-2</f>
        <v>6</v>
      </c>
      <c r="H152" s="26"/>
      <c r="I152" s="26"/>
      <c r="J152" s="26"/>
      <c r="K152" s="26"/>
    </row>
    <row r="153">
      <c r="A153" s="26" t="s">
        <v>1326</v>
      </c>
      <c r="B153" s="27">
        <v>0.1285763888888889</v>
      </c>
      <c r="C153" s="27">
        <f>B153-TIME('Time Shifts'!$B$40,'Time Shifts'!$C$40,'Time Shifts'!$D$40)</f>
        <v>0.118599537</v>
      </c>
      <c r="D153" s="26" t="s">
        <v>70</v>
      </c>
      <c r="E153" s="26" t="s">
        <v>93</v>
      </c>
      <c r="F153" s="25">
        <v>18.0</v>
      </c>
      <c r="G153" s="25">
        <f>F153-7</f>
        <v>11</v>
      </c>
      <c r="H153" s="26"/>
      <c r="I153" s="26"/>
      <c r="J153" s="26"/>
      <c r="K153" s="26" t="s">
        <v>1063</v>
      </c>
    </row>
    <row r="154">
      <c r="A154" s="26" t="s">
        <v>1326</v>
      </c>
      <c r="B154" s="27">
        <v>0.12872685185185184</v>
      </c>
      <c r="C154" s="27">
        <f>B154-TIME('Time Shifts'!$B$40,'Time Shifts'!$C$40,'Time Shifts'!$D$40)</f>
        <v>0.11875</v>
      </c>
      <c r="D154" s="26" t="s">
        <v>70</v>
      </c>
      <c r="E154" s="26" t="s">
        <v>93</v>
      </c>
      <c r="F154" s="25" t="s">
        <v>413</v>
      </c>
      <c r="G154" s="25">
        <v>13.0</v>
      </c>
      <c r="H154" s="26"/>
      <c r="I154" s="26"/>
      <c r="J154" s="26"/>
      <c r="K154" s="26" t="s">
        <v>1063</v>
      </c>
    </row>
    <row r="155">
      <c r="A155" s="26" t="s">
        <v>1326</v>
      </c>
      <c r="B155" s="27">
        <v>0.12887731481481482</v>
      </c>
      <c r="C155" s="27">
        <f>B155-TIME('Time Shifts'!$B$40,'Time Shifts'!$C$40,'Time Shifts'!$D$40)</f>
        <v>0.118900463</v>
      </c>
      <c r="D155" s="26" t="s">
        <v>70</v>
      </c>
      <c r="E155" s="26" t="s">
        <v>91</v>
      </c>
      <c r="F155" s="25">
        <v>13.0</v>
      </c>
      <c r="G155" s="25"/>
      <c r="H155" s="26"/>
      <c r="I155" s="26" t="s">
        <v>1366</v>
      </c>
      <c r="J155" s="26"/>
      <c r="K155" s="26"/>
    </row>
    <row r="156">
      <c r="A156" s="26" t="s">
        <v>1326</v>
      </c>
      <c r="B156" s="27">
        <v>0.13010416666666666</v>
      </c>
      <c r="C156" s="27">
        <f>B156-TIME('Time Shifts'!$B$40,'Time Shifts'!$C$40,'Time Shifts'!$D$40)</f>
        <v>0.1201273148</v>
      </c>
      <c r="D156" s="26" t="s">
        <v>74</v>
      </c>
      <c r="E156" s="26" t="s">
        <v>93</v>
      </c>
      <c r="F156" s="25">
        <v>16.0</v>
      </c>
      <c r="G156" s="25">
        <f>F156-8</f>
        <v>8</v>
      </c>
      <c r="H156" s="26"/>
      <c r="I156" s="26"/>
      <c r="J156" s="26"/>
      <c r="K156" s="26" t="s">
        <v>1015</v>
      </c>
    </row>
    <row r="157">
      <c r="A157" s="26" t="s">
        <v>1326</v>
      </c>
      <c r="B157" s="27">
        <v>0.13028935185185186</v>
      </c>
      <c r="C157" s="27">
        <f>B157-TIME('Time Shifts'!$B$40,'Time Shifts'!$C$40,'Time Shifts'!$D$40)</f>
        <v>0.1203125</v>
      </c>
      <c r="D157" s="26" t="s">
        <v>74</v>
      </c>
      <c r="E157" s="26" t="s">
        <v>91</v>
      </c>
      <c r="F157" s="25">
        <v>11.0</v>
      </c>
      <c r="G157" s="25"/>
      <c r="H157" s="26"/>
      <c r="I157" s="26" t="s">
        <v>1367</v>
      </c>
      <c r="J157" s="26"/>
      <c r="K157" s="26"/>
    </row>
    <row r="158">
      <c r="A158" s="26" t="s">
        <v>1326</v>
      </c>
      <c r="B158" s="27">
        <v>0.13050925925925927</v>
      </c>
      <c r="C158" s="27">
        <f>B158-TIME('Time Shifts'!$B$40,'Time Shifts'!$C$40,'Time Shifts'!$D$40)</f>
        <v>0.1205324074</v>
      </c>
      <c r="D158" s="26" t="s">
        <v>74</v>
      </c>
      <c r="E158" s="26" t="s">
        <v>125</v>
      </c>
      <c r="F158" s="25" t="s">
        <v>75</v>
      </c>
      <c r="G158" s="25" t="s">
        <v>75</v>
      </c>
      <c r="H158" s="26"/>
      <c r="I158" s="26"/>
      <c r="J158" s="26"/>
      <c r="K158" s="26" t="s">
        <v>85</v>
      </c>
    </row>
    <row r="159">
      <c r="A159" s="26" t="s">
        <v>1326</v>
      </c>
      <c r="B159" s="27">
        <v>0.13050925925925927</v>
      </c>
      <c r="C159" s="27">
        <f>B159-TIME('Time Shifts'!$B$40,'Time Shifts'!$C$40,'Time Shifts'!$D$40)</f>
        <v>0.1205324074</v>
      </c>
      <c r="D159" s="26" t="s">
        <v>74</v>
      </c>
      <c r="E159" s="26" t="s">
        <v>125</v>
      </c>
      <c r="F159" s="25">
        <v>29.0</v>
      </c>
      <c r="G159" s="25">
        <f>F159-10</f>
        <v>19</v>
      </c>
      <c r="H159" s="26"/>
      <c r="I159" s="26"/>
      <c r="J159" s="26"/>
      <c r="K159" s="26" t="s">
        <v>86</v>
      </c>
    </row>
    <row r="160">
      <c r="A160" s="26" t="s">
        <v>1326</v>
      </c>
      <c r="B160" s="27">
        <v>0.13414351851851852</v>
      </c>
      <c r="C160" s="27">
        <f>B160-TIME('Time Shifts'!$B$40,'Time Shifts'!$C$40,'Time Shifts'!$D$40)</f>
        <v>0.1241666667</v>
      </c>
      <c r="D160" s="26" t="s">
        <v>968</v>
      </c>
      <c r="E160" s="26" t="s">
        <v>120</v>
      </c>
      <c r="F160" s="25">
        <v>9.0</v>
      </c>
      <c r="G160" s="25"/>
      <c r="H160" s="26"/>
      <c r="I160" s="26"/>
      <c r="J160" s="26"/>
      <c r="K160" s="26" t="s">
        <v>194</v>
      </c>
    </row>
    <row r="161">
      <c r="A161" s="26" t="s">
        <v>1326</v>
      </c>
      <c r="B161" s="27">
        <v>0.13541666666666666</v>
      </c>
      <c r="C161" s="27">
        <f>B161-TIME('Time Shifts'!$B$40,'Time Shifts'!$C$40,'Time Shifts'!$D$40)</f>
        <v>0.1254398148</v>
      </c>
      <c r="D161" s="26" t="s">
        <v>69</v>
      </c>
      <c r="E161" s="26" t="s">
        <v>89</v>
      </c>
      <c r="F161" s="25">
        <v>9.0</v>
      </c>
      <c r="G161" s="25">
        <f>F161-7</f>
        <v>2</v>
      </c>
      <c r="H161" s="26"/>
      <c r="I161" s="26"/>
      <c r="J161" s="26"/>
      <c r="K161" s="26" t="s">
        <v>1362</v>
      </c>
    </row>
    <row r="162">
      <c r="A162" s="26" t="s">
        <v>1326</v>
      </c>
      <c r="B162" s="27">
        <v>0.13541666666666666</v>
      </c>
      <c r="C162" s="27">
        <f>B162-TIME('Time Shifts'!$B$40,'Time Shifts'!$C$40,'Time Shifts'!$D$40)</f>
        <v>0.1254398148</v>
      </c>
      <c r="D162" s="26" t="s">
        <v>69</v>
      </c>
      <c r="E162" s="26" t="s">
        <v>89</v>
      </c>
      <c r="F162" s="25" t="s">
        <v>75</v>
      </c>
      <c r="G162" s="25" t="s">
        <v>75</v>
      </c>
      <c r="H162" s="26"/>
      <c r="I162" s="26"/>
      <c r="J162" s="26"/>
      <c r="K162" s="26" t="s">
        <v>160</v>
      </c>
    </row>
    <row r="163">
      <c r="A163" s="26" t="s">
        <v>1326</v>
      </c>
      <c r="B163" s="27">
        <v>0.13739583333333333</v>
      </c>
      <c r="C163" s="27">
        <f>B163-TIME('Time Shifts'!$B$40,'Time Shifts'!$C$40,'Time Shifts'!$D$40)</f>
        <v>0.1274189815</v>
      </c>
      <c r="D163" s="26" t="s">
        <v>66</v>
      </c>
      <c r="E163" s="26" t="s">
        <v>91</v>
      </c>
      <c r="F163" s="25">
        <v>10.0</v>
      </c>
      <c r="G163" s="25"/>
      <c r="H163" s="26"/>
      <c r="I163" s="26" t="s">
        <v>1368</v>
      </c>
      <c r="J163" s="26"/>
      <c r="K163" s="26" t="s">
        <v>1369</v>
      </c>
    </row>
    <row r="164">
      <c r="A164" s="26" t="s">
        <v>1326</v>
      </c>
      <c r="B164" s="27">
        <v>0.1385185185185185</v>
      </c>
      <c r="C164" s="27">
        <f>B164-TIME('Time Shifts'!$B$40,'Time Shifts'!$C$40,'Time Shifts'!$D$40)</f>
        <v>0.1285416667</v>
      </c>
      <c r="D164" s="26" t="s">
        <v>66</v>
      </c>
      <c r="E164" s="26" t="s">
        <v>91</v>
      </c>
      <c r="F164" s="25">
        <v>9.0</v>
      </c>
      <c r="G164" s="25"/>
      <c r="H164" s="26"/>
      <c r="I164" s="26" t="s">
        <v>1370</v>
      </c>
      <c r="J164" s="26"/>
      <c r="K164" s="26" t="s">
        <v>1369</v>
      </c>
    </row>
    <row r="165">
      <c r="A165" s="26" t="s">
        <v>1326</v>
      </c>
      <c r="B165" s="27">
        <v>0.13923611111111112</v>
      </c>
      <c r="C165" s="27">
        <f>B165-TIME('Time Shifts'!$B$40,'Time Shifts'!$C$40,'Time Shifts'!$D$40)</f>
        <v>0.1292592593</v>
      </c>
      <c r="D165" s="26" t="s">
        <v>70</v>
      </c>
      <c r="E165" s="26" t="s">
        <v>93</v>
      </c>
      <c r="F165" s="25">
        <v>14.0</v>
      </c>
      <c r="G165" s="25">
        <f>F165-7</f>
        <v>7</v>
      </c>
      <c r="H165" s="26"/>
      <c r="I165" s="26"/>
      <c r="J165" s="26"/>
      <c r="K165" s="26" t="s">
        <v>1014</v>
      </c>
    </row>
    <row r="166">
      <c r="A166" s="26" t="s">
        <v>1326</v>
      </c>
      <c r="B166" s="27">
        <v>0.13923611111111112</v>
      </c>
      <c r="C166" s="27">
        <f>B166-TIME('Time Shifts'!$B$40,'Time Shifts'!$C$40,'Time Shifts'!$D$40)</f>
        <v>0.1292592593</v>
      </c>
      <c r="D166" s="26" t="s">
        <v>70</v>
      </c>
      <c r="E166" s="26" t="s">
        <v>93</v>
      </c>
      <c r="F166" s="25" t="s">
        <v>75</v>
      </c>
      <c r="G166" s="25" t="s">
        <v>75</v>
      </c>
      <c r="H166" s="26"/>
      <c r="I166" s="26"/>
      <c r="J166" s="26"/>
      <c r="K166" s="26" t="s">
        <v>1014</v>
      </c>
    </row>
    <row r="167">
      <c r="A167" s="26" t="s">
        <v>1326</v>
      </c>
      <c r="B167" s="27">
        <v>0.13958333333333334</v>
      </c>
      <c r="C167" s="27">
        <f>B167-TIME('Time Shifts'!$B$40,'Time Shifts'!$C$40,'Time Shifts'!$D$40)</f>
        <v>0.1296064815</v>
      </c>
      <c r="D167" s="26" t="s">
        <v>70</v>
      </c>
      <c r="E167" s="26" t="s">
        <v>93</v>
      </c>
      <c r="F167" s="25" t="s">
        <v>75</v>
      </c>
      <c r="G167" s="25" t="s">
        <v>75</v>
      </c>
      <c r="H167" s="26"/>
      <c r="I167" s="26"/>
      <c r="J167" s="26"/>
      <c r="K167" s="26" t="s">
        <v>1014</v>
      </c>
    </row>
    <row r="168">
      <c r="A168" s="26" t="s">
        <v>1326</v>
      </c>
      <c r="B168" s="27">
        <v>0.14077546296296295</v>
      </c>
      <c r="C168" s="27">
        <f>B168-TIME('Time Shifts'!$B$40,'Time Shifts'!$C$40,'Time Shifts'!$D$40)</f>
        <v>0.1307986111</v>
      </c>
      <c r="D168" s="26" t="s">
        <v>74</v>
      </c>
      <c r="E168" s="26" t="s">
        <v>93</v>
      </c>
      <c r="F168" s="25">
        <v>11.0</v>
      </c>
      <c r="G168" s="25">
        <f t="shared" ref="G168:G169" si="9">F168-8</f>
        <v>3</v>
      </c>
      <c r="H168" s="26"/>
      <c r="I168" s="26"/>
      <c r="J168" s="26"/>
      <c r="K168" s="26" t="s">
        <v>85</v>
      </c>
    </row>
    <row r="169">
      <c r="A169" s="26" t="s">
        <v>1326</v>
      </c>
      <c r="B169" s="27">
        <v>0.14077546296296295</v>
      </c>
      <c r="C169" s="27">
        <f>B169-TIME('Time Shifts'!$B$40,'Time Shifts'!$C$40,'Time Shifts'!$D$40)</f>
        <v>0.1307986111</v>
      </c>
      <c r="D169" s="26" t="s">
        <v>74</v>
      </c>
      <c r="E169" s="26" t="s">
        <v>93</v>
      </c>
      <c r="F169" s="25">
        <v>20.0</v>
      </c>
      <c r="G169" s="25">
        <f t="shared" si="9"/>
        <v>12</v>
      </c>
      <c r="H169" s="26"/>
      <c r="I169" s="26"/>
      <c r="J169" s="26"/>
      <c r="K169" s="26" t="s">
        <v>1313</v>
      </c>
    </row>
    <row r="170">
      <c r="A170" s="26" t="s">
        <v>1326</v>
      </c>
      <c r="B170" s="27">
        <v>0.1412962962962963</v>
      </c>
      <c r="C170" s="27">
        <f>B170-TIME('Time Shifts'!$B$40,'Time Shifts'!$C$40,'Time Shifts'!$D$40)</f>
        <v>0.1313194444</v>
      </c>
      <c r="D170" s="26" t="s">
        <v>74</v>
      </c>
      <c r="E170" s="26" t="s">
        <v>125</v>
      </c>
      <c r="F170" s="25">
        <v>20.0</v>
      </c>
      <c r="G170" s="25">
        <f>F170-10</f>
        <v>10</v>
      </c>
      <c r="H170" s="26"/>
      <c r="I170" s="26"/>
      <c r="J170" s="26"/>
      <c r="K170" s="26"/>
    </row>
    <row r="171">
      <c r="A171" s="26" t="s">
        <v>1326</v>
      </c>
      <c r="B171" s="27">
        <v>0.1415625</v>
      </c>
      <c r="C171" s="27">
        <f>B171-TIME('Time Shifts'!$B$40,'Time Shifts'!$C$40,'Time Shifts'!$D$40)</f>
        <v>0.1315856481</v>
      </c>
      <c r="D171" s="26" t="s">
        <v>66</v>
      </c>
      <c r="E171" s="26" t="s">
        <v>91</v>
      </c>
      <c r="F171" s="25">
        <v>11.0</v>
      </c>
      <c r="G171" s="25"/>
      <c r="H171" s="26"/>
      <c r="I171" s="26" t="s">
        <v>1371</v>
      </c>
      <c r="J171" s="26"/>
      <c r="K171" s="26" t="s">
        <v>1369</v>
      </c>
    </row>
    <row r="172">
      <c r="A172" s="26" t="s">
        <v>1326</v>
      </c>
      <c r="B172" s="27">
        <v>0.14274305555555555</v>
      </c>
      <c r="C172" s="27">
        <f>B172-TIME('Time Shifts'!$B$40,'Time Shifts'!$C$40,'Time Shifts'!$D$40)</f>
        <v>0.1327662037</v>
      </c>
      <c r="D172" s="26" t="s">
        <v>66</v>
      </c>
      <c r="E172" s="26" t="s">
        <v>89</v>
      </c>
      <c r="F172" s="25">
        <v>17.0</v>
      </c>
      <c r="G172" s="25">
        <f>F172-7</f>
        <v>10</v>
      </c>
      <c r="H172" s="26"/>
      <c r="I172" s="26"/>
      <c r="J172" s="26"/>
      <c r="K172" s="26" t="s">
        <v>1334</v>
      </c>
    </row>
    <row r="173">
      <c r="A173" s="26" t="s">
        <v>1326</v>
      </c>
      <c r="B173" s="27">
        <v>0.14291666666666666</v>
      </c>
      <c r="C173" s="27">
        <f>B173-TIME('Time Shifts'!$B$40,'Time Shifts'!$C$40,'Time Shifts'!$D$40)</f>
        <v>0.1329398148</v>
      </c>
      <c r="D173" s="26" t="s">
        <v>66</v>
      </c>
      <c r="E173" s="26" t="s">
        <v>89</v>
      </c>
      <c r="F173" s="25" t="s">
        <v>68</v>
      </c>
      <c r="G173" s="25">
        <v>20.0</v>
      </c>
      <c r="H173" s="26" t="s">
        <v>137</v>
      </c>
      <c r="I173" s="26"/>
      <c r="J173" s="26"/>
      <c r="K173" s="26" t="s">
        <v>1334</v>
      </c>
    </row>
    <row r="174">
      <c r="A174" s="26" t="s">
        <v>1326</v>
      </c>
      <c r="B174" s="27">
        <v>0.14297453703703702</v>
      </c>
      <c r="C174" s="27">
        <f>B174-TIME('Time Shifts'!$B$40,'Time Shifts'!$C$40,'Time Shifts'!$D$40)</f>
        <v>0.1329976852</v>
      </c>
      <c r="D174" s="26" t="s">
        <v>66</v>
      </c>
      <c r="E174" s="26" t="s">
        <v>91</v>
      </c>
      <c r="F174" s="25">
        <v>12.0</v>
      </c>
      <c r="G174" s="25"/>
      <c r="H174" s="26"/>
      <c r="I174" s="26" t="s">
        <v>1372</v>
      </c>
      <c r="J174" s="26"/>
      <c r="K174" s="26"/>
    </row>
    <row r="175">
      <c r="A175" s="26" t="s">
        <v>1326</v>
      </c>
      <c r="B175" s="27">
        <v>0.14309027777777777</v>
      </c>
      <c r="C175" s="27">
        <f>B175-TIME('Time Shifts'!$B$40,'Time Shifts'!$C$40,'Time Shifts'!$D$40)</f>
        <v>0.1331134259</v>
      </c>
      <c r="D175" s="26" t="s">
        <v>66</v>
      </c>
      <c r="E175" s="26" t="s">
        <v>91</v>
      </c>
      <c r="F175" s="25">
        <v>22.0</v>
      </c>
      <c r="G175" s="25"/>
      <c r="H175" s="26"/>
      <c r="I175" s="26" t="s">
        <v>1373</v>
      </c>
      <c r="J175" s="26"/>
      <c r="K175" s="26" t="s">
        <v>1374</v>
      </c>
    </row>
    <row r="176">
      <c r="A176" s="26" t="s">
        <v>1326</v>
      </c>
      <c r="B176" s="27">
        <v>0.14364583333333333</v>
      </c>
      <c r="C176" s="27">
        <f>B176-TIME('Time Shifts'!$B$40,'Time Shifts'!$C$40,'Time Shifts'!$D$40)</f>
        <v>0.1336689815</v>
      </c>
      <c r="D176" s="26" t="s">
        <v>82</v>
      </c>
      <c r="E176" s="26" t="s">
        <v>89</v>
      </c>
      <c r="F176" s="25" t="s">
        <v>68</v>
      </c>
      <c r="G176" s="25">
        <v>20.0</v>
      </c>
      <c r="H176" s="26" t="s">
        <v>137</v>
      </c>
      <c r="I176" s="26"/>
      <c r="J176" s="26"/>
      <c r="K176" s="26" t="s">
        <v>1047</v>
      </c>
    </row>
    <row r="177">
      <c r="A177" s="26" t="s">
        <v>1326</v>
      </c>
      <c r="B177" s="27">
        <v>0.14369212962962963</v>
      </c>
      <c r="C177" s="27">
        <f>B177-TIME('Time Shifts'!$B$40,'Time Shifts'!$C$40,'Time Shifts'!$D$40)</f>
        <v>0.1337152778</v>
      </c>
      <c r="D177" s="26" t="s">
        <v>82</v>
      </c>
      <c r="E177" s="26" t="s">
        <v>89</v>
      </c>
      <c r="F177" s="25">
        <v>18.0</v>
      </c>
      <c r="G177" s="25">
        <f>F177-8</f>
        <v>10</v>
      </c>
      <c r="H177" s="26"/>
      <c r="I177" s="26"/>
      <c r="J177" s="26"/>
      <c r="K177" s="26" t="s">
        <v>1047</v>
      </c>
    </row>
    <row r="178">
      <c r="A178" s="26" t="s">
        <v>1326</v>
      </c>
      <c r="B178" s="27">
        <v>0.14378472222222222</v>
      </c>
      <c r="C178" s="27">
        <f>B178-TIME('Time Shifts'!$B$40,'Time Shifts'!$C$40,'Time Shifts'!$D$40)</f>
        <v>0.1338078704</v>
      </c>
      <c r="D178" s="26" t="s">
        <v>82</v>
      </c>
      <c r="E178" s="26" t="s">
        <v>89</v>
      </c>
      <c r="F178" s="25" t="s">
        <v>75</v>
      </c>
      <c r="G178" s="25" t="s">
        <v>75</v>
      </c>
      <c r="H178" s="26"/>
      <c r="I178" s="26"/>
      <c r="J178" s="26"/>
      <c r="K178" s="26" t="s">
        <v>1047</v>
      </c>
    </row>
    <row r="179">
      <c r="A179" s="26" t="s">
        <v>1326</v>
      </c>
      <c r="B179" s="27">
        <v>0.14381944444444444</v>
      </c>
      <c r="C179" s="27">
        <f>B179-TIME('Time Shifts'!$B$40,'Time Shifts'!$C$40,'Time Shifts'!$D$40)</f>
        <v>0.1338425926</v>
      </c>
      <c r="D179" s="26" t="s">
        <v>82</v>
      </c>
      <c r="E179" s="26" t="s">
        <v>91</v>
      </c>
      <c r="F179" s="25">
        <v>16.0</v>
      </c>
      <c r="G179" s="25"/>
      <c r="H179" s="26"/>
      <c r="I179" s="26" t="s">
        <v>1375</v>
      </c>
      <c r="J179" s="26"/>
      <c r="K179" s="26"/>
    </row>
    <row r="180">
      <c r="A180" s="26" t="s">
        <v>1326</v>
      </c>
      <c r="B180" s="27">
        <v>0.1438888888888889</v>
      </c>
      <c r="C180" s="27">
        <f>B180-TIME('Time Shifts'!$B$40,'Time Shifts'!$C$40,'Time Shifts'!$D$40)</f>
        <v>0.133912037</v>
      </c>
      <c r="D180" s="26" t="s">
        <v>82</v>
      </c>
      <c r="E180" s="26" t="s">
        <v>91</v>
      </c>
      <c r="F180" s="25">
        <v>10.0</v>
      </c>
      <c r="G180" s="25"/>
      <c r="H180" s="26"/>
      <c r="I180" s="26" t="s">
        <v>1376</v>
      </c>
      <c r="J180" s="26"/>
      <c r="K180" s="26"/>
    </row>
    <row r="181">
      <c r="A181" s="26" t="s">
        <v>1326</v>
      </c>
      <c r="B181" s="27">
        <v>0.1439236111111111</v>
      </c>
      <c r="C181" s="27">
        <f>B181-TIME('Time Shifts'!$B$40,'Time Shifts'!$C$40,'Time Shifts'!$D$40)</f>
        <v>0.1339467593</v>
      </c>
      <c r="D181" s="26" t="s">
        <v>82</v>
      </c>
      <c r="E181" s="26" t="s">
        <v>91</v>
      </c>
      <c r="F181" s="25">
        <v>9.0</v>
      </c>
      <c r="G181" s="25"/>
      <c r="H181" s="26"/>
      <c r="I181" s="26" t="s">
        <v>1377</v>
      </c>
      <c r="J181" s="26"/>
      <c r="K181" s="26" t="s">
        <v>1378</v>
      </c>
    </row>
    <row r="182">
      <c r="A182" s="26" t="s">
        <v>1326</v>
      </c>
      <c r="B182" s="27">
        <v>0.1466435185185185</v>
      </c>
      <c r="C182" s="27">
        <f>B182-TIME('Time Shifts'!$B$40,'Time Shifts'!$C$40,'Time Shifts'!$D$40)</f>
        <v>0.1366666667</v>
      </c>
      <c r="D182" s="26" t="s">
        <v>69</v>
      </c>
      <c r="E182" s="26" t="s">
        <v>89</v>
      </c>
      <c r="F182" s="25">
        <v>16.0</v>
      </c>
      <c r="G182" s="25">
        <f>F182-7</f>
        <v>9</v>
      </c>
      <c r="H182" s="26"/>
      <c r="I182" s="26"/>
      <c r="J182" s="26"/>
      <c r="K182" s="26" t="s">
        <v>1379</v>
      </c>
    </row>
    <row r="183">
      <c r="A183" s="26" t="s">
        <v>1326</v>
      </c>
      <c r="B183" s="27">
        <v>0.14679398148148148</v>
      </c>
      <c r="C183" s="27">
        <f>B183-TIME('Time Shifts'!$B$40,'Time Shifts'!$C$40,'Time Shifts'!$D$40)</f>
        <v>0.1368171296</v>
      </c>
      <c r="D183" s="26" t="s">
        <v>69</v>
      </c>
      <c r="E183" s="26" t="s">
        <v>91</v>
      </c>
      <c r="F183" s="25">
        <v>12.0</v>
      </c>
      <c r="G183" s="25"/>
      <c r="H183" s="26"/>
      <c r="I183" s="26" t="s">
        <v>1372</v>
      </c>
      <c r="J183" s="26"/>
      <c r="K183" s="26"/>
    </row>
    <row r="184">
      <c r="A184" s="26" t="s">
        <v>1326</v>
      </c>
      <c r="B184" s="27">
        <v>0.1475462962962963</v>
      </c>
      <c r="C184" s="27">
        <f>B184-TIME('Time Shifts'!$B$40,'Time Shifts'!$C$40,'Time Shifts'!$D$40)</f>
        <v>0.1375694444</v>
      </c>
      <c r="D184" s="26" t="s">
        <v>66</v>
      </c>
      <c r="E184" s="26" t="s">
        <v>91</v>
      </c>
      <c r="F184" s="25">
        <v>9.0</v>
      </c>
      <c r="G184" s="25"/>
      <c r="H184" s="26"/>
      <c r="I184" s="26" t="s">
        <v>1377</v>
      </c>
      <c r="J184" s="26"/>
      <c r="K184" s="26"/>
    </row>
    <row r="185">
      <c r="A185" s="26" t="s">
        <v>1326</v>
      </c>
      <c r="B185" s="27">
        <v>0.14905092592592592</v>
      </c>
      <c r="C185" s="27">
        <f>B185-TIME('Time Shifts'!$B$40,'Time Shifts'!$C$40,'Time Shifts'!$D$40)</f>
        <v>0.1390740741</v>
      </c>
      <c r="D185" s="26" t="s">
        <v>70</v>
      </c>
      <c r="E185" s="26" t="s">
        <v>93</v>
      </c>
      <c r="F185" s="25">
        <v>21.0</v>
      </c>
      <c r="G185" s="25">
        <f>F185-7</f>
        <v>14</v>
      </c>
      <c r="H185" s="26"/>
      <c r="I185" s="26"/>
      <c r="J185" s="26"/>
      <c r="K185" s="26" t="s">
        <v>294</v>
      </c>
    </row>
    <row r="186">
      <c r="A186" s="26" t="s">
        <v>1326</v>
      </c>
      <c r="B186" s="27">
        <v>0.14905092592592592</v>
      </c>
      <c r="C186" s="27">
        <f>B186-TIME('Time Shifts'!$B$40,'Time Shifts'!$C$40,'Time Shifts'!$D$40)</f>
        <v>0.1390740741</v>
      </c>
      <c r="D186" s="26" t="s">
        <v>70</v>
      </c>
      <c r="E186" s="26" t="s">
        <v>93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>
      <c r="A187" s="26" t="s">
        <v>1326</v>
      </c>
      <c r="B187" s="27">
        <v>0.14905092592592592</v>
      </c>
      <c r="C187" s="27">
        <f>B187-TIME('Time Shifts'!$B$40,'Time Shifts'!$C$40,'Time Shifts'!$D$40)</f>
        <v>0.1390740741</v>
      </c>
      <c r="D187" s="26" t="s">
        <v>70</v>
      </c>
      <c r="E187" s="26" t="s">
        <v>93</v>
      </c>
      <c r="F187" s="25">
        <v>20.0</v>
      </c>
      <c r="G187" s="25">
        <v>13.0</v>
      </c>
      <c r="H187" s="26"/>
      <c r="I187" s="26"/>
      <c r="J187" s="26"/>
      <c r="K187" s="26" t="s">
        <v>1014</v>
      </c>
    </row>
    <row r="188">
      <c r="A188" s="26" t="s">
        <v>1326</v>
      </c>
      <c r="B188" s="27">
        <v>0.15013888888888888</v>
      </c>
      <c r="C188" s="27">
        <f>B188-TIME('Time Shifts'!$B$40,'Time Shifts'!$C$40,'Time Shifts'!$D$40)</f>
        <v>0.140162037</v>
      </c>
      <c r="D188" s="26" t="s">
        <v>70</v>
      </c>
      <c r="E188" s="26" t="s">
        <v>93</v>
      </c>
      <c r="F188" s="25">
        <v>23.0</v>
      </c>
      <c r="G188" s="25">
        <v>16.0</v>
      </c>
      <c r="H188" s="26"/>
      <c r="I188" s="26"/>
      <c r="J188" s="26"/>
      <c r="K188" s="26" t="s">
        <v>1040</v>
      </c>
    </row>
    <row r="189">
      <c r="A189" s="26" t="s">
        <v>1326</v>
      </c>
      <c r="B189" s="27">
        <v>0.1502314814814815</v>
      </c>
      <c r="C189" s="27">
        <f>B189-TIME('Time Shifts'!$B$40,'Time Shifts'!$C$40,'Time Shifts'!$D$40)</f>
        <v>0.1402546296</v>
      </c>
      <c r="D189" s="26" t="s">
        <v>70</v>
      </c>
      <c r="E189" s="26" t="s">
        <v>91</v>
      </c>
      <c r="F189" s="25">
        <v>6.0</v>
      </c>
      <c r="G189" s="25"/>
      <c r="H189" s="26"/>
      <c r="I189" s="26" t="s">
        <v>1380</v>
      </c>
      <c r="J189" s="26"/>
      <c r="K189" s="26"/>
    </row>
    <row r="190">
      <c r="A190" s="26" t="s">
        <v>1326</v>
      </c>
      <c r="B190" s="27">
        <v>0.15034722222222222</v>
      </c>
      <c r="C190" s="27">
        <f>B190-TIME('Time Shifts'!$B$40,'Time Shifts'!$C$40,'Time Shifts'!$D$40)</f>
        <v>0.1403703704</v>
      </c>
      <c r="D190" s="26" t="s">
        <v>70</v>
      </c>
      <c r="E190" s="26" t="s">
        <v>93</v>
      </c>
      <c r="F190" s="25">
        <v>15.0</v>
      </c>
      <c r="G190" s="25">
        <f t="shared" ref="G190:G191" si="10">F190-7</f>
        <v>8</v>
      </c>
      <c r="H190" s="26"/>
      <c r="I190" s="26"/>
      <c r="J190" s="26"/>
      <c r="K190" s="26" t="s">
        <v>1014</v>
      </c>
    </row>
    <row r="191">
      <c r="A191" s="26" t="s">
        <v>1326</v>
      </c>
      <c r="B191" s="27">
        <v>0.15046296296296297</v>
      </c>
      <c r="C191" s="27">
        <f>B191-TIME('Time Shifts'!$B$40,'Time Shifts'!$C$40,'Time Shifts'!$D$40)</f>
        <v>0.1404861111</v>
      </c>
      <c r="D191" s="26" t="s">
        <v>70</v>
      </c>
      <c r="E191" s="26" t="s">
        <v>93</v>
      </c>
      <c r="F191" s="25">
        <v>11.0</v>
      </c>
      <c r="G191" s="25">
        <f t="shared" si="10"/>
        <v>4</v>
      </c>
      <c r="H191" s="26"/>
      <c r="I191" s="26"/>
      <c r="J191" s="26"/>
      <c r="K191" s="26" t="s">
        <v>1014</v>
      </c>
    </row>
    <row r="192">
      <c r="A192" s="26" t="s">
        <v>1326</v>
      </c>
      <c r="B192" s="27">
        <v>0.15052083333333333</v>
      </c>
      <c r="C192" s="27">
        <f>B192-TIME('Time Shifts'!$B$40,'Time Shifts'!$C$40,'Time Shifts'!$D$40)</f>
        <v>0.1405439815</v>
      </c>
      <c r="D192" s="26" t="s">
        <v>70</v>
      </c>
      <c r="E192" s="26" t="s">
        <v>91</v>
      </c>
      <c r="F192" s="25">
        <v>6.0</v>
      </c>
      <c r="G192" s="25"/>
      <c r="H192" s="26"/>
      <c r="I192" s="26"/>
      <c r="J192" s="26"/>
      <c r="K192" s="26"/>
    </row>
    <row r="193">
      <c r="A193" s="26" t="s">
        <v>1326</v>
      </c>
      <c r="B193" s="27">
        <v>0.1524074074074074</v>
      </c>
      <c r="C193" s="27">
        <f>B193-TIME('Time Shifts'!$B$40,'Time Shifts'!$C$40,'Time Shifts'!$D$40)</f>
        <v>0.1424305556</v>
      </c>
      <c r="D193" s="26" t="s">
        <v>70</v>
      </c>
      <c r="E193" s="26" t="s">
        <v>225</v>
      </c>
      <c r="F193" s="25">
        <v>16.0</v>
      </c>
      <c r="G193" s="25"/>
      <c r="H193" s="26"/>
      <c r="I193" s="26"/>
      <c r="J193" s="26"/>
      <c r="K193" s="26"/>
    </row>
    <row r="194">
      <c r="A194" s="26" t="s">
        <v>1326</v>
      </c>
      <c r="B194" s="27">
        <v>0.15355324074074075</v>
      </c>
      <c r="C194" s="27">
        <f>B194-TIME('Time Shifts'!$B$40,'Time Shifts'!$C$40,'Time Shifts'!$D$40)</f>
        <v>0.1435763889</v>
      </c>
      <c r="D194" s="26" t="s">
        <v>66</v>
      </c>
      <c r="E194" s="26" t="s">
        <v>89</v>
      </c>
      <c r="F194" s="25">
        <v>18.0</v>
      </c>
      <c r="G194" s="25">
        <f>F194-7</f>
        <v>11</v>
      </c>
      <c r="H194" s="26"/>
      <c r="I194" s="26"/>
      <c r="J194" s="26"/>
      <c r="K194" s="26" t="s">
        <v>1334</v>
      </c>
    </row>
    <row r="195">
      <c r="A195" s="26" t="s">
        <v>1326</v>
      </c>
      <c r="B195" s="27">
        <v>0.15362268518518518</v>
      </c>
      <c r="C195" s="27">
        <f>B195-TIME('Time Shifts'!$B$40,'Time Shifts'!$C$40,'Time Shifts'!$D$40)</f>
        <v>0.1436458333</v>
      </c>
      <c r="D195" s="26" t="s">
        <v>66</v>
      </c>
      <c r="E195" s="26" t="s">
        <v>89</v>
      </c>
      <c r="F195" s="25" t="s">
        <v>75</v>
      </c>
      <c r="G195" s="25" t="s">
        <v>75</v>
      </c>
      <c r="H195" s="26"/>
      <c r="I195" s="26"/>
      <c r="J195" s="26"/>
      <c r="K195" s="26" t="s">
        <v>1334</v>
      </c>
    </row>
    <row r="196">
      <c r="A196" s="26" t="s">
        <v>1326</v>
      </c>
      <c r="B196" s="27">
        <v>0.15364583333333334</v>
      </c>
      <c r="C196" s="27">
        <f>B196-TIME('Time Shifts'!$B$40,'Time Shifts'!$C$40,'Time Shifts'!$D$40)</f>
        <v>0.1436689815</v>
      </c>
      <c r="D196" s="26" t="s">
        <v>66</v>
      </c>
      <c r="E196" s="26" t="s">
        <v>91</v>
      </c>
      <c r="F196" s="25">
        <v>16.0</v>
      </c>
      <c r="G196" s="25"/>
      <c r="H196" s="26"/>
      <c r="I196" s="26" t="s">
        <v>1375</v>
      </c>
      <c r="J196" s="26"/>
      <c r="K196" s="26"/>
    </row>
    <row r="197">
      <c r="A197" s="26" t="s">
        <v>1326</v>
      </c>
      <c r="B197" s="27">
        <v>0.15559027777777779</v>
      </c>
      <c r="C197" s="27">
        <f>B197-TIME('Time Shifts'!$B$40,'Time Shifts'!$C$40,'Time Shifts'!$D$40)</f>
        <v>0.1456134259</v>
      </c>
      <c r="D197" s="26" t="s">
        <v>69</v>
      </c>
      <c r="E197" s="26" t="s">
        <v>209</v>
      </c>
      <c r="F197" s="25">
        <v>11.0</v>
      </c>
      <c r="G197" s="25">
        <f>F197-3</f>
        <v>8</v>
      </c>
      <c r="H197" s="26"/>
      <c r="I197" s="26"/>
      <c r="J197" s="26"/>
      <c r="K197" s="26"/>
    </row>
    <row r="198">
      <c r="A198" s="26" t="s">
        <v>1326</v>
      </c>
      <c r="B198" s="27">
        <v>0.15577546296296296</v>
      </c>
      <c r="C198" s="27">
        <f>B198-TIME('Time Shifts'!$B$40,'Time Shifts'!$C$40,'Time Shifts'!$D$40)</f>
        <v>0.1457986111</v>
      </c>
      <c r="D198" s="26" t="s">
        <v>74</v>
      </c>
      <c r="E198" s="26" t="s">
        <v>93</v>
      </c>
      <c r="F198" s="25">
        <v>12.0</v>
      </c>
      <c r="G198" s="25">
        <f>F198-8</f>
        <v>4</v>
      </c>
      <c r="H198" s="26"/>
      <c r="I198" s="26"/>
      <c r="J198" s="26"/>
      <c r="K198" s="26" t="s">
        <v>1381</v>
      </c>
    </row>
    <row r="199">
      <c r="A199" s="26" t="s">
        <v>1326</v>
      </c>
      <c r="B199" s="27">
        <v>0.15744212962962964</v>
      </c>
      <c r="C199" s="27">
        <f>B199-TIME('Time Shifts'!$B$40,'Time Shifts'!$C$40,'Time Shifts'!$D$40)</f>
        <v>0.1474652778</v>
      </c>
      <c r="D199" s="26" t="s">
        <v>84</v>
      </c>
      <c r="E199" s="26" t="s">
        <v>93</v>
      </c>
      <c r="F199" s="25" t="s">
        <v>75</v>
      </c>
      <c r="G199" s="25" t="s">
        <v>75</v>
      </c>
      <c r="H199" s="26"/>
      <c r="I199" s="26"/>
      <c r="J199" s="26"/>
      <c r="K199" s="26" t="s">
        <v>85</v>
      </c>
    </row>
    <row r="200">
      <c r="A200" s="26" t="s">
        <v>1326</v>
      </c>
      <c r="B200" s="27">
        <v>0.15744212962962964</v>
      </c>
      <c r="C200" s="27">
        <f>B200-TIME('Time Shifts'!$B$40,'Time Shifts'!$C$40,'Time Shifts'!$D$40)</f>
        <v>0.1474652778</v>
      </c>
      <c r="D200" s="26" t="s">
        <v>84</v>
      </c>
      <c r="E200" s="26" t="s">
        <v>93</v>
      </c>
      <c r="F200" s="25">
        <v>14.0</v>
      </c>
      <c r="G200" s="25">
        <f>F200-7</f>
        <v>7</v>
      </c>
      <c r="H200" s="26"/>
      <c r="I200" s="26"/>
      <c r="J200" s="26"/>
      <c r="K200" s="26" t="s">
        <v>874</v>
      </c>
    </row>
    <row r="201">
      <c r="A201" s="26" t="s">
        <v>1326</v>
      </c>
      <c r="B201" s="27">
        <v>0.15752314814814813</v>
      </c>
      <c r="C201" s="27">
        <f>B201-TIME('Time Shifts'!$B$40,'Time Shifts'!$C$40,'Time Shifts'!$D$40)</f>
        <v>0.1475462963</v>
      </c>
      <c r="D201" s="26" t="s">
        <v>84</v>
      </c>
      <c r="E201" s="26" t="s">
        <v>93</v>
      </c>
      <c r="F201" s="25" t="s">
        <v>75</v>
      </c>
      <c r="G201" s="25" t="s">
        <v>75</v>
      </c>
      <c r="H201" s="26"/>
      <c r="I201" s="26"/>
      <c r="J201" s="26"/>
      <c r="K201" s="26" t="s">
        <v>85</v>
      </c>
    </row>
    <row r="202">
      <c r="A202" s="26" t="s">
        <v>1326</v>
      </c>
      <c r="B202" s="27">
        <v>0.15752314814814813</v>
      </c>
      <c r="C202" s="27">
        <f>B202-TIME('Time Shifts'!$B$40,'Time Shifts'!$C$40,'Time Shifts'!$D$40)</f>
        <v>0.1475462963</v>
      </c>
      <c r="D202" s="26" t="s">
        <v>84</v>
      </c>
      <c r="E202" s="26" t="s">
        <v>93</v>
      </c>
      <c r="F202" s="25">
        <v>16.0</v>
      </c>
      <c r="G202" s="25">
        <f>F202-7</f>
        <v>9</v>
      </c>
      <c r="H202" s="26"/>
      <c r="I202" s="26"/>
      <c r="J202" s="26"/>
      <c r="K202" s="26" t="s">
        <v>874</v>
      </c>
    </row>
    <row r="203">
      <c r="A203" s="26" t="s">
        <v>1326</v>
      </c>
      <c r="B203" s="27">
        <v>0.15761574074074075</v>
      </c>
      <c r="C203" s="27">
        <f>B203-TIME('Time Shifts'!$B$40,'Time Shifts'!$C$40,'Time Shifts'!$D$40)</f>
        <v>0.1476388889</v>
      </c>
      <c r="D203" s="26" t="s">
        <v>84</v>
      </c>
      <c r="E203" s="26" t="s">
        <v>91</v>
      </c>
      <c r="F203" s="25">
        <v>16.0</v>
      </c>
      <c r="G203" s="25"/>
      <c r="H203" s="26"/>
      <c r="I203" s="26" t="s">
        <v>1382</v>
      </c>
      <c r="J203" s="26"/>
      <c r="K203" s="26" t="s">
        <v>1374</v>
      </c>
    </row>
    <row r="204">
      <c r="A204" s="26" t="s">
        <v>1326</v>
      </c>
      <c r="B204" s="27">
        <v>0.15902777777777777</v>
      </c>
      <c r="C204" s="27">
        <f>B204-TIME('Time Shifts'!$B$40,'Time Shifts'!$C$40,'Time Shifts'!$D$40)</f>
        <v>0.1490509259</v>
      </c>
      <c r="D204" s="26" t="s">
        <v>84</v>
      </c>
      <c r="E204" s="26" t="s">
        <v>93</v>
      </c>
      <c r="F204" s="25">
        <v>15.0</v>
      </c>
      <c r="G204" s="25">
        <f>F204-7</f>
        <v>8</v>
      </c>
      <c r="H204" s="26"/>
      <c r="I204" s="26"/>
      <c r="J204" s="26"/>
      <c r="K204" s="26" t="s">
        <v>1383</v>
      </c>
    </row>
    <row r="205">
      <c r="A205" s="26" t="s">
        <v>1326</v>
      </c>
      <c r="B205" s="27">
        <v>0.15920138888888888</v>
      </c>
      <c r="C205" s="27">
        <f>B205-TIME('Time Shifts'!$B$40,'Time Shifts'!$C$40,'Time Shifts'!$D$40)</f>
        <v>0.149224537</v>
      </c>
      <c r="D205" s="26" t="s">
        <v>84</v>
      </c>
      <c r="E205" s="26" t="s">
        <v>91</v>
      </c>
      <c r="F205" s="25">
        <v>17.0</v>
      </c>
      <c r="G205" s="25"/>
      <c r="H205" s="26"/>
      <c r="I205" s="26" t="s">
        <v>1384</v>
      </c>
      <c r="J205" s="26"/>
      <c r="K205" s="26"/>
    </row>
    <row r="206">
      <c r="A206" s="26" t="s">
        <v>1326</v>
      </c>
      <c r="B206" s="27">
        <v>0.16108796296296296</v>
      </c>
      <c r="C206" s="27">
        <f>B206-TIME('Time Shifts'!$B$40,'Time Shifts'!$C$40,'Time Shifts'!$D$40)</f>
        <v>0.1511111111</v>
      </c>
      <c r="D206" s="26" t="s">
        <v>70</v>
      </c>
      <c r="E206" s="26" t="s">
        <v>93</v>
      </c>
      <c r="F206" s="25">
        <v>21.0</v>
      </c>
      <c r="G206" s="25">
        <f>F206-7</f>
        <v>14</v>
      </c>
      <c r="H206" s="26"/>
      <c r="I206" s="26"/>
      <c r="J206" s="26"/>
      <c r="K206" s="26" t="s">
        <v>1040</v>
      </c>
    </row>
    <row r="207">
      <c r="A207" s="26" t="s">
        <v>1326</v>
      </c>
      <c r="B207" s="27">
        <v>0.16116898148148148</v>
      </c>
      <c r="C207" s="27">
        <f>B207-TIME('Time Shifts'!$B$40,'Time Shifts'!$C$40,'Time Shifts'!$D$40)</f>
        <v>0.1511921296</v>
      </c>
      <c r="D207" s="26" t="s">
        <v>70</v>
      </c>
      <c r="E207" s="26" t="s">
        <v>91</v>
      </c>
      <c r="F207" s="25">
        <v>5.0</v>
      </c>
      <c r="G207" s="25"/>
      <c r="H207" s="26"/>
      <c r="I207" s="26" t="s">
        <v>1385</v>
      </c>
      <c r="J207" s="26"/>
      <c r="K207" s="26"/>
    </row>
    <row r="208">
      <c r="A208" s="26" t="s">
        <v>1326</v>
      </c>
      <c r="B208" s="27">
        <v>0.1612962962962963</v>
      </c>
      <c r="C208" s="27">
        <f>B208-TIME('Time Shifts'!$B$40,'Time Shifts'!$C$40,'Time Shifts'!$D$40)</f>
        <v>0.1513194444</v>
      </c>
      <c r="D208" s="26" t="s">
        <v>70</v>
      </c>
      <c r="E208" s="26" t="s">
        <v>93</v>
      </c>
      <c r="F208" s="25">
        <v>12.0</v>
      </c>
      <c r="G208" s="25">
        <f>F208-7</f>
        <v>5</v>
      </c>
      <c r="H208" s="26"/>
      <c r="I208" s="26"/>
      <c r="J208" s="26"/>
      <c r="K208" s="26" t="s">
        <v>1040</v>
      </c>
    </row>
    <row r="209">
      <c r="A209" s="26" t="s">
        <v>1326</v>
      </c>
      <c r="B209" s="27">
        <v>0.1620601851851852</v>
      </c>
      <c r="C209" s="27">
        <f>B209-TIME('Time Shifts'!$B$40,'Time Shifts'!$C$40,'Time Shifts'!$D$40)</f>
        <v>0.1520833333</v>
      </c>
      <c r="D209" s="26" t="s">
        <v>74</v>
      </c>
      <c r="E209" s="26" t="s">
        <v>93</v>
      </c>
      <c r="F209" s="25">
        <v>13.0</v>
      </c>
      <c r="G209" s="25">
        <f t="shared" ref="G209:G210" si="11">F209-8</f>
        <v>5</v>
      </c>
      <c r="H209" s="26"/>
      <c r="I209" s="26"/>
      <c r="J209" s="26"/>
      <c r="K209" s="26" t="s">
        <v>85</v>
      </c>
    </row>
    <row r="210">
      <c r="A210" s="26" t="s">
        <v>1326</v>
      </c>
      <c r="B210" s="27">
        <v>0.1620601851851852</v>
      </c>
      <c r="C210" s="27">
        <f>B210-TIME('Time Shifts'!$B$40,'Time Shifts'!$C$40,'Time Shifts'!$D$40)</f>
        <v>0.1520833333</v>
      </c>
      <c r="D210" s="26" t="s">
        <v>74</v>
      </c>
      <c r="E210" s="26" t="s">
        <v>93</v>
      </c>
      <c r="F210" s="25">
        <v>18.0</v>
      </c>
      <c r="G210" s="25">
        <f t="shared" si="11"/>
        <v>10</v>
      </c>
      <c r="H210" s="26"/>
      <c r="I210" s="26"/>
      <c r="J210" s="26"/>
      <c r="K210" s="26" t="s">
        <v>1313</v>
      </c>
    </row>
    <row r="211">
      <c r="A211" s="26" t="s">
        <v>1326</v>
      </c>
      <c r="B211" s="27">
        <v>0.16221064814814815</v>
      </c>
      <c r="C211" s="27">
        <f>B211-TIME('Time Shifts'!$B$40,'Time Shifts'!$C$40,'Time Shifts'!$D$40)</f>
        <v>0.1522337963</v>
      </c>
      <c r="D211" s="26" t="s">
        <v>74</v>
      </c>
      <c r="E211" s="26" t="s">
        <v>91</v>
      </c>
      <c r="F211" s="25">
        <v>23.0</v>
      </c>
      <c r="G211" s="25"/>
      <c r="H211" s="26"/>
      <c r="I211" s="26" t="s">
        <v>1386</v>
      </c>
      <c r="J211" s="26"/>
      <c r="K211" s="26"/>
    </row>
    <row r="212">
      <c r="A212" s="26" t="s">
        <v>1326</v>
      </c>
      <c r="B212" s="27">
        <v>0.1637037037037037</v>
      </c>
      <c r="C212" s="27">
        <f>B212-TIME('Time Shifts'!$B$40,'Time Shifts'!$C$40,'Time Shifts'!$D$40)</f>
        <v>0.1537268519</v>
      </c>
      <c r="D212" s="26" t="s">
        <v>66</v>
      </c>
      <c r="E212" s="26" t="s">
        <v>89</v>
      </c>
      <c r="F212" s="25">
        <v>12.0</v>
      </c>
      <c r="G212" s="25">
        <f>F212-7</f>
        <v>5</v>
      </c>
      <c r="H212" s="26"/>
      <c r="I212" s="26"/>
      <c r="J212" s="26"/>
      <c r="K212" s="26" t="s">
        <v>1334</v>
      </c>
    </row>
    <row r="213">
      <c r="A213" s="26" t="s">
        <v>1326</v>
      </c>
      <c r="B213" s="27">
        <v>0.16378472222222223</v>
      </c>
      <c r="C213" s="27">
        <f>B213-TIME('Time Shifts'!$B$40,'Time Shifts'!$C$40,'Time Shifts'!$D$40)</f>
        <v>0.1538078704</v>
      </c>
      <c r="D213" s="26" t="s">
        <v>66</v>
      </c>
      <c r="E213" s="26" t="s">
        <v>89</v>
      </c>
      <c r="F213" s="25" t="s">
        <v>68</v>
      </c>
      <c r="G213" s="25">
        <v>20.0</v>
      </c>
      <c r="H213" s="26" t="s">
        <v>137</v>
      </c>
      <c r="I213" s="26"/>
      <c r="J213" s="26"/>
      <c r="K213" s="26" t="s">
        <v>1334</v>
      </c>
    </row>
    <row r="214">
      <c r="A214" s="26" t="s">
        <v>1326</v>
      </c>
      <c r="B214" s="27">
        <v>0.16383101851851853</v>
      </c>
      <c r="C214" s="27">
        <f>B214-TIME('Time Shifts'!$B$40,'Time Shifts'!$C$40,'Time Shifts'!$D$40)</f>
        <v>0.1538541667</v>
      </c>
      <c r="D214" s="26" t="s">
        <v>66</v>
      </c>
      <c r="E214" s="26" t="s">
        <v>91</v>
      </c>
      <c r="F214" s="25">
        <v>30.0</v>
      </c>
      <c r="G214" s="25"/>
      <c r="H214" s="26"/>
      <c r="I214" s="26" t="s">
        <v>1387</v>
      </c>
      <c r="J214" s="26"/>
      <c r="K214" s="26" t="s">
        <v>1374</v>
      </c>
    </row>
    <row r="215">
      <c r="A215" s="26" t="s">
        <v>1326</v>
      </c>
      <c r="B215" s="27">
        <v>0.16837962962962963</v>
      </c>
      <c r="C215" s="27">
        <f>B215-TIME('Time Shifts'!$B$40,'Time Shifts'!$C$40,'Time Shifts'!$D$40)</f>
        <v>0.1584027778</v>
      </c>
      <c r="D215" s="26" t="s">
        <v>968</v>
      </c>
      <c r="E215" s="26" t="s">
        <v>120</v>
      </c>
      <c r="F215" s="25">
        <v>8.0</v>
      </c>
      <c r="G215" s="25"/>
      <c r="H215" s="26"/>
      <c r="I215" s="26"/>
      <c r="J215" s="26"/>
      <c r="K215" s="26" t="s">
        <v>1388</v>
      </c>
    </row>
    <row r="216">
      <c r="A216" s="26" t="s">
        <v>1326</v>
      </c>
      <c r="B216" s="27">
        <v>0.16886574074074073</v>
      </c>
      <c r="C216" s="27">
        <f>B216-TIME('Time Shifts'!$B$40,'Time Shifts'!$C$40,'Time Shifts'!$D$40)</f>
        <v>0.1588888889</v>
      </c>
      <c r="D216" s="26" t="s">
        <v>84</v>
      </c>
      <c r="E216" s="26" t="s">
        <v>93</v>
      </c>
      <c r="F216" s="25" t="s">
        <v>75</v>
      </c>
      <c r="G216" s="25" t="s">
        <v>75</v>
      </c>
      <c r="H216" s="26"/>
      <c r="I216" s="26"/>
      <c r="J216" s="26"/>
      <c r="K216" s="26" t="s">
        <v>85</v>
      </c>
    </row>
    <row r="217">
      <c r="A217" s="26" t="s">
        <v>1326</v>
      </c>
      <c r="B217" s="27">
        <v>0.16886574074074073</v>
      </c>
      <c r="C217" s="27">
        <f>B217-TIME('Time Shifts'!$B$40,'Time Shifts'!$C$40,'Time Shifts'!$D$40)</f>
        <v>0.1588888889</v>
      </c>
      <c r="D217" s="26" t="s">
        <v>84</v>
      </c>
      <c r="E217" s="26" t="s">
        <v>93</v>
      </c>
      <c r="F217" s="25">
        <v>25.0</v>
      </c>
      <c r="G217" s="25">
        <f>F217-7</f>
        <v>18</v>
      </c>
      <c r="H217" s="26"/>
      <c r="I217" s="26"/>
      <c r="J217" s="26"/>
      <c r="K217" s="26" t="s">
        <v>874</v>
      </c>
    </row>
    <row r="218">
      <c r="A218" s="26" t="s">
        <v>1326</v>
      </c>
      <c r="B218" s="27">
        <v>0.16898148148148148</v>
      </c>
      <c r="C218" s="27">
        <f>B218-TIME('Time Shifts'!$B$40,'Time Shifts'!$C$40,'Time Shifts'!$D$40)</f>
        <v>0.1590046296</v>
      </c>
      <c r="D218" s="26" t="s">
        <v>84</v>
      </c>
      <c r="E218" s="26" t="s">
        <v>91</v>
      </c>
      <c r="F218" s="25">
        <v>18.0</v>
      </c>
      <c r="G218" s="25"/>
      <c r="H218" s="26"/>
      <c r="I218" s="26" t="s">
        <v>1389</v>
      </c>
      <c r="J218" s="26"/>
      <c r="K218" s="26" t="s">
        <v>1374</v>
      </c>
    </row>
    <row r="219">
      <c r="A219" s="26" t="s">
        <v>1326</v>
      </c>
      <c r="B219" s="27">
        <v>0.16930555555555554</v>
      </c>
      <c r="C219" s="27">
        <f>B219-TIME('Time Shifts'!$B$40,'Time Shifts'!$C$40,'Time Shifts'!$D$40)</f>
        <v>0.1593287037</v>
      </c>
      <c r="D219" s="26" t="s">
        <v>84</v>
      </c>
      <c r="E219" s="26" t="s">
        <v>93</v>
      </c>
      <c r="F219" s="25">
        <v>22.0</v>
      </c>
      <c r="G219" s="25">
        <f>F219-7</f>
        <v>15</v>
      </c>
      <c r="H219" s="26"/>
      <c r="I219" s="26"/>
      <c r="J219" s="26"/>
      <c r="K219" s="26" t="s">
        <v>1342</v>
      </c>
    </row>
    <row r="220">
      <c r="A220" s="26" t="s">
        <v>1326</v>
      </c>
      <c r="B220" s="27">
        <v>0.1694212962962963</v>
      </c>
      <c r="C220" s="27">
        <f>B220-TIME('Time Shifts'!$B$40,'Time Shifts'!$C$40,'Time Shifts'!$D$40)</f>
        <v>0.1594444444</v>
      </c>
      <c r="D220" s="26" t="s">
        <v>84</v>
      </c>
      <c r="E220" s="26" t="s">
        <v>91</v>
      </c>
      <c r="F220" s="25">
        <v>16.0</v>
      </c>
      <c r="G220" s="25"/>
      <c r="H220" s="26"/>
      <c r="I220" s="26" t="s">
        <v>1375</v>
      </c>
      <c r="J220" s="26"/>
      <c r="K220" s="26"/>
    </row>
    <row r="221">
      <c r="A221" s="26" t="s">
        <v>1326</v>
      </c>
      <c r="B221" s="27">
        <v>0.17002314814814815</v>
      </c>
      <c r="C221" s="27">
        <f>B221-TIME('Time Shifts'!$B$40,'Time Shifts'!$C$40,'Time Shifts'!$D$40)</f>
        <v>0.1600462963</v>
      </c>
      <c r="D221" s="26" t="s">
        <v>968</v>
      </c>
      <c r="E221" s="26" t="s">
        <v>71</v>
      </c>
      <c r="F221" s="25">
        <v>10.0</v>
      </c>
      <c r="G221" s="25">
        <f>F221-8</f>
        <v>2</v>
      </c>
      <c r="H221" s="26"/>
      <c r="I221" s="26"/>
      <c r="J221" s="26"/>
      <c r="K221" s="26"/>
    </row>
    <row r="222">
      <c r="A222" s="26" t="s">
        <v>1326</v>
      </c>
      <c r="B222" s="27">
        <v>0.1707175925925926</v>
      </c>
      <c r="C222" s="27">
        <f>B222-TIME('Time Shifts'!$B$40,'Time Shifts'!$C$40,'Time Shifts'!$D$40)</f>
        <v>0.1607407407</v>
      </c>
      <c r="D222" s="26" t="s">
        <v>84</v>
      </c>
      <c r="E222" s="26" t="s">
        <v>93</v>
      </c>
      <c r="F222" s="25">
        <v>19.0</v>
      </c>
      <c r="G222" s="25">
        <f>F222-7</f>
        <v>12</v>
      </c>
      <c r="H222" s="26"/>
      <c r="I222" s="26"/>
      <c r="J222" s="26"/>
      <c r="K222" s="26" t="s">
        <v>1390</v>
      </c>
    </row>
    <row r="223">
      <c r="A223" s="26" t="s">
        <v>1326</v>
      </c>
      <c r="B223" s="27">
        <v>0.17075231481481482</v>
      </c>
      <c r="C223" s="27">
        <f>B223-TIME('Time Shifts'!$B$40,'Time Shifts'!$C$40,'Time Shifts'!$D$40)</f>
        <v>0.160775463</v>
      </c>
      <c r="D223" s="26" t="s">
        <v>84</v>
      </c>
      <c r="E223" s="26" t="s">
        <v>91</v>
      </c>
      <c r="F223" s="25">
        <v>12.0</v>
      </c>
      <c r="G223" s="25"/>
      <c r="H223" s="26"/>
      <c r="I223" s="26" t="s">
        <v>1372</v>
      </c>
      <c r="J223" s="26"/>
      <c r="K223" s="26"/>
    </row>
    <row r="224">
      <c r="A224" s="26" t="s">
        <v>1326</v>
      </c>
      <c r="B224" s="27">
        <v>0.17184027777777777</v>
      </c>
      <c r="C224" s="27">
        <f>B224-TIME('Time Shifts'!$B$40,'Time Shifts'!$C$40,'Time Shifts'!$D$40)</f>
        <v>0.1618634259</v>
      </c>
      <c r="D224" s="26" t="s">
        <v>70</v>
      </c>
      <c r="E224" s="26" t="s">
        <v>195</v>
      </c>
      <c r="F224" s="25" t="s">
        <v>75</v>
      </c>
      <c r="G224" s="25" t="s">
        <v>75</v>
      </c>
      <c r="H224" s="26"/>
      <c r="I224" s="26"/>
      <c r="J224" s="26"/>
      <c r="K224" s="26"/>
    </row>
    <row r="225">
      <c r="A225" s="26" t="s">
        <v>1326</v>
      </c>
      <c r="B225" s="27">
        <v>0.17243055555555556</v>
      </c>
      <c r="C225" s="27">
        <f>B225-TIME('Time Shifts'!$B$40,'Time Shifts'!$C$40,'Time Shifts'!$D$40)</f>
        <v>0.1624537037</v>
      </c>
      <c r="D225" s="26" t="s">
        <v>74</v>
      </c>
      <c r="E225" s="26" t="s">
        <v>93</v>
      </c>
      <c r="F225" s="25">
        <v>19.0</v>
      </c>
      <c r="G225" s="25">
        <f>F225-8</f>
        <v>11</v>
      </c>
      <c r="H225" s="26"/>
      <c r="I225" s="26"/>
      <c r="J225" s="26"/>
      <c r="K225" s="26" t="s">
        <v>1055</v>
      </c>
    </row>
    <row r="226">
      <c r="A226" s="26" t="s">
        <v>1326</v>
      </c>
      <c r="B226" s="27">
        <v>0.1725462962962963</v>
      </c>
      <c r="C226" s="27">
        <f>B226-TIME('Time Shifts'!$B$40,'Time Shifts'!$C$40,'Time Shifts'!$D$40)</f>
        <v>0.1625694444</v>
      </c>
      <c r="D226" s="26" t="s">
        <v>74</v>
      </c>
      <c r="E226" s="26" t="s">
        <v>91</v>
      </c>
      <c r="F226" s="25">
        <v>20.0</v>
      </c>
      <c r="G226" s="25"/>
      <c r="H226" s="26"/>
      <c r="I226" s="26" t="s">
        <v>1391</v>
      </c>
      <c r="J226" s="26"/>
      <c r="K226" s="26"/>
    </row>
    <row r="227">
      <c r="A227" s="26" t="s">
        <v>1326</v>
      </c>
      <c r="B227" s="27">
        <v>0.1728587962962963</v>
      </c>
      <c r="C227" s="27">
        <f>B227-TIME('Time Shifts'!$B$40,'Time Shifts'!$C$40,'Time Shifts'!$D$40)</f>
        <v>0.1628819444</v>
      </c>
      <c r="D227" s="26" t="s">
        <v>74</v>
      </c>
      <c r="E227" s="26" t="s">
        <v>93</v>
      </c>
      <c r="F227" s="25">
        <v>24.0</v>
      </c>
      <c r="G227" s="25">
        <f>F227-8</f>
        <v>16</v>
      </c>
      <c r="H227" s="26"/>
      <c r="I227" s="26"/>
      <c r="J227" s="26"/>
      <c r="K227" s="26" t="s">
        <v>1015</v>
      </c>
    </row>
    <row r="228">
      <c r="A228" s="26" t="s">
        <v>1326</v>
      </c>
      <c r="B228" s="27">
        <v>0.17299768518518518</v>
      </c>
      <c r="C228" s="27">
        <f>B228-TIME('Time Shifts'!$B$40,'Time Shifts'!$C$40,'Time Shifts'!$D$40)</f>
        <v>0.1630208333</v>
      </c>
      <c r="D228" s="26" t="s">
        <v>74</v>
      </c>
      <c r="E228" s="26" t="s">
        <v>91</v>
      </c>
      <c r="F228" s="25">
        <v>10.0</v>
      </c>
      <c r="G228" s="25"/>
      <c r="H228" s="26"/>
      <c r="I228" s="26" t="s">
        <v>1392</v>
      </c>
      <c r="J228" s="25">
        <v>1.0</v>
      </c>
      <c r="K228" s="26"/>
    </row>
    <row r="229">
      <c r="A229" s="26" t="s">
        <v>1326</v>
      </c>
      <c r="B229" s="27">
        <v>0.17337962962962963</v>
      </c>
      <c r="C229" s="27">
        <f>B229-TIME('Time Shifts'!$B$40,'Time Shifts'!$C$40,'Time Shifts'!$D$40)</f>
        <v>0.1634027778</v>
      </c>
      <c r="D229" s="26" t="s">
        <v>66</v>
      </c>
      <c r="E229" s="26" t="s">
        <v>89</v>
      </c>
      <c r="F229" s="25">
        <v>18.0</v>
      </c>
      <c r="G229" s="25">
        <f t="shared" ref="G229:G230" si="12">F229-7</f>
        <v>11</v>
      </c>
      <c r="H229" s="26"/>
      <c r="I229" s="26"/>
      <c r="J229" s="26"/>
      <c r="K229" s="26" t="s">
        <v>1334</v>
      </c>
    </row>
    <row r="230">
      <c r="A230" s="26" t="s">
        <v>1326</v>
      </c>
      <c r="B230" s="27">
        <v>0.1734375</v>
      </c>
      <c r="C230" s="27">
        <f>B230-TIME('Time Shifts'!$B$40,'Time Shifts'!$C$40,'Time Shifts'!$D$40)</f>
        <v>0.1634606481</v>
      </c>
      <c r="D230" s="26" t="s">
        <v>66</v>
      </c>
      <c r="E230" s="26" t="s">
        <v>89</v>
      </c>
      <c r="F230" s="25">
        <v>18.0</v>
      </c>
      <c r="G230" s="25">
        <f t="shared" si="12"/>
        <v>11</v>
      </c>
      <c r="H230" s="26"/>
      <c r="I230" s="26"/>
      <c r="J230" s="26"/>
      <c r="K230" s="26" t="s">
        <v>1334</v>
      </c>
    </row>
    <row r="231">
      <c r="A231" s="26" t="s">
        <v>1326</v>
      </c>
      <c r="B231" s="27">
        <v>0.17349537037037038</v>
      </c>
      <c r="C231" s="27">
        <f>B231-TIME('Time Shifts'!$B$40,'Time Shifts'!$C$40,'Time Shifts'!$D$40)</f>
        <v>0.1635185185</v>
      </c>
      <c r="D231" s="26" t="s">
        <v>66</v>
      </c>
      <c r="E231" s="26" t="s">
        <v>91</v>
      </c>
      <c r="F231" s="25">
        <v>22.0</v>
      </c>
      <c r="G231" s="25"/>
      <c r="H231" s="26"/>
      <c r="I231" s="26" t="s">
        <v>1373</v>
      </c>
      <c r="J231" s="26"/>
      <c r="K231" s="26"/>
    </row>
    <row r="232">
      <c r="A232" s="26" t="s">
        <v>1326</v>
      </c>
      <c r="B232" s="27">
        <v>0.17482638888888888</v>
      </c>
      <c r="C232" s="27">
        <f>B232-TIME('Time Shifts'!$B$40,'Time Shifts'!$C$40,'Time Shifts'!$D$40)</f>
        <v>0.164849537</v>
      </c>
      <c r="D232" s="26" t="s">
        <v>82</v>
      </c>
      <c r="E232" s="26" t="s">
        <v>89</v>
      </c>
      <c r="F232" s="25">
        <v>21.0</v>
      </c>
      <c r="G232" s="25">
        <f t="shared" ref="G232:G233" si="13">F232-8</f>
        <v>13</v>
      </c>
      <c r="H232" s="26"/>
      <c r="I232" s="26"/>
      <c r="J232" s="26"/>
      <c r="K232" s="26" t="s">
        <v>160</v>
      </c>
    </row>
    <row r="233">
      <c r="A233" s="26" t="s">
        <v>1326</v>
      </c>
      <c r="B233" s="27">
        <v>0.17482638888888888</v>
      </c>
      <c r="C233" s="27">
        <f>B233-TIME('Time Shifts'!$B$40,'Time Shifts'!$C$40,'Time Shifts'!$D$40)</f>
        <v>0.164849537</v>
      </c>
      <c r="D233" s="26" t="s">
        <v>82</v>
      </c>
      <c r="E233" s="26" t="s">
        <v>89</v>
      </c>
      <c r="F233" s="25">
        <v>11.0</v>
      </c>
      <c r="G233" s="25">
        <f t="shared" si="13"/>
        <v>3</v>
      </c>
      <c r="H233" s="26"/>
      <c r="I233" s="26"/>
      <c r="J233" s="26"/>
      <c r="K233" s="26" t="s">
        <v>531</v>
      </c>
    </row>
    <row r="234">
      <c r="A234" s="26" t="s">
        <v>1326</v>
      </c>
      <c r="B234" s="27">
        <v>0.1764236111111111</v>
      </c>
      <c r="C234" s="27">
        <f>B234-TIME('Time Shifts'!$B$40,'Time Shifts'!$C$40,'Time Shifts'!$D$40)</f>
        <v>0.1664467593</v>
      </c>
      <c r="D234" s="26" t="s">
        <v>968</v>
      </c>
      <c r="E234" s="26" t="s">
        <v>89</v>
      </c>
      <c r="F234" s="25" t="s">
        <v>75</v>
      </c>
      <c r="G234" s="25" t="s">
        <v>75</v>
      </c>
      <c r="H234" s="26"/>
      <c r="I234" s="26"/>
      <c r="J234" s="26"/>
      <c r="K234" s="26" t="s">
        <v>160</v>
      </c>
    </row>
    <row r="235">
      <c r="A235" s="26" t="s">
        <v>1326</v>
      </c>
      <c r="B235" s="27">
        <v>0.1764236111111111</v>
      </c>
      <c r="C235" s="27">
        <f>B235-TIME('Time Shifts'!$B$40,'Time Shifts'!$C$40,'Time Shifts'!$D$40)</f>
        <v>0.1664467593</v>
      </c>
      <c r="D235" s="26" t="s">
        <v>968</v>
      </c>
      <c r="E235" s="26" t="s">
        <v>89</v>
      </c>
      <c r="F235" s="25">
        <v>13.0</v>
      </c>
      <c r="G235" s="25">
        <f>F235-8</f>
        <v>5</v>
      </c>
      <c r="H235" s="26"/>
      <c r="I235" s="26"/>
      <c r="J235" s="26"/>
      <c r="K235" s="26" t="s">
        <v>1393</v>
      </c>
    </row>
    <row r="236">
      <c r="A236" s="26" t="s">
        <v>1326</v>
      </c>
      <c r="B236" s="27">
        <v>0.17737268518518517</v>
      </c>
      <c r="C236" s="27">
        <f>B236-TIME('Time Shifts'!$B$40,'Time Shifts'!$C$40,'Time Shifts'!$D$40)</f>
        <v>0.1673958333</v>
      </c>
      <c r="D236" s="26" t="s">
        <v>69</v>
      </c>
      <c r="E236" s="26" t="s">
        <v>120</v>
      </c>
      <c r="F236" s="25">
        <v>10.0</v>
      </c>
      <c r="G236" s="25"/>
      <c r="H236" s="26"/>
      <c r="I236" s="26"/>
      <c r="J236" s="26"/>
      <c r="K236" s="26" t="s">
        <v>1394</v>
      </c>
    </row>
    <row r="237">
      <c r="A237" s="26" t="s">
        <v>1326</v>
      </c>
      <c r="B237" s="27">
        <v>0.1785300925925926</v>
      </c>
      <c r="C237" s="27">
        <f>B237-TIME('Time Shifts'!$B$40,'Time Shifts'!$C$40,'Time Shifts'!$D$40)</f>
        <v>0.1685532407</v>
      </c>
      <c r="D237" s="26" t="s">
        <v>84</v>
      </c>
      <c r="E237" s="26" t="s">
        <v>93</v>
      </c>
      <c r="F237" s="25" t="s">
        <v>75</v>
      </c>
      <c r="G237" s="25" t="s">
        <v>75</v>
      </c>
      <c r="H237" s="26"/>
      <c r="I237" s="26"/>
      <c r="J237" s="26"/>
      <c r="K237" s="26" t="s">
        <v>85</v>
      </c>
    </row>
    <row r="238">
      <c r="A238" s="26" t="s">
        <v>1326</v>
      </c>
      <c r="B238" s="27">
        <v>0.1785300925925926</v>
      </c>
      <c r="C238" s="27">
        <f>B238-TIME('Time Shifts'!$B$40,'Time Shifts'!$C$40,'Time Shifts'!$D$40)</f>
        <v>0.1685532407</v>
      </c>
      <c r="D238" s="26" t="s">
        <v>84</v>
      </c>
      <c r="E238" s="26" t="s">
        <v>93</v>
      </c>
      <c r="F238" s="25">
        <v>25.0</v>
      </c>
      <c r="G238" s="25">
        <f>F238-7</f>
        <v>18</v>
      </c>
      <c r="H238" s="26"/>
      <c r="I238" s="26"/>
      <c r="J238" s="26"/>
      <c r="K238" s="26" t="s">
        <v>1349</v>
      </c>
    </row>
    <row r="239">
      <c r="A239" s="26" t="s">
        <v>1326</v>
      </c>
      <c r="B239" s="27">
        <v>0.17858796296296298</v>
      </c>
      <c r="C239" s="27">
        <f>B239-TIME('Time Shifts'!$B$40,'Time Shifts'!$C$40,'Time Shifts'!$D$40)</f>
        <v>0.1686111111</v>
      </c>
      <c r="D239" s="26" t="s">
        <v>84</v>
      </c>
      <c r="E239" s="26" t="s">
        <v>93</v>
      </c>
      <c r="F239" s="25" t="s">
        <v>75</v>
      </c>
      <c r="G239" s="25" t="s">
        <v>75</v>
      </c>
      <c r="H239" s="26"/>
      <c r="I239" s="26"/>
      <c r="J239" s="26"/>
      <c r="K239" s="26" t="s">
        <v>85</v>
      </c>
    </row>
    <row r="240">
      <c r="A240" s="26" t="s">
        <v>1326</v>
      </c>
      <c r="B240" s="27">
        <v>0.17858796296296298</v>
      </c>
      <c r="C240" s="27">
        <f>B240-TIME('Time Shifts'!$B$40,'Time Shifts'!$C$40,'Time Shifts'!$D$40)</f>
        <v>0.1686111111</v>
      </c>
      <c r="D240" s="26" t="s">
        <v>84</v>
      </c>
      <c r="E240" s="26" t="s">
        <v>93</v>
      </c>
      <c r="F240" s="25">
        <v>25.0</v>
      </c>
      <c r="G240" s="25">
        <f>F240-7</f>
        <v>18</v>
      </c>
      <c r="H240" s="26"/>
      <c r="I240" s="26"/>
      <c r="J240" s="26"/>
      <c r="K240" s="26" t="s">
        <v>1349</v>
      </c>
    </row>
    <row r="241">
      <c r="A241" s="26" t="s">
        <v>1326</v>
      </c>
      <c r="B241" s="27">
        <v>0.1787037037037037</v>
      </c>
      <c r="C241" s="27">
        <f>B241-TIME('Time Shifts'!$B$40,'Time Shifts'!$C$40,'Time Shifts'!$D$40)</f>
        <v>0.1687268519</v>
      </c>
      <c r="D241" s="26" t="s">
        <v>84</v>
      </c>
      <c r="E241" s="26" t="s">
        <v>91</v>
      </c>
      <c r="F241" s="25">
        <v>20.0</v>
      </c>
      <c r="G241" s="25"/>
      <c r="H241" s="26"/>
      <c r="I241" s="26" t="s">
        <v>1395</v>
      </c>
      <c r="J241" s="26"/>
      <c r="K241" s="26"/>
    </row>
    <row r="242">
      <c r="A242" s="26" t="s">
        <v>1326</v>
      </c>
      <c r="B242" s="27">
        <v>0.1789351851851852</v>
      </c>
      <c r="C242" s="27">
        <f>B242-TIME('Time Shifts'!$B$40,'Time Shifts'!$C$40,'Time Shifts'!$D$40)</f>
        <v>0.1689583333</v>
      </c>
      <c r="D242" s="26" t="s">
        <v>84</v>
      </c>
      <c r="E242" s="26" t="s">
        <v>91</v>
      </c>
      <c r="F242" s="25">
        <v>10.0</v>
      </c>
      <c r="G242" s="25"/>
      <c r="H242" s="26"/>
      <c r="I242" s="26" t="s">
        <v>1376</v>
      </c>
      <c r="J242" s="28">
        <v>1.0</v>
      </c>
      <c r="K242" s="43" t="s">
        <v>1396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86"/>
    <col customWidth="1" min="3" max="3" width="7.71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29"/>
    <col customWidth="1" min="9" max="9" width="6.29"/>
    <col customWidth="1" min="10" max="11" width="49.14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1397</v>
      </c>
      <c r="B2" s="27">
        <v>0.013148148148148148</v>
      </c>
      <c r="C2" s="27">
        <f t="shared" ref="C2:C108" si="1">B2</f>
        <v>0.01314814815</v>
      </c>
      <c r="D2" s="26" t="s">
        <v>968</v>
      </c>
      <c r="E2" s="26" t="s">
        <v>67</v>
      </c>
      <c r="F2" s="25">
        <v>27.0</v>
      </c>
      <c r="G2" s="25">
        <f>F2-8</f>
        <v>19</v>
      </c>
      <c r="H2" s="26"/>
      <c r="I2" s="26"/>
      <c r="J2" s="26"/>
      <c r="K2" s="26"/>
    </row>
    <row r="3">
      <c r="A3" s="26" t="s">
        <v>1397</v>
      </c>
      <c r="B3" s="27">
        <v>0.013900462962962963</v>
      </c>
      <c r="C3" s="27">
        <f t="shared" si="1"/>
        <v>0.01390046296</v>
      </c>
      <c r="D3" s="26" t="s">
        <v>70</v>
      </c>
      <c r="E3" s="26" t="s">
        <v>67</v>
      </c>
      <c r="F3" s="25">
        <v>19.0</v>
      </c>
      <c r="G3" s="25">
        <f>F3-0</f>
        <v>19</v>
      </c>
      <c r="H3" s="26"/>
      <c r="I3" s="26"/>
      <c r="J3" s="26"/>
      <c r="K3" s="26"/>
    </row>
    <row r="4">
      <c r="A4" s="26" t="s">
        <v>1397</v>
      </c>
      <c r="B4" s="27">
        <v>0.023136574074074073</v>
      </c>
      <c r="C4" s="27">
        <f t="shared" si="1"/>
        <v>0.02313657407</v>
      </c>
      <c r="D4" s="26" t="s">
        <v>82</v>
      </c>
      <c r="E4" s="26" t="s">
        <v>362</v>
      </c>
      <c r="F4" s="25">
        <v>17.0</v>
      </c>
      <c r="G4" s="25">
        <f>F4-8</f>
        <v>9</v>
      </c>
      <c r="H4" s="26"/>
      <c r="I4" s="26"/>
      <c r="J4" s="26"/>
      <c r="K4" s="26"/>
    </row>
    <row r="5">
      <c r="A5" s="26" t="s">
        <v>1397</v>
      </c>
      <c r="B5" s="27">
        <v>0.024525462962962964</v>
      </c>
      <c r="C5" s="27">
        <f t="shared" si="1"/>
        <v>0.02452546296</v>
      </c>
      <c r="D5" s="26" t="s">
        <v>74</v>
      </c>
      <c r="E5" s="26" t="s">
        <v>83</v>
      </c>
      <c r="F5" s="25">
        <v>25.0</v>
      </c>
      <c r="G5" s="25">
        <f>F5-9</f>
        <v>16</v>
      </c>
      <c r="H5" s="26"/>
      <c r="I5" s="26"/>
      <c r="J5" s="26"/>
      <c r="K5" s="26"/>
    </row>
    <row r="6">
      <c r="A6" s="26" t="s">
        <v>1397</v>
      </c>
      <c r="B6" s="27">
        <v>0.026782407407407408</v>
      </c>
      <c r="C6" s="27">
        <f t="shared" si="1"/>
        <v>0.02678240741</v>
      </c>
      <c r="D6" s="26" t="s">
        <v>66</v>
      </c>
      <c r="E6" s="26" t="s">
        <v>79</v>
      </c>
      <c r="F6" s="25" t="s">
        <v>75</v>
      </c>
      <c r="G6" s="25" t="s">
        <v>75</v>
      </c>
      <c r="H6" s="26"/>
      <c r="I6" s="26"/>
      <c r="J6" s="26"/>
      <c r="K6" s="26" t="s">
        <v>85</v>
      </c>
    </row>
    <row r="7">
      <c r="A7" s="26" t="s">
        <v>1397</v>
      </c>
      <c r="B7" s="27">
        <v>0.026782407407407408</v>
      </c>
      <c r="C7" s="27">
        <f t="shared" si="1"/>
        <v>0.02678240741</v>
      </c>
      <c r="D7" s="26" t="s">
        <v>66</v>
      </c>
      <c r="E7" s="26" t="s">
        <v>79</v>
      </c>
      <c r="F7" s="25">
        <v>19.0</v>
      </c>
      <c r="G7" s="25">
        <f>F7-3</f>
        <v>16</v>
      </c>
      <c r="H7" s="26"/>
      <c r="I7" s="26"/>
      <c r="J7" s="26"/>
      <c r="K7" s="26" t="s">
        <v>86</v>
      </c>
    </row>
    <row r="8">
      <c r="A8" s="26" t="s">
        <v>1397</v>
      </c>
      <c r="B8" s="27">
        <v>0.02738425925925926</v>
      </c>
      <c r="C8" s="27">
        <f t="shared" si="1"/>
        <v>0.02738425926</v>
      </c>
      <c r="D8" s="26" t="s">
        <v>66</v>
      </c>
      <c r="E8" s="26" t="s">
        <v>79</v>
      </c>
      <c r="F8" s="25" t="s">
        <v>75</v>
      </c>
      <c r="G8" s="25" t="s">
        <v>75</v>
      </c>
      <c r="H8" s="26"/>
      <c r="I8" s="26"/>
      <c r="J8" s="26"/>
      <c r="K8" s="26" t="s">
        <v>85</v>
      </c>
    </row>
    <row r="9">
      <c r="A9" s="26" t="s">
        <v>1397</v>
      </c>
      <c r="B9" s="27">
        <v>0.02738425925925926</v>
      </c>
      <c r="C9" s="27">
        <f t="shared" si="1"/>
        <v>0.02738425926</v>
      </c>
      <c r="D9" s="26" t="s">
        <v>66</v>
      </c>
      <c r="E9" s="26" t="s">
        <v>79</v>
      </c>
      <c r="F9" s="25">
        <v>14.0</v>
      </c>
      <c r="G9" s="25">
        <f>F9-3</f>
        <v>11</v>
      </c>
      <c r="H9" s="26"/>
      <c r="I9" s="26"/>
      <c r="J9" s="26"/>
      <c r="K9" s="26" t="s">
        <v>86</v>
      </c>
    </row>
    <row r="10">
      <c r="A10" s="26" t="s">
        <v>1397</v>
      </c>
      <c r="B10" s="27">
        <v>0.028136574074074074</v>
      </c>
      <c r="C10" s="27">
        <f t="shared" si="1"/>
        <v>0.02813657407</v>
      </c>
      <c r="D10" s="26" t="s">
        <v>66</v>
      </c>
      <c r="E10" s="26" t="s">
        <v>79</v>
      </c>
      <c r="F10" s="25" t="s">
        <v>75</v>
      </c>
      <c r="G10" s="25" t="s">
        <v>75</v>
      </c>
      <c r="H10" s="26"/>
      <c r="I10" s="26"/>
      <c r="J10" s="26"/>
      <c r="K10" s="26" t="s">
        <v>85</v>
      </c>
    </row>
    <row r="11">
      <c r="A11" s="26" t="s">
        <v>1397</v>
      </c>
      <c r="B11" s="27">
        <v>0.028136574074074074</v>
      </c>
      <c r="C11" s="27">
        <f t="shared" si="1"/>
        <v>0.02813657407</v>
      </c>
      <c r="D11" s="26" t="s">
        <v>66</v>
      </c>
      <c r="E11" s="26" t="s">
        <v>79</v>
      </c>
      <c r="F11" s="25">
        <v>20.0</v>
      </c>
      <c r="G11" s="25">
        <f>F11-3</f>
        <v>17</v>
      </c>
      <c r="H11" s="26"/>
      <c r="I11" s="26"/>
      <c r="J11" s="26"/>
      <c r="K11" s="26" t="s">
        <v>86</v>
      </c>
    </row>
    <row r="12">
      <c r="A12" s="26" t="s">
        <v>1397</v>
      </c>
      <c r="B12" s="27">
        <v>0.028391203703703703</v>
      </c>
      <c r="C12" s="27">
        <f t="shared" si="1"/>
        <v>0.0283912037</v>
      </c>
      <c r="D12" s="26" t="s">
        <v>66</v>
      </c>
      <c r="E12" s="26" t="s">
        <v>79</v>
      </c>
      <c r="F12" s="25" t="s">
        <v>75</v>
      </c>
      <c r="G12" s="25" t="s">
        <v>75</v>
      </c>
      <c r="H12" s="26"/>
      <c r="I12" s="26"/>
      <c r="J12" s="26"/>
      <c r="K12" s="26" t="s">
        <v>85</v>
      </c>
    </row>
    <row r="13">
      <c r="A13" s="26" t="s">
        <v>1397</v>
      </c>
      <c r="B13" s="27">
        <v>0.028391203703703703</v>
      </c>
      <c r="C13" s="27">
        <f t="shared" si="1"/>
        <v>0.0283912037</v>
      </c>
      <c r="D13" s="26" t="s">
        <v>66</v>
      </c>
      <c r="E13" s="26" t="s">
        <v>79</v>
      </c>
      <c r="F13" s="25" t="s">
        <v>68</v>
      </c>
      <c r="G13" s="25">
        <v>20.0</v>
      </c>
      <c r="H13" s="26"/>
      <c r="I13" s="26"/>
      <c r="J13" s="26"/>
      <c r="K13" s="26" t="s">
        <v>86</v>
      </c>
    </row>
    <row r="14">
      <c r="A14" s="26" t="s">
        <v>1397</v>
      </c>
      <c r="B14" s="27">
        <v>0.02886574074074074</v>
      </c>
      <c r="C14" s="27">
        <f t="shared" si="1"/>
        <v>0.02886574074</v>
      </c>
      <c r="D14" s="26" t="s">
        <v>66</v>
      </c>
      <c r="E14" s="26" t="s">
        <v>83</v>
      </c>
      <c r="F14" s="25">
        <v>23.0</v>
      </c>
      <c r="G14" s="25">
        <f>F14-5</f>
        <v>18</v>
      </c>
      <c r="H14" s="26"/>
      <c r="I14" s="26"/>
      <c r="J14" s="26"/>
      <c r="K14" s="26"/>
    </row>
    <row r="15">
      <c r="A15" s="26" t="s">
        <v>1397</v>
      </c>
      <c r="B15" s="27">
        <v>0.03045138888888889</v>
      </c>
      <c r="C15" s="27">
        <f t="shared" si="1"/>
        <v>0.03045138889</v>
      </c>
      <c r="D15" s="26" t="s">
        <v>66</v>
      </c>
      <c r="E15" s="26" t="s">
        <v>87</v>
      </c>
      <c r="F15" s="25">
        <v>6.0</v>
      </c>
      <c r="G15" s="25">
        <f>F15-0</f>
        <v>6</v>
      </c>
      <c r="H15" s="26"/>
      <c r="I15" s="26"/>
      <c r="J15" s="26"/>
      <c r="K15" s="26"/>
    </row>
    <row r="16">
      <c r="A16" s="26" t="s">
        <v>1397</v>
      </c>
      <c r="B16" s="27">
        <v>0.03267361111111111</v>
      </c>
      <c r="C16" s="27">
        <f t="shared" si="1"/>
        <v>0.03267361111</v>
      </c>
      <c r="D16" s="26" t="s">
        <v>66</v>
      </c>
      <c r="E16" s="26" t="s">
        <v>83</v>
      </c>
      <c r="F16" s="25">
        <v>12.0</v>
      </c>
      <c r="G16" s="25">
        <f>F16-5</f>
        <v>7</v>
      </c>
      <c r="H16" s="26"/>
      <c r="I16" s="26"/>
      <c r="J16" s="26"/>
      <c r="K16" s="26"/>
    </row>
    <row r="17">
      <c r="A17" s="26" t="s">
        <v>1397</v>
      </c>
      <c r="B17" s="27">
        <v>0.03304398148148148</v>
      </c>
      <c r="C17" s="27">
        <f t="shared" si="1"/>
        <v>0.03304398148</v>
      </c>
      <c r="D17" s="26" t="s">
        <v>66</v>
      </c>
      <c r="E17" s="26" t="s">
        <v>79</v>
      </c>
      <c r="F17" s="25">
        <v>7.0</v>
      </c>
      <c r="G17" s="25">
        <f>F17-3</f>
        <v>4</v>
      </c>
      <c r="H17" s="26"/>
      <c r="I17" s="26"/>
      <c r="J17" s="26"/>
      <c r="K17" s="26"/>
    </row>
    <row r="18">
      <c r="A18" s="26" t="s">
        <v>1397</v>
      </c>
      <c r="B18" s="27">
        <v>0.03324074074074074</v>
      </c>
      <c r="C18" s="27">
        <f t="shared" si="1"/>
        <v>0.03324074074</v>
      </c>
      <c r="D18" s="26" t="s">
        <v>66</v>
      </c>
      <c r="E18" s="26" t="s">
        <v>80</v>
      </c>
      <c r="F18" s="25" t="s">
        <v>68</v>
      </c>
      <c r="G18" s="25">
        <v>20.0</v>
      </c>
      <c r="H18" s="26"/>
      <c r="I18" s="26"/>
      <c r="J18" s="26"/>
      <c r="K18" s="26"/>
    </row>
    <row r="19">
      <c r="A19" s="26" t="s">
        <v>1397</v>
      </c>
      <c r="B19" s="27">
        <v>0.035173611111111114</v>
      </c>
      <c r="C19" s="27">
        <f t="shared" si="1"/>
        <v>0.03517361111</v>
      </c>
      <c r="D19" s="26" t="s">
        <v>82</v>
      </c>
      <c r="E19" s="26" t="s">
        <v>67</v>
      </c>
      <c r="F19" s="25" t="s">
        <v>75</v>
      </c>
      <c r="G19" s="25" t="s">
        <v>75</v>
      </c>
      <c r="H19" s="26"/>
      <c r="I19" s="26"/>
      <c r="J19" s="26"/>
      <c r="K19" s="26" t="s">
        <v>160</v>
      </c>
    </row>
    <row r="20">
      <c r="A20" s="26" t="s">
        <v>1397</v>
      </c>
      <c r="B20" s="27">
        <v>0.035173611111111114</v>
      </c>
      <c r="C20" s="27">
        <f t="shared" si="1"/>
        <v>0.03517361111</v>
      </c>
      <c r="D20" s="26" t="s">
        <v>82</v>
      </c>
      <c r="E20" s="26" t="s">
        <v>67</v>
      </c>
      <c r="F20" s="25">
        <v>15.0</v>
      </c>
      <c r="G20" s="25">
        <f>F20-3</f>
        <v>12</v>
      </c>
      <c r="H20" s="26"/>
      <c r="I20" s="26"/>
      <c r="J20" s="26"/>
      <c r="K20" s="26" t="s">
        <v>161</v>
      </c>
    </row>
    <row r="21">
      <c r="A21" s="26" t="s">
        <v>1397</v>
      </c>
      <c r="B21" s="27">
        <v>0.03605324074074074</v>
      </c>
      <c r="C21" s="27">
        <f t="shared" si="1"/>
        <v>0.03605324074</v>
      </c>
      <c r="D21" s="26" t="s">
        <v>74</v>
      </c>
      <c r="E21" s="26" t="s">
        <v>131</v>
      </c>
      <c r="F21" s="25">
        <v>12.0</v>
      </c>
      <c r="G21" s="25">
        <v>9.0</v>
      </c>
      <c r="H21" s="26"/>
      <c r="I21" s="26"/>
      <c r="J21" s="26"/>
      <c r="K21" s="26"/>
    </row>
    <row r="22">
      <c r="A22" s="26" t="s">
        <v>1397</v>
      </c>
      <c r="B22" s="27">
        <v>0.03630787037037037</v>
      </c>
      <c r="C22" s="27">
        <f t="shared" si="1"/>
        <v>0.03630787037</v>
      </c>
      <c r="D22" s="26" t="s">
        <v>74</v>
      </c>
      <c r="E22" s="26" t="s">
        <v>83</v>
      </c>
      <c r="F22" s="25" t="s">
        <v>68</v>
      </c>
      <c r="G22" s="25">
        <v>20.0</v>
      </c>
      <c r="H22" s="26"/>
      <c r="I22" s="26"/>
      <c r="J22" s="26"/>
      <c r="K22" s="26"/>
    </row>
    <row r="23">
      <c r="A23" s="26" t="s">
        <v>1397</v>
      </c>
      <c r="B23" s="27">
        <v>0.03743055555555556</v>
      </c>
      <c r="C23" s="27">
        <f t="shared" si="1"/>
        <v>0.03743055556</v>
      </c>
      <c r="D23" s="26" t="s">
        <v>84</v>
      </c>
      <c r="E23" s="26" t="s">
        <v>209</v>
      </c>
      <c r="F23" s="25" t="s">
        <v>75</v>
      </c>
      <c r="G23" s="25" t="s">
        <v>75</v>
      </c>
      <c r="H23" s="26"/>
      <c r="I23" s="26"/>
      <c r="J23" s="26"/>
      <c r="K23" s="26"/>
    </row>
    <row r="24">
      <c r="A24" s="26" t="s">
        <v>1397</v>
      </c>
      <c r="B24" s="27">
        <v>0.03760416666666667</v>
      </c>
      <c r="C24" s="27">
        <f t="shared" si="1"/>
        <v>0.03760416667</v>
      </c>
      <c r="D24" s="26" t="s">
        <v>70</v>
      </c>
      <c r="E24" s="26" t="s">
        <v>78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1397</v>
      </c>
      <c r="B25" s="27">
        <v>0.03760416666666667</v>
      </c>
      <c r="C25" s="27">
        <f t="shared" si="1"/>
        <v>0.03760416667</v>
      </c>
      <c r="D25" s="26" t="s">
        <v>70</v>
      </c>
      <c r="E25" s="26" t="s">
        <v>78</v>
      </c>
      <c r="F25" s="25">
        <v>12.0</v>
      </c>
      <c r="G25" s="25">
        <f>F25-7</f>
        <v>5</v>
      </c>
      <c r="H25" s="26"/>
      <c r="I25" s="26"/>
      <c r="J25" s="26"/>
      <c r="K25" s="26" t="s">
        <v>86</v>
      </c>
    </row>
    <row r="26">
      <c r="A26" s="26" t="s">
        <v>1397</v>
      </c>
      <c r="B26" s="27">
        <v>0.038935185185185184</v>
      </c>
      <c r="C26" s="27">
        <f t="shared" si="1"/>
        <v>0.03893518519</v>
      </c>
      <c r="D26" s="26" t="s">
        <v>74</v>
      </c>
      <c r="E26" s="26" t="s">
        <v>93</v>
      </c>
      <c r="F26" s="25">
        <v>16.0</v>
      </c>
      <c r="G26" s="25">
        <f>F26-8</f>
        <v>8</v>
      </c>
      <c r="H26" s="26"/>
      <c r="I26" s="26"/>
      <c r="J26" s="26"/>
      <c r="K26" s="26" t="s">
        <v>1304</v>
      </c>
    </row>
    <row r="27">
      <c r="A27" s="26" t="s">
        <v>1397</v>
      </c>
      <c r="B27" s="27">
        <v>0.03972222222222222</v>
      </c>
      <c r="C27" s="27">
        <f t="shared" si="1"/>
        <v>0.03972222222</v>
      </c>
      <c r="D27" s="26" t="s">
        <v>968</v>
      </c>
      <c r="E27" s="26" t="s">
        <v>91</v>
      </c>
      <c r="F27" s="25">
        <v>12.0</v>
      </c>
      <c r="G27" s="25"/>
      <c r="H27" s="26"/>
      <c r="I27" s="26" t="s">
        <v>1398</v>
      </c>
      <c r="J27" s="26"/>
      <c r="K27" s="26" t="s">
        <v>1348</v>
      </c>
    </row>
    <row r="28">
      <c r="A28" s="26" t="s">
        <v>1397</v>
      </c>
      <c r="B28" s="27">
        <v>0.04</v>
      </c>
      <c r="C28" s="27">
        <f t="shared" si="1"/>
        <v>0.04</v>
      </c>
      <c r="D28" s="26" t="s">
        <v>74</v>
      </c>
      <c r="E28" s="26" t="s">
        <v>91</v>
      </c>
      <c r="F28" s="25">
        <v>9.0</v>
      </c>
      <c r="G28" s="25"/>
      <c r="H28" s="26"/>
      <c r="I28" s="26" t="s">
        <v>1399</v>
      </c>
      <c r="J28" s="26"/>
      <c r="K28" s="26"/>
    </row>
    <row r="29">
      <c r="A29" s="26" t="s">
        <v>1397</v>
      </c>
      <c r="B29" s="27">
        <v>0.040185185185185185</v>
      </c>
      <c r="C29" s="27">
        <f t="shared" si="1"/>
        <v>0.04018518519</v>
      </c>
      <c r="D29" s="26" t="s">
        <v>74</v>
      </c>
      <c r="E29" s="26" t="s">
        <v>93</v>
      </c>
      <c r="F29" s="25">
        <v>16.0</v>
      </c>
      <c r="G29" s="25">
        <f>F29-8</f>
        <v>8</v>
      </c>
      <c r="H29" s="26"/>
      <c r="I29" s="26"/>
      <c r="J29" s="26"/>
      <c r="K29" s="26" t="s">
        <v>1304</v>
      </c>
    </row>
    <row r="30">
      <c r="A30" s="26" t="s">
        <v>1397</v>
      </c>
      <c r="B30" s="27">
        <v>0.04</v>
      </c>
      <c r="C30" s="27">
        <f t="shared" si="1"/>
        <v>0.04</v>
      </c>
      <c r="D30" s="26" t="s">
        <v>74</v>
      </c>
      <c r="E30" s="26" t="s">
        <v>91</v>
      </c>
      <c r="F30" s="25">
        <v>11.0</v>
      </c>
      <c r="G30" s="25"/>
      <c r="H30" s="26"/>
      <c r="I30" s="26" t="s">
        <v>1400</v>
      </c>
      <c r="J30" s="26"/>
      <c r="K30" s="26"/>
    </row>
    <row r="31">
      <c r="A31" s="26" t="s">
        <v>1397</v>
      </c>
      <c r="B31" s="27">
        <v>0.04057870370370371</v>
      </c>
      <c r="C31" s="27">
        <f t="shared" si="1"/>
        <v>0.0405787037</v>
      </c>
      <c r="D31" s="26" t="s">
        <v>70</v>
      </c>
      <c r="E31" s="26" t="s">
        <v>87</v>
      </c>
      <c r="F31" s="25">
        <v>20.0</v>
      </c>
      <c r="G31" s="25">
        <f>F31-4</f>
        <v>16</v>
      </c>
      <c r="H31" s="26"/>
      <c r="I31" s="26"/>
      <c r="J31" s="26"/>
      <c r="K31" s="26"/>
    </row>
    <row r="32">
      <c r="A32" s="26" t="s">
        <v>1397</v>
      </c>
      <c r="B32" s="27">
        <v>0.04078703703703704</v>
      </c>
      <c r="C32" s="27">
        <f t="shared" si="1"/>
        <v>0.04078703704</v>
      </c>
      <c r="D32" s="26" t="s">
        <v>84</v>
      </c>
      <c r="E32" s="26" t="s">
        <v>87</v>
      </c>
      <c r="F32" s="25">
        <v>13.0</v>
      </c>
      <c r="G32" s="25">
        <f>F32-2</f>
        <v>11</v>
      </c>
      <c r="H32" s="26"/>
      <c r="I32" s="26"/>
      <c r="J32" s="26"/>
      <c r="K32" s="26"/>
    </row>
    <row r="33">
      <c r="A33" s="26" t="s">
        <v>1397</v>
      </c>
      <c r="B33" s="27">
        <v>0.04087962962962963</v>
      </c>
      <c r="C33" s="27">
        <f t="shared" si="1"/>
        <v>0.04087962963</v>
      </c>
      <c r="D33" s="26" t="s">
        <v>82</v>
      </c>
      <c r="E33" s="26" t="s">
        <v>87</v>
      </c>
      <c r="F33" s="25">
        <v>7.0</v>
      </c>
      <c r="G33" s="25">
        <f t="shared" ref="G33:G34" si="2">F33-1</f>
        <v>6</v>
      </c>
      <c r="H33" s="26"/>
      <c r="I33" s="26"/>
      <c r="J33" s="26"/>
      <c r="K33" s="26"/>
    </row>
    <row r="34">
      <c r="A34" s="26" t="s">
        <v>1397</v>
      </c>
      <c r="B34" s="27">
        <v>0.04087962962962963</v>
      </c>
      <c r="C34" s="27">
        <f t="shared" si="1"/>
        <v>0.04087962963</v>
      </c>
      <c r="D34" s="26" t="s">
        <v>968</v>
      </c>
      <c r="E34" s="26" t="s">
        <v>87</v>
      </c>
      <c r="F34" s="25">
        <v>7.0</v>
      </c>
      <c r="G34" s="25">
        <f t="shared" si="2"/>
        <v>6</v>
      </c>
      <c r="H34" s="26"/>
      <c r="I34" s="26"/>
      <c r="J34" s="26"/>
      <c r="K34" s="26"/>
    </row>
    <row r="35">
      <c r="A35" s="26" t="s">
        <v>1397</v>
      </c>
      <c r="B35" s="27">
        <v>0.04087962962962963</v>
      </c>
      <c r="C35" s="27">
        <f t="shared" si="1"/>
        <v>0.04087962963</v>
      </c>
      <c r="D35" s="26" t="s">
        <v>69</v>
      </c>
      <c r="E35" s="26" t="s">
        <v>87</v>
      </c>
      <c r="F35" s="25">
        <v>7.0</v>
      </c>
      <c r="G35" s="25">
        <f>F35-4</f>
        <v>3</v>
      </c>
      <c r="H35" s="26"/>
      <c r="I35" s="26"/>
      <c r="J35" s="26"/>
      <c r="K35" s="26"/>
    </row>
    <row r="36">
      <c r="A36" s="26" t="s">
        <v>1397</v>
      </c>
      <c r="B36" s="27">
        <v>0.040914351851851855</v>
      </c>
      <c r="C36" s="27">
        <f t="shared" si="1"/>
        <v>0.04091435185</v>
      </c>
      <c r="D36" s="26" t="s">
        <v>74</v>
      </c>
      <c r="E36" s="26" t="s">
        <v>87</v>
      </c>
      <c r="F36" s="25">
        <v>9.0</v>
      </c>
      <c r="G36" s="25">
        <f>F36-5</f>
        <v>4</v>
      </c>
      <c r="H36" s="26"/>
      <c r="I36" s="26"/>
      <c r="J36" s="26"/>
      <c r="K36" s="26"/>
    </row>
    <row r="37">
      <c r="A37" s="26" t="s">
        <v>1397</v>
      </c>
      <c r="B37" s="27">
        <v>0.04097222222222222</v>
      </c>
      <c r="C37" s="27">
        <f t="shared" si="1"/>
        <v>0.04097222222</v>
      </c>
      <c r="D37" s="26" t="s">
        <v>66</v>
      </c>
      <c r="E37" s="26" t="s">
        <v>87</v>
      </c>
      <c r="F37" s="25" t="s">
        <v>88</v>
      </c>
      <c r="G37" s="25">
        <v>1.0</v>
      </c>
      <c r="H37" s="26"/>
      <c r="I37" s="26"/>
      <c r="J37" s="26"/>
      <c r="K37" s="26"/>
    </row>
    <row r="38">
      <c r="A38" s="26" t="s">
        <v>1397</v>
      </c>
      <c r="B38" s="27">
        <v>0.04380787037037037</v>
      </c>
      <c r="C38" s="27">
        <f t="shared" si="1"/>
        <v>0.04380787037</v>
      </c>
      <c r="D38" s="26" t="s">
        <v>968</v>
      </c>
      <c r="E38" s="26" t="s">
        <v>91</v>
      </c>
      <c r="F38" s="25">
        <v>19.0</v>
      </c>
      <c r="G38" s="25"/>
      <c r="H38" s="26"/>
      <c r="I38" s="26" t="s">
        <v>1401</v>
      </c>
      <c r="J38" s="26"/>
      <c r="K38" s="26" t="s">
        <v>1348</v>
      </c>
    </row>
    <row r="39">
      <c r="A39" s="26" t="s">
        <v>1397</v>
      </c>
      <c r="B39" s="27">
        <v>0.04693287037037037</v>
      </c>
      <c r="C39" s="27">
        <f t="shared" si="1"/>
        <v>0.04693287037</v>
      </c>
      <c r="D39" s="26" t="s">
        <v>84</v>
      </c>
      <c r="E39" s="26" t="s">
        <v>93</v>
      </c>
      <c r="F39" s="25">
        <v>19.0</v>
      </c>
      <c r="G39" s="25">
        <f>F39-7</f>
        <v>12</v>
      </c>
      <c r="H39" s="26"/>
      <c r="I39" s="26"/>
      <c r="J39" s="26"/>
      <c r="K39" s="26" t="s">
        <v>553</v>
      </c>
    </row>
    <row r="40">
      <c r="A40" s="26" t="s">
        <v>1397</v>
      </c>
      <c r="B40" s="27">
        <v>0.04707175925925926</v>
      </c>
      <c r="C40" s="27">
        <f t="shared" si="1"/>
        <v>0.04707175926</v>
      </c>
      <c r="D40" s="26" t="s">
        <v>84</v>
      </c>
      <c r="E40" s="26" t="s">
        <v>91</v>
      </c>
      <c r="F40" s="25">
        <v>13.0</v>
      </c>
      <c r="G40" s="25"/>
      <c r="H40" s="26"/>
      <c r="I40" s="26" t="s">
        <v>1402</v>
      </c>
      <c r="J40" s="26"/>
      <c r="K40" s="26"/>
    </row>
    <row r="41">
      <c r="A41" s="26" t="s">
        <v>1397</v>
      </c>
      <c r="B41" s="26" t="s">
        <v>1403</v>
      </c>
      <c r="C41" s="66" t="str">
        <f t="shared" si="1"/>
        <v>1:07L54</v>
      </c>
      <c r="D41" s="26" t="s">
        <v>84</v>
      </c>
      <c r="E41" s="26" t="s">
        <v>93</v>
      </c>
      <c r="F41" s="25">
        <v>19.0</v>
      </c>
      <c r="G41" s="25">
        <f>F41-7</f>
        <v>12</v>
      </c>
      <c r="H41" s="26"/>
      <c r="I41" s="26"/>
      <c r="J41" s="26"/>
      <c r="K41" s="26" t="s">
        <v>553</v>
      </c>
    </row>
    <row r="42">
      <c r="A42" s="26" t="s">
        <v>1397</v>
      </c>
      <c r="B42" s="27">
        <v>0.04722222222222222</v>
      </c>
      <c r="C42" s="27">
        <f t="shared" si="1"/>
        <v>0.04722222222</v>
      </c>
      <c r="D42" s="26" t="s">
        <v>84</v>
      </c>
      <c r="E42" s="26" t="s">
        <v>91</v>
      </c>
      <c r="F42" s="25">
        <v>13.0</v>
      </c>
      <c r="G42" s="25"/>
      <c r="H42" s="26"/>
      <c r="I42" s="26" t="s">
        <v>1402</v>
      </c>
      <c r="J42" s="26"/>
      <c r="K42" s="26"/>
    </row>
    <row r="43">
      <c r="A43" s="26" t="s">
        <v>1397</v>
      </c>
      <c r="B43" s="27">
        <v>0.04826388888888889</v>
      </c>
      <c r="C43" s="27">
        <f t="shared" si="1"/>
        <v>0.04826388889</v>
      </c>
      <c r="D43" s="26" t="s">
        <v>74</v>
      </c>
      <c r="E43" s="26" t="s">
        <v>89</v>
      </c>
      <c r="F43" s="25" t="s">
        <v>75</v>
      </c>
      <c r="G43" s="25" t="s">
        <v>75</v>
      </c>
      <c r="H43" s="26"/>
      <c r="I43" s="26"/>
      <c r="J43" s="26"/>
      <c r="K43" s="26" t="s">
        <v>160</v>
      </c>
    </row>
    <row r="44">
      <c r="A44" s="26" t="s">
        <v>1397</v>
      </c>
      <c r="B44" s="27">
        <v>0.04826388888888889</v>
      </c>
      <c r="C44" s="27">
        <f t="shared" si="1"/>
        <v>0.04826388889</v>
      </c>
      <c r="D44" s="26" t="s">
        <v>74</v>
      </c>
      <c r="E44" s="26" t="s">
        <v>89</v>
      </c>
      <c r="F44" s="25">
        <v>15.0</v>
      </c>
      <c r="G44" s="25">
        <f>F44-6</f>
        <v>9</v>
      </c>
      <c r="H44" s="26"/>
      <c r="I44" s="26"/>
      <c r="J44" s="26"/>
      <c r="K44" s="26" t="s">
        <v>1404</v>
      </c>
    </row>
    <row r="45">
      <c r="A45" s="26" t="s">
        <v>1397</v>
      </c>
      <c r="B45" s="27">
        <v>0.0484375</v>
      </c>
      <c r="C45" s="27">
        <f t="shared" si="1"/>
        <v>0.0484375</v>
      </c>
      <c r="D45" s="26" t="s">
        <v>74</v>
      </c>
      <c r="E45" s="26" t="s">
        <v>91</v>
      </c>
      <c r="F45" s="25">
        <v>8.0</v>
      </c>
      <c r="G45" s="25"/>
      <c r="H45" s="26"/>
      <c r="I45" s="26" t="s">
        <v>1405</v>
      </c>
      <c r="J45" s="26"/>
      <c r="K45" s="26"/>
    </row>
    <row r="46">
      <c r="A46" s="26" t="s">
        <v>1397</v>
      </c>
      <c r="B46" s="27">
        <v>0.05016203703703704</v>
      </c>
      <c r="C46" s="27">
        <f t="shared" si="1"/>
        <v>0.05016203704</v>
      </c>
      <c r="D46" s="26" t="s">
        <v>69</v>
      </c>
      <c r="E46" s="26" t="s">
        <v>91</v>
      </c>
      <c r="F46" s="25">
        <v>10.0</v>
      </c>
      <c r="G46" s="25"/>
      <c r="H46" s="26"/>
      <c r="I46" s="26" t="s">
        <v>1406</v>
      </c>
      <c r="J46" s="26"/>
      <c r="K46" s="26" t="s">
        <v>104</v>
      </c>
    </row>
    <row r="47">
      <c r="A47" s="26" t="s">
        <v>1397</v>
      </c>
      <c r="B47" s="27">
        <v>0.05157407407407407</v>
      </c>
      <c r="C47" s="27">
        <f t="shared" si="1"/>
        <v>0.05157407407</v>
      </c>
      <c r="D47" s="26" t="s">
        <v>66</v>
      </c>
      <c r="E47" s="26" t="s">
        <v>89</v>
      </c>
      <c r="F47" s="25" t="s">
        <v>75</v>
      </c>
      <c r="G47" s="25" t="s">
        <v>75</v>
      </c>
      <c r="H47" s="26"/>
      <c r="I47" s="26"/>
      <c r="J47" s="26"/>
      <c r="K47" s="26" t="s">
        <v>160</v>
      </c>
    </row>
    <row r="48">
      <c r="A48" s="26" t="s">
        <v>1397</v>
      </c>
      <c r="B48" s="27">
        <v>0.05157407407407407</v>
      </c>
      <c r="C48" s="27">
        <f t="shared" si="1"/>
        <v>0.05157407407</v>
      </c>
      <c r="D48" s="26" t="s">
        <v>66</v>
      </c>
      <c r="E48" s="26" t="s">
        <v>89</v>
      </c>
      <c r="F48" s="25">
        <v>16.0</v>
      </c>
      <c r="G48" s="25">
        <f>F48-7</f>
        <v>9</v>
      </c>
      <c r="H48" s="26"/>
      <c r="I48" s="26"/>
      <c r="J48" s="26"/>
      <c r="K48" s="26" t="s">
        <v>252</v>
      </c>
    </row>
    <row r="49">
      <c r="A49" s="26" t="s">
        <v>1397</v>
      </c>
      <c r="B49" s="27">
        <v>0.05165509259259259</v>
      </c>
      <c r="C49" s="27">
        <f t="shared" si="1"/>
        <v>0.05165509259</v>
      </c>
      <c r="D49" s="26" t="s">
        <v>66</v>
      </c>
      <c r="E49" s="26" t="s">
        <v>91</v>
      </c>
      <c r="F49" s="25">
        <v>9.0</v>
      </c>
      <c r="G49" s="25"/>
      <c r="H49" s="26"/>
      <c r="I49" s="26" t="s">
        <v>1407</v>
      </c>
      <c r="J49" s="26"/>
      <c r="K49" s="26"/>
    </row>
    <row r="50">
      <c r="A50" s="26" t="s">
        <v>1397</v>
      </c>
      <c r="B50" s="27">
        <v>0.05181712962962963</v>
      </c>
      <c r="C50" s="27">
        <f t="shared" si="1"/>
        <v>0.05181712963</v>
      </c>
      <c r="D50" s="26" t="s">
        <v>66</v>
      </c>
      <c r="E50" s="26" t="s">
        <v>89</v>
      </c>
      <c r="F50" s="25" t="s">
        <v>75</v>
      </c>
      <c r="G50" s="25" t="s">
        <v>75</v>
      </c>
      <c r="H50" s="26"/>
      <c r="I50" s="26"/>
      <c r="J50" s="26"/>
      <c r="K50" s="26" t="s">
        <v>160</v>
      </c>
    </row>
    <row r="51">
      <c r="A51" s="26" t="s">
        <v>1397</v>
      </c>
      <c r="B51" s="27">
        <v>0.05181712962962963</v>
      </c>
      <c r="C51" s="27">
        <f t="shared" si="1"/>
        <v>0.05181712963</v>
      </c>
      <c r="D51" s="26" t="s">
        <v>66</v>
      </c>
      <c r="E51" s="26" t="s">
        <v>89</v>
      </c>
      <c r="F51" s="25">
        <v>16.0</v>
      </c>
      <c r="G51" s="25">
        <f>F51-7</f>
        <v>9</v>
      </c>
      <c r="H51" s="26"/>
      <c r="I51" s="26"/>
      <c r="J51" s="26"/>
      <c r="K51" s="26" t="s">
        <v>252</v>
      </c>
    </row>
    <row r="52">
      <c r="A52" s="26" t="s">
        <v>1397</v>
      </c>
      <c r="B52" s="27">
        <v>0.052037037037037034</v>
      </c>
      <c r="C52" s="27">
        <f t="shared" si="1"/>
        <v>0.05203703704</v>
      </c>
      <c r="D52" s="26" t="s">
        <v>66</v>
      </c>
      <c r="E52" s="26" t="s">
        <v>91</v>
      </c>
      <c r="F52" s="25">
        <v>11.0</v>
      </c>
      <c r="G52" s="25"/>
      <c r="H52" s="26"/>
      <c r="I52" s="26" t="s">
        <v>1408</v>
      </c>
      <c r="J52" s="25">
        <v>1.0</v>
      </c>
      <c r="K52" s="26"/>
    </row>
    <row r="53">
      <c r="A53" s="26" t="s">
        <v>1397</v>
      </c>
      <c r="B53" s="27">
        <v>0.053969907407407404</v>
      </c>
      <c r="C53" s="27">
        <f t="shared" si="1"/>
        <v>0.05396990741</v>
      </c>
      <c r="D53" s="26" t="s">
        <v>968</v>
      </c>
      <c r="E53" s="26" t="s">
        <v>91</v>
      </c>
      <c r="F53" s="25">
        <v>16.0</v>
      </c>
      <c r="G53" s="25"/>
      <c r="H53" s="26"/>
      <c r="I53" s="26" t="s">
        <v>1409</v>
      </c>
      <c r="J53" s="26"/>
      <c r="K53" s="26" t="s">
        <v>1348</v>
      </c>
    </row>
    <row r="54">
      <c r="A54" s="26" t="s">
        <v>1397</v>
      </c>
      <c r="B54" s="27">
        <v>0.05530092592592593</v>
      </c>
      <c r="C54" s="27">
        <f t="shared" si="1"/>
        <v>0.05530092593</v>
      </c>
      <c r="D54" s="26" t="s">
        <v>968</v>
      </c>
      <c r="E54" s="26" t="s">
        <v>91</v>
      </c>
      <c r="F54" s="25">
        <v>15.0</v>
      </c>
      <c r="G54" s="25"/>
      <c r="H54" s="26"/>
      <c r="I54" s="26" t="s">
        <v>1410</v>
      </c>
      <c r="J54" s="25">
        <v>1.0</v>
      </c>
      <c r="K54" s="26" t="s">
        <v>1348</v>
      </c>
    </row>
    <row r="55">
      <c r="A55" s="26" t="s">
        <v>1397</v>
      </c>
      <c r="B55" s="27">
        <v>0.0571412037037037</v>
      </c>
      <c r="C55" s="27">
        <f t="shared" si="1"/>
        <v>0.0571412037</v>
      </c>
      <c r="D55" s="26" t="s">
        <v>74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>
      <c r="A56" s="26" t="s">
        <v>1397</v>
      </c>
      <c r="B56" s="27">
        <v>0.0571412037037037</v>
      </c>
      <c r="C56" s="27">
        <f t="shared" si="1"/>
        <v>0.0571412037</v>
      </c>
      <c r="D56" s="26" t="s">
        <v>74</v>
      </c>
      <c r="E56" s="26" t="s">
        <v>93</v>
      </c>
      <c r="F56" s="25">
        <v>15.0</v>
      </c>
      <c r="G56" s="25">
        <f>F56-8</f>
        <v>7</v>
      </c>
      <c r="H56" s="26"/>
      <c r="I56" s="26"/>
      <c r="J56" s="26"/>
      <c r="K56" s="26" t="s">
        <v>1411</v>
      </c>
    </row>
    <row r="57">
      <c r="A57" s="26" t="s">
        <v>1397</v>
      </c>
      <c r="B57" s="27">
        <v>0.057337962962962966</v>
      </c>
      <c r="C57" s="27">
        <f t="shared" si="1"/>
        <v>0.05733796296</v>
      </c>
      <c r="D57" s="26" t="s">
        <v>74</v>
      </c>
      <c r="E57" s="26" t="s">
        <v>91</v>
      </c>
      <c r="F57" s="25">
        <v>15.0</v>
      </c>
      <c r="G57" s="25"/>
      <c r="H57" s="26"/>
      <c r="I57" s="26" t="s">
        <v>1412</v>
      </c>
      <c r="J57" s="25">
        <v>1.0</v>
      </c>
      <c r="K57" s="26" t="s">
        <v>119</v>
      </c>
    </row>
    <row r="58">
      <c r="A58" s="26" t="s">
        <v>1397</v>
      </c>
      <c r="B58" s="27">
        <v>0.05797453703703704</v>
      </c>
      <c r="C58" s="27">
        <f t="shared" si="1"/>
        <v>0.05797453704</v>
      </c>
      <c r="D58" s="26" t="s">
        <v>74</v>
      </c>
      <c r="E58" s="26" t="s">
        <v>81</v>
      </c>
      <c r="F58" s="25">
        <v>12.0</v>
      </c>
      <c r="G58" s="25">
        <f t="shared" ref="G58:G60" si="3">F58-2</f>
        <v>10</v>
      </c>
      <c r="H58" s="26"/>
      <c r="I58" s="26"/>
      <c r="J58" s="26"/>
      <c r="K58" s="26"/>
    </row>
    <row r="59">
      <c r="A59" s="26" t="s">
        <v>1397</v>
      </c>
      <c r="B59" s="27">
        <v>0.0583912037037037</v>
      </c>
      <c r="C59" s="27">
        <f t="shared" si="1"/>
        <v>0.0583912037</v>
      </c>
      <c r="D59" s="26" t="s">
        <v>69</v>
      </c>
      <c r="E59" s="26" t="s">
        <v>81</v>
      </c>
      <c r="F59" s="25">
        <v>9.0</v>
      </c>
      <c r="G59" s="25">
        <f t="shared" si="3"/>
        <v>7</v>
      </c>
      <c r="H59" s="26"/>
      <c r="I59" s="26"/>
      <c r="J59" s="26"/>
      <c r="K59" s="26"/>
    </row>
    <row r="60">
      <c r="A60" s="26" t="s">
        <v>1397</v>
      </c>
      <c r="B60" s="27">
        <v>0.058680555555555555</v>
      </c>
      <c r="C60" s="27">
        <f t="shared" si="1"/>
        <v>0.05868055556</v>
      </c>
      <c r="D60" s="26" t="s">
        <v>968</v>
      </c>
      <c r="E60" s="26" t="s">
        <v>81</v>
      </c>
      <c r="F60" s="25">
        <v>8.0</v>
      </c>
      <c r="G60" s="25">
        <f t="shared" si="3"/>
        <v>6</v>
      </c>
      <c r="H60" s="26"/>
      <c r="I60" s="26"/>
      <c r="J60" s="26"/>
      <c r="K60" s="26"/>
    </row>
    <row r="61">
      <c r="A61" s="26" t="s">
        <v>1397</v>
      </c>
      <c r="B61" s="27">
        <v>0.059618055555555556</v>
      </c>
      <c r="C61" s="27">
        <f t="shared" si="1"/>
        <v>0.05961805556</v>
      </c>
      <c r="D61" s="26" t="s">
        <v>82</v>
      </c>
      <c r="E61" s="26" t="s">
        <v>129</v>
      </c>
      <c r="F61" s="25" t="s">
        <v>68</v>
      </c>
      <c r="G61" s="25">
        <v>20.0</v>
      </c>
      <c r="H61" s="26"/>
      <c r="I61" s="26"/>
      <c r="J61" s="26"/>
      <c r="K61" s="26" t="s">
        <v>160</v>
      </c>
    </row>
    <row r="62">
      <c r="A62" s="26" t="s">
        <v>1397</v>
      </c>
      <c r="B62" s="27">
        <v>0.059618055555555556</v>
      </c>
      <c r="C62" s="27">
        <f t="shared" si="1"/>
        <v>0.05961805556</v>
      </c>
      <c r="D62" s="26" t="s">
        <v>82</v>
      </c>
      <c r="E62" s="26" t="s">
        <v>129</v>
      </c>
      <c r="F62" s="25">
        <v>4.0</v>
      </c>
      <c r="G62" s="25">
        <v>3.0</v>
      </c>
      <c r="H62" s="26"/>
      <c r="I62" s="26"/>
      <c r="J62" s="26"/>
      <c r="K62" s="26" t="s">
        <v>161</v>
      </c>
    </row>
    <row r="63">
      <c r="A63" s="26" t="s">
        <v>1397</v>
      </c>
      <c r="B63" s="27">
        <v>0.060335648148148145</v>
      </c>
      <c r="C63" s="27">
        <f t="shared" si="1"/>
        <v>0.06033564815</v>
      </c>
      <c r="D63" s="26" t="s">
        <v>66</v>
      </c>
      <c r="E63" s="26" t="s">
        <v>81</v>
      </c>
      <c r="F63" s="25">
        <v>9.0</v>
      </c>
      <c r="G63" s="25">
        <f>F63-5</f>
        <v>4</v>
      </c>
      <c r="H63" s="26"/>
      <c r="I63" s="26"/>
      <c r="J63" s="26"/>
      <c r="K63" s="26"/>
    </row>
    <row r="64">
      <c r="A64" s="26" t="s">
        <v>1397</v>
      </c>
      <c r="B64" s="27">
        <v>0.060520833333333336</v>
      </c>
      <c r="C64" s="27">
        <f t="shared" si="1"/>
        <v>0.06052083333</v>
      </c>
      <c r="D64" s="26" t="s">
        <v>82</v>
      </c>
      <c r="E64" s="26" t="s">
        <v>81</v>
      </c>
      <c r="F64" s="25">
        <v>15.0</v>
      </c>
      <c r="G64" s="25">
        <f>F64-2</f>
        <v>13</v>
      </c>
      <c r="H64" s="26"/>
      <c r="I64" s="26"/>
      <c r="J64" s="26"/>
      <c r="K64" s="26"/>
    </row>
    <row r="65">
      <c r="A65" s="26" t="s">
        <v>1397</v>
      </c>
      <c r="B65" s="27">
        <v>0.06246527777777778</v>
      </c>
      <c r="C65" s="27">
        <f t="shared" si="1"/>
        <v>0.06246527778</v>
      </c>
      <c r="D65" s="26" t="s">
        <v>968</v>
      </c>
      <c r="E65" s="26" t="s">
        <v>195</v>
      </c>
      <c r="F65" s="25">
        <v>14.0</v>
      </c>
      <c r="G65" s="25">
        <f>F65-0</f>
        <v>14</v>
      </c>
      <c r="H65" s="26"/>
      <c r="I65" s="26"/>
      <c r="J65" s="26"/>
      <c r="K65" s="26" t="s">
        <v>1413</v>
      </c>
    </row>
    <row r="66">
      <c r="A66" s="26" t="s">
        <v>1397</v>
      </c>
      <c r="B66" s="27">
        <v>0.06428240740740741</v>
      </c>
      <c r="C66" s="27">
        <f t="shared" si="1"/>
        <v>0.06428240741</v>
      </c>
      <c r="D66" s="26" t="s">
        <v>66</v>
      </c>
      <c r="E66" s="26" t="s">
        <v>129</v>
      </c>
      <c r="F66" s="25">
        <v>12.0</v>
      </c>
      <c r="G66" s="25">
        <f>F66-1</f>
        <v>11</v>
      </c>
      <c r="H66" s="26"/>
      <c r="I66" s="26"/>
      <c r="J66" s="26"/>
      <c r="K66" s="26"/>
    </row>
    <row r="67">
      <c r="A67" s="26" t="s">
        <v>1397</v>
      </c>
      <c r="B67" s="27">
        <v>0.06568287037037036</v>
      </c>
      <c r="C67" s="27">
        <f t="shared" si="1"/>
        <v>0.06568287037</v>
      </c>
      <c r="D67" s="26" t="s">
        <v>70</v>
      </c>
      <c r="E67" s="26" t="s">
        <v>129</v>
      </c>
      <c r="F67" s="25">
        <v>24.0</v>
      </c>
      <c r="G67" s="25">
        <f>F67-5</f>
        <v>19</v>
      </c>
      <c r="H67" s="26"/>
      <c r="I67" s="26"/>
      <c r="J67" s="26"/>
      <c r="K67" s="26"/>
    </row>
    <row r="68">
      <c r="A68" s="26" t="s">
        <v>1397</v>
      </c>
      <c r="B68" s="27">
        <v>0.06569444444444444</v>
      </c>
      <c r="C68" s="27">
        <f t="shared" si="1"/>
        <v>0.06569444444</v>
      </c>
      <c r="D68" s="26" t="s">
        <v>82</v>
      </c>
      <c r="E68" s="26" t="s">
        <v>129</v>
      </c>
      <c r="F68" s="25">
        <v>3.0</v>
      </c>
      <c r="G68" s="25">
        <f>F68-1</f>
        <v>2</v>
      </c>
      <c r="H68" s="26"/>
      <c r="I68" s="26"/>
      <c r="J68" s="26"/>
      <c r="K68" s="26"/>
    </row>
    <row r="69">
      <c r="A69" s="26" t="s">
        <v>1397</v>
      </c>
      <c r="B69" s="27">
        <v>0.06578703703703703</v>
      </c>
      <c r="C69" s="27">
        <f t="shared" si="1"/>
        <v>0.06578703704</v>
      </c>
      <c r="D69" s="26" t="s">
        <v>74</v>
      </c>
      <c r="E69" s="26" t="s">
        <v>129</v>
      </c>
      <c r="F69" s="25" t="s">
        <v>68</v>
      </c>
      <c r="G69" s="25">
        <v>20.0</v>
      </c>
      <c r="H69" s="26"/>
      <c r="I69" s="26"/>
      <c r="J69" s="26"/>
      <c r="K69" s="26"/>
    </row>
    <row r="70">
      <c r="A70" s="26" t="s">
        <v>1397</v>
      </c>
      <c r="B70" s="27">
        <v>0.06585648148148149</v>
      </c>
      <c r="C70" s="27">
        <f t="shared" si="1"/>
        <v>0.06585648148</v>
      </c>
      <c r="D70" s="26" t="s">
        <v>69</v>
      </c>
      <c r="E70" s="26" t="s">
        <v>129</v>
      </c>
      <c r="F70" s="25">
        <v>22.0</v>
      </c>
      <c r="G70" s="25">
        <v>18.0</v>
      </c>
      <c r="H70" s="26"/>
      <c r="I70" s="26"/>
      <c r="J70" s="26"/>
      <c r="K70" s="26"/>
    </row>
    <row r="71">
      <c r="A71" s="26" t="s">
        <v>1397</v>
      </c>
      <c r="B71" s="27">
        <v>0.06587962962962964</v>
      </c>
      <c r="C71" s="27">
        <f t="shared" si="1"/>
        <v>0.06587962963</v>
      </c>
      <c r="D71" s="26" t="s">
        <v>84</v>
      </c>
      <c r="E71" s="26" t="s">
        <v>129</v>
      </c>
      <c r="F71" s="25">
        <v>18.0</v>
      </c>
      <c r="G71" s="25">
        <f>F71-2</f>
        <v>16</v>
      </c>
      <c r="H71" s="26"/>
      <c r="I71" s="26"/>
      <c r="J71" s="26"/>
      <c r="K71" s="26"/>
    </row>
    <row r="72">
      <c r="A72" s="26" t="s">
        <v>1397</v>
      </c>
      <c r="B72" s="27">
        <v>0.06831018518518518</v>
      </c>
      <c r="C72" s="27">
        <f t="shared" si="1"/>
        <v>0.06831018519</v>
      </c>
      <c r="D72" s="26" t="s">
        <v>70</v>
      </c>
      <c r="E72" s="26" t="s">
        <v>78</v>
      </c>
      <c r="F72" s="25" t="s">
        <v>68</v>
      </c>
      <c r="G72" s="25">
        <v>20.0</v>
      </c>
      <c r="H72" s="26"/>
      <c r="I72" s="26"/>
      <c r="J72" s="26"/>
      <c r="K72" s="26"/>
    </row>
    <row r="73">
      <c r="A73" s="26" t="s">
        <v>1397</v>
      </c>
      <c r="B73" s="27">
        <v>0.06832175925925926</v>
      </c>
      <c r="C73" s="27">
        <f t="shared" si="1"/>
        <v>0.06832175926</v>
      </c>
      <c r="D73" s="26" t="s">
        <v>66</v>
      </c>
      <c r="E73" s="26" t="s">
        <v>78</v>
      </c>
      <c r="F73" s="25" t="s">
        <v>68</v>
      </c>
      <c r="G73" s="25">
        <v>20.0</v>
      </c>
      <c r="H73" s="26"/>
      <c r="I73" s="26"/>
      <c r="J73" s="26"/>
      <c r="K73" s="26"/>
    </row>
    <row r="74">
      <c r="A74" s="26" t="s">
        <v>1397</v>
      </c>
      <c r="B74" s="27">
        <v>0.06835648148148148</v>
      </c>
      <c r="C74" s="27">
        <f t="shared" si="1"/>
        <v>0.06835648148</v>
      </c>
      <c r="D74" s="26" t="s">
        <v>84</v>
      </c>
      <c r="E74" s="26" t="s">
        <v>78</v>
      </c>
      <c r="F74" s="25">
        <v>5.0</v>
      </c>
      <c r="G74" s="25">
        <f>F74-2</f>
        <v>3</v>
      </c>
      <c r="H74" s="26"/>
      <c r="I74" s="26"/>
      <c r="J74" s="26"/>
      <c r="K74" s="26"/>
    </row>
    <row r="75">
      <c r="A75" s="26" t="s">
        <v>1397</v>
      </c>
      <c r="B75" s="27">
        <v>0.06840277777777778</v>
      </c>
      <c r="C75" s="27">
        <f t="shared" si="1"/>
        <v>0.06840277778</v>
      </c>
      <c r="D75" s="26" t="s">
        <v>82</v>
      </c>
      <c r="E75" s="26" t="s">
        <v>78</v>
      </c>
      <c r="F75" s="25">
        <v>20.0</v>
      </c>
      <c r="G75" s="25">
        <f>F75-1</f>
        <v>19</v>
      </c>
      <c r="H75" s="26"/>
      <c r="I75" s="26"/>
      <c r="J75" s="26"/>
      <c r="K75" s="26"/>
    </row>
    <row r="76">
      <c r="A76" s="26" t="s">
        <v>1397</v>
      </c>
      <c r="B76" s="27">
        <v>0.0684375</v>
      </c>
      <c r="C76" s="27">
        <f t="shared" si="1"/>
        <v>0.0684375</v>
      </c>
      <c r="D76" s="26" t="s">
        <v>74</v>
      </c>
      <c r="E76" s="26" t="s">
        <v>78</v>
      </c>
      <c r="F76" s="25">
        <v>23.0</v>
      </c>
      <c r="G76" s="25">
        <f>F76-7</f>
        <v>16</v>
      </c>
      <c r="H76" s="26"/>
      <c r="I76" s="26"/>
      <c r="J76" s="26"/>
      <c r="K76" s="26"/>
    </row>
    <row r="77">
      <c r="A77" s="26" t="s">
        <v>1397</v>
      </c>
      <c r="B77" s="27">
        <v>0.06848379629629629</v>
      </c>
      <c r="C77" s="27">
        <f t="shared" si="1"/>
        <v>0.0684837963</v>
      </c>
      <c r="D77" s="26" t="s">
        <v>69</v>
      </c>
      <c r="E77" s="26" t="s">
        <v>78</v>
      </c>
      <c r="F77" s="25">
        <v>23.0</v>
      </c>
      <c r="G77" s="25">
        <f>F77-4</f>
        <v>19</v>
      </c>
      <c r="H77" s="26"/>
      <c r="I77" s="26"/>
      <c r="J77" s="26"/>
      <c r="K77" s="26"/>
    </row>
    <row r="78">
      <c r="A78" s="26" t="s">
        <v>1397</v>
      </c>
      <c r="B78" s="27">
        <v>0.06930555555555555</v>
      </c>
      <c r="C78" s="27">
        <f t="shared" si="1"/>
        <v>0.06930555556</v>
      </c>
      <c r="D78" s="26" t="s">
        <v>69</v>
      </c>
      <c r="E78" s="26" t="s">
        <v>120</v>
      </c>
      <c r="F78" s="25">
        <v>5.0</v>
      </c>
      <c r="G78" s="25"/>
      <c r="H78" s="26"/>
      <c r="I78" s="26"/>
      <c r="J78" s="26"/>
      <c r="K78" s="26" t="s">
        <v>1414</v>
      </c>
    </row>
    <row r="79">
      <c r="A79" s="26" t="s">
        <v>1397</v>
      </c>
      <c r="B79" s="27">
        <v>0.07101851851851852</v>
      </c>
      <c r="C79" s="27">
        <f t="shared" si="1"/>
        <v>0.07101851852</v>
      </c>
      <c r="D79" s="26" t="s">
        <v>82</v>
      </c>
      <c r="E79" s="26" t="s">
        <v>154</v>
      </c>
      <c r="F79" s="25" t="s">
        <v>75</v>
      </c>
      <c r="G79" s="25" t="s">
        <v>75</v>
      </c>
      <c r="H79" s="26"/>
      <c r="I79" s="26"/>
      <c r="J79" s="26"/>
      <c r="K79" s="26" t="s">
        <v>85</v>
      </c>
    </row>
    <row r="80">
      <c r="A80" s="26" t="s">
        <v>1397</v>
      </c>
      <c r="B80" s="27">
        <v>0.07101851851851852</v>
      </c>
      <c r="C80" s="27">
        <f t="shared" si="1"/>
        <v>0.07101851852</v>
      </c>
      <c r="D80" s="26" t="s">
        <v>82</v>
      </c>
      <c r="E80" s="26" t="s">
        <v>154</v>
      </c>
      <c r="F80" s="25" t="s">
        <v>68</v>
      </c>
      <c r="G80" s="25">
        <v>20.0</v>
      </c>
      <c r="H80" s="26"/>
      <c r="I80" s="26"/>
      <c r="J80" s="26"/>
      <c r="K80" s="26" t="s">
        <v>86</v>
      </c>
    </row>
    <row r="81">
      <c r="A81" s="26" t="s">
        <v>1397</v>
      </c>
      <c r="B81" s="27">
        <v>0.07186342592592593</v>
      </c>
      <c r="C81" s="27">
        <f t="shared" si="1"/>
        <v>0.07186342593</v>
      </c>
      <c r="D81" s="26" t="s">
        <v>84</v>
      </c>
      <c r="E81" s="26" t="s">
        <v>79</v>
      </c>
      <c r="F81" s="25" t="s">
        <v>75</v>
      </c>
      <c r="G81" s="25" t="s">
        <v>75</v>
      </c>
      <c r="H81" s="26"/>
      <c r="I81" s="26"/>
      <c r="J81" s="26"/>
      <c r="K81" s="26" t="s">
        <v>85</v>
      </c>
    </row>
    <row r="82">
      <c r="A82" s="26" t="s">
        <v>1397</v>
      </c>
      <c r="B82" s="27">
        <v>0.07186342592592593</v>
      </c>
      <c r="C82" s="27">
        <f t="shared" si="1"/>
        <v>0.07186342593</v>
      </c>
      <c r="D82" s="26" t="s">
        <v>84</v>
      </c>
      <c r="E82" s="26" t="s">
        <v>79</v>
      </c>
      <c r="F82" s="25">
        <v>22.0</v>
      </c>
      <c r="G82" s="25">
        <f>F82-6</f>
        <v>16</v>
      </c>
      <c r="H82" s="26"/>
      <c r="I82" s="26"/>
      <c r="J82" s="26"/>
      <c r="K82" s="26" t="s">
        <v>86</v>
      </c>
    </row>
    <row r="83">
      <c r="A83" s="26" t="s">
        <v>1397</v>
      </c>
      <c r="B83" s="27">
        <v>0.07288194444444444</v>
      </c>
      <c r="C83" s="27">
        <f t="shared" si="1"/>
        <v>0.07288194444</v>
      </c>
      <c r="D83" s="26" t="s">
        <v>968</v>
      </c>
      <c r="E83" s="26" t="s">
        <v>80</v>
      </c>
      <c r="F83" s="25">
        <v>15.0</v>
      </c>
      <c r="G83" s="25">
        <f>F83-3</f>
        <v>12</v>
      </c>
      <c r="H83" s="26"/>
      <c r="I83" s="26"/>
      <c r="J83" s="26"/>
      <c r="K83" s="26"/>
    </row>
    <row r="84">
      <c r="A84" s="26" t="s">
        <v>1397</v>
      </c>
      <c r="B84" s="27">
        <v>0.075</v>
      </c>
      <c r="C84" s="27">
        <f t="shared" si="1"/>
        <v>0.075</v>
      </c>
      <c r="D84" s="26" t="s">
        <v>74</v>
      </c>
      <c r="E84" s="26" t="s">
        <v>209</v>
      </c>
      <c r="F84" s="25">
        <v>15.0</v>
      </c>
      <c r="G84" s="25">
        <f>F84-0</f>
        <v>15</v>
      </c>
      <c r="H84" s="26"/>
      <c r="I84" s="26"/>
      <c r="J84" s="26"/>
      <c r="K84" s="26"/>
    </row>
    <row r="85">
      <c r="A85" s="26" t="s">
        <v>1397</v>
      </c>
      <c r="B85" s="27">
        <v>0.0755787037037037</v>
      </c>
      <c r="C85" s="27">
        <f t="shared" si="1"/>
        <v>0.0755787037</v>
      </c>
      <c r="D85" s="26" t="s">
        <v>82</v>
      </c>
      <c r="E85" s="26" t="s">
        <v>89</v>
      </c>
      <c r="F85" s="25">
        <v>20.0</v>
      </c>
      <c r="G85" s="25">
        <f t="shared" ref="G85:G87" si="4">F85-5</f>
        <v>15</v>
      </c>
      <c r="H85" s="26"/>
      <c r="I85" s="26"/>
      <c r="J85" s="26"/>
      <c r="K85" s="26" t="s">
        <v>229</v>
      </c>
    </row>
    <row r="86">
      <c r="A86" s="26" t="s">
        <v>1397</v>
      </c>
      <c r="B86" s="27">
        <v>0.075625</v>
      </c>
      <c r="C86" s="27">
        <f t="shared" si="1"/>
        <v>0.075625</v>
      </c>
      <c r="D86" s="26" t="s">
        <v>82</v>
      </c>
      <c r="E86" s="26" t="s">
        <v>89</v>
      </c>
      <c r="F86" s="25">
        <v>12.0</v>
      </c>
      <c r="G86" s="25">
        <f t="shared" si="4"/>
        <v>7</v>
      </c>
      <c r="H86" s="26"/>
      <c r="I86" s="26"/>
      <c r="J86" s="26"/>
      <c r="K86" s="26" t="s">
        <v>229</v>
      </c>
    </row>
    <row r="87">
      <c r="A87" s="26" t="s">
        <v>1397</v>
      </c>
      <c r="B87" s="27">
        <v>0.07572916666666667</v>
      </c>
      <c r="C87" s="27">
        <f t="shared" si="1"/>
        <v>0.07572916667</v>
      </c>
      <c r="D87" s="26" t="s">
        <v>82</v>
      </c>
      <c r="E87" s="26" t="s">
        <v>89</v>
      </c>
      <c r="F87" s="25">
        <v>7.0</v>
      </c>
      <c r="G87" s="25">
        <f t="shared" si="4"/>
        <v>2</v>
      </c>
      <c r="H87" s="26"/>
      <c r="I87" s="26"/>
      <c r="J87" s="26"/>
      <c r="K87" s="26" t="s">
        <v>229</v>
      </c>
    </row>
    <row r="88">
      <c r="A88" s="26" t="s">
        <v>1397</v>
      </c>
      <c r="B88" s="27">
        <v>0.07615740740740741</v>
      </c>
      <c r="C88" s="27">
        <f t="shared" si="1"/>
        <v>0.07615740741</v>
      </c>
      <c r="D88" s="26" t="s">
        <v>82</v>
      </c>
      <c r="E88" s="26" t="s">
        <v>91</v>
      </c>
      <c r="F88" s="25">
        <v>12.0</v>
      </c>
      <c r="G88" s="25"/>
      <c r="H88" s="26"/>
      <c r="I88" s="26" t="s">
        <v>1415</v>
      </c>
      <c r="J88" s="26"/>
      <c r="K88" s="26"/>
    </row>
    <row r="89">
      <c r="A89" s="26" t="s">
        <v>1397</v>
      </c>
      <c r="B89" s="27">
        <v>0.07736111111111112</v>
      </c>
      <c r="C89" s="27">
        <f t="shared" si="1"/>
        <v>0.07736111111</v>
      </c>
      <c r="D89" s="26" t="s">
        <v>66</v>
      </c>
      <c r="E89" s="26" t="s">
        <v>81</v>
      </c>
      <c r="F89" s="25">
        <v>23.0</v>
      </c>
      <c r="G89" s="25">
        <f t="shared" ref="G89:G90" si="5">F89-5</f>
        <v>18</v>
      </c>
      <c r="H89" s="26"/>
      <c r="I89" s="26"/>
      <c r="J89" s="26"/>
      <c r="K89" s="26"/>
    </row>
    <row r="90">
      <c r="A90" s="26" t="s">
        <v>1397</v>
      </c>
      <c r="B90" s="27">
        <v>0.07737268518518518</v>
      </c>
      <c r="C90" s="27">
        <f t="shared" si="1"/>
        <v>0.07737268519</v>
      </c>
      <c r="D90" s="26" t="s">
        <v>84</v>
      </c>
      <c r="E90" s="26" t="s">
        <v>81</v>
      </c>
      <c r="F90" s="25">
        <v>20.0</v>
      </c>
      <c r="G90" s="25">
        <f t="shared" si="5"/>
        <v>15</v>
      </c>
      <c r="H90" s="26"/>
      <c r="I90" s="26"/>
      <c r="J90" s="26"/>
      <c r="K90" s="26"/>
    </row>
    <row r="91">
      <c r="A91" s="26" t="s">
        <v>1397</v>
      </c>
      <c r="B91" s="27">
        <v>0.07743055555555556</v>
      </c>
      <c r="C91" s="27">
        <f t="shared" si="1"/>
        <v>0.07743055556</v>
      </c>
      <c r="D91" s="26" t="s">
        <v>70</v>
      </c>
      <c r="E91" s="26" t="s">
        <v>81</v>
      </c>
      <c r="F91" s="25">
        <v>11.0</v>
      </c>
      <c r="G91" s="25">
        <f>F91-2</f>
        <v>9</v>
      </c>
      <c r="H91" s="26"/>
      <c r="I91" s="26"/>
      <c r="J91" s="26"/>
      <c r="K91" s="26"/>
    </row>
    <row r="92">
      <c r="A92" s="26" t="s">
        <v>1397</v>
      </c>
      <c r="B92" s="27">
        <v>0.07744212962962962</v>
      </c>
      <c r="C92" s="27">
        <f t="shared" si="1"/>
        <v>0.07744212963</v>
      </c>
      <c r="D92" s="26" t="s">
        <v>82</v>
      </c>
      <c r="E92" s="26" t="s">
        <v>81</v>
      </c>
      <c r="F92" s="25" t="s">
        <v>88</v>
      </c>
      <c r="G92" s="25">
        <v>1.0</v>
      </c>
      <c r="H92" s="26"/>
      <c r="I92" s="26"/>
      <c r="J92" s="26"/>
      <c r="K92" s="26" t="s">
        <v>1416</v>
      </c>
    </row>
    <row r="93">
      <c r="A93" s="26" t="s">
        <v>1397</v>
      </c>
      <c r="B93" s="27">
        <v>0.07747685185185185</v>
      </c>
      <c r="C93" s="27">
        <f t="shared" si="1"/>
        <v>0.07747685185</v>
      </c>
      <c r="D93" s="26" t="s">
        <v>74</v>
      </c>
      <c r="E93" s="26" t="s">
        <v>81</v>
      </c>
      <c r="F93" s="25">
        <v>10.0</v>
      </c>
      <c r="G93" s="25">
        <f t="shared" ref="G93:G95" si="6">F93-2</f>
        <v>8</v>
      </c>
      <c r="H93" s="26"/>
      <c r="I93" s="26"/>
      <c r="J93" s="26"/>
      <c r="K93" s="26"/>
    </row>
    <row r="94">
      <c r="A94" s="26" t="s">
        <v>1397</v>
      </c>
      <c r="B94" s="27">
        <v>0.07753472222222223</v>
      </c>
      <c r="C94" s="27">
        <f t="shared" si="1"/>
        <v>0.07753472222</v>
      </c>
      <c r="D94" s="26" t="s">
        <v>69</v>
      </c>
      <c r="E94" s="26" t="s">
        <v>81</v>
      </c>
      <c r="F94" s="25">
        <v>8.0</v>
      </c>
      <c r="G94" s="25">
        <f t="shared" si="6"/>
        <v>6</v>
      </c>
      <c r="H94" s="26"/>
      <c r="I94" s="26"/>
      <c r="J94" s="26"/>
      <c r="K94" s="26" t="s">
        <v>1416</v>
      </c>
    </row>
    <row r="95">
      <c r="A95" s="26" t="s">
        <v>1397</v>
      </c>
      <c r="B95" s="27">
        <v>0.07758101851851852</v>
      </c>
      <c r="C95" s="27">
        <f t="shared" si="1"/>
        <v>0.07758101852</v>
      </c>
      <c r="D95" s="26" t="s">
        <v>968</v>
      </c>
      <c r="E95" s="26" t="s">
        <v>81</v>
      </c>
      <c r="F95" s="25">
        <v>18.0</v>
      </c>
      <c r="G95" s="25">
        <f t="shared" si="6"/>
        <v>16</v>
      </c>
      <c r="H95" s="26"/>
      <c r="I95" s="26"/>
      <c r="J95" s="26"/>
      <c r="K95" s="26"/>
    </row>
    <row r="96">
      <c r="A96" s="26" t="s">
        <v>1397</v>
      </c>
      <c r="B96" s="27">
        <v>0.07952546296296296</v>
      </c>
      <c r="C96" s="27">
        <f t="shared" si="1"/>
        <v>0.07952546296</v>
      </c>
      <c r="D96" s="26" t="s">
        <v>74</v>
      </c>
      <c r="E96" s="26" t="s">
        <v>125</v>
      </c>
      <c r="F96" s="25" t="s">
        <v>75</v>
      </c>
      <c r="G96" s="25" t="s">
        <v>75</v>
      </c>
      <c r="H96" s="26"/>
      <c r="I96" s="26"/>
      <c r="J96" s="26"/>
      <c r="K96" s="26" t="s">
        <v>85</v>
      </c>
    </row>
    <row r="97">
      <c r="A97" s="26" t="s">
        <v>1397</v>
      </c>
      <c r="B97" s="27">
        <v>0.07952546296296296</v>
      </c>
      <c r="C97" s="27">
        <f t="shared" si="1"/>
        <v>0.07952546296</v>
      </c>
      <c r="D97" s="26" t="s">
        <v>74</v>
      </c>
      <c r="E97" s="26" t="s">
        <v>125</v>
      </c>
      <c r="F97" s="25">
        <v>22.0</v>
      </c>
      <c r="G97" s="25">
        <f>F97-10</f>
        <v>12</v>
      </c>
      <c r="H97" s="26"/>
      <c r="I97" s="26"/>
      <c r="J97" s="26"/>
      <c r="K97" s="26" t="s">
        <v>86</v>
      </c>
    </row>
    <row r="98">
      <c r="A98" s="26" t="s">
        <v>1397</v>
      </c>
      <c r="B98" s="27">
        <v>0.08032407407407408</v>
      </c>
      <c r="C98" s="27">
        <f t="shared" si="1"/>
        <v>0.08032407407</v>
      </c>
      <c r="D98" s="26" t="s">
        <v>74</v>
      </c>
      <c r="E98" s="26" t="s">
        <v>362</v>
      </c>
      <c r="F98" s="25">
        <v>20.0</v>
      </c>
      <c r="G98" s="25">
        <f>F98-3</f>
        <v>17</v>
      </c>
      <c r="H98" s="26"/>
      <c r="I98" s="26"/>
      <c r="J98" s="26"/>
      <c r="K98" s="26"/>
    </row>
    <row r="99">
      <c r="A99" s="26" t="s">
        <v>1397</v>
      </c>
      <c r="B99" s="27">
        <v>0.08233796296296296</v>
      </c>
      <c r="C99" s="27">
        <f t="shared" si="1"/>
        <v>0.08233796296</v>
      </c>
      <c r="D99" s="26" t="s">
        <v>66</v>
      </c>
      <c r="E99" s="26" t="s">
        <v>81</v>
      </c>
      <c r="F99" s="25">
        <v>12.0</v>
      </c>
      <c r="G99" s="25">
        <f t="shared" ref="G99:G100" si="7">F99-5</f>
        <v>7</v>
      </c>
      <c r="H99" s="26"/>
      <c r="I99" s="26"/>
      <c r="J99" s="26"/>
      <c r="K99" s="26"/>
    </row>
    <row r="100">
      <c r="A100" s="26" t="s">
        <v>1397</v>
      </c>
      <c r="B100" s="27">
        <v>0.08236111111111111</v>
      </c>
      <c r="C100" s="27">
        <f t="shared" si="1"/>
        <v>0.08236111111</v>
      </c>
      <c r="D100" s="26" t="s">
        <v>84</v>
      </c>
      <c r="E100" s="26" t="s">
        <v>81</v>
      </c>
      <c r="F100" s="25">
        <v>9.0</v>
      </c>
      <c r="G100" s="25">
        <f t="shared" si="7"/>
        <v>4</v>
      </c>
      <c r="H100" s="26"/>
      <c r="I100" s="26"/>
      <c r="J100" s="26"/>
      <c r="K100" s="26" t="s">
        <v>1416</v>
      </c>
    </row>
    <row r="101">
      <c r="A101" s="26" t="s">
        <v>1397</v>
      </c>
      <c r="B101" s="27">
        <v>0.08243055555555556</v>
      </c>
      <c r="C101" s="27">
        <f t="shared" si="1"/>
        <v>0.08243055556</v>
      </c>
      <c r="D101" s="26" t="s">
        <v>70</v>
      </c>
      <c r="E101" s="26" t="s">
        <v>81</v>
      </c>
      <c r="F101" s="25">
        <v>20.0</v>
      </c>
      <c r="G101" s="25">
        <f>F101-2</f>
        <v>18</v>
      </c>
      <c r="H101" s="26"/>
      <c r="I101" s="26"/>
      <c r="J101" s="26"/>
      <c r="K101" s="26"/>
    </row>
    <row r="102">
      <c r="A102" s="26" t="s">
        <v>1397</v>
      </c>
      <c r="B102" s="27">
        <v>0.08245370370370371</v>
      </c>
      <c r="C102" s="27">
        <f t="shared" si="1"/>
        <v>0.0824537037</v>
      </c>
      <c r="D102" s="26" t="s">
        <v>82</v>
      </c>
      <c r="E102" s="26" t="s">
        <v>81</v>
      </c>
      <c r="F102" s="25" t="s">
        <v>1417</v>
      </c>
      <c r="G102" s="25">
        <f>2</f>
        <v>2</v>
      </c>
      <c r="H102" s="26"/>
      <c r="I102" s="26"/>
      <c r="J102" s="26"/>
      <c r="K102" s="26" t="s">
        <v>1416</v>
      </c>
    </row>
    <row r="103">
      <c r="A103" s="26" t="s">
        <v>1397</v>
      </c>
      <c r="B103" s="27">
        <v>0.08259259259259259</v>
      </c>
      <c r="C103" s="27">
        <f t="shared" si="1"/>
        <v>0.08259259259</v>
      </c>
      <c r="D103" s="26" t="s">
        <v>74</v>
      </c>
      <c r="E103" s="26" t="s">
        <v>81</v>
      </c>
      <c r="F103" s="25" t="s">
        <v>75</v>
      </c>
      <c r="G103" s="25" t="s">
        <v>75</v>
      </c>
      <c r="H103" s="26"/>
      <c r="I103" s="26"/>
      <c r="J103" s="26"/>
      <c r="K103" s="26" t="s">
        <v>1416</v>
      </c>
    </row>
    <row r="104">
      <c r="A104" s="26" t="s">
        <v>1397</v>
      </c>
      <c r="B104" s="27">
        <v>0.08259259259259259</v>
      </c>
      <c r="C104" s="27">
        <f t="shared" si="1"/>
        <v>0.08259259259</v>
      </c>
      <c r="D104" s="26" t="s">
        <v>69</v>
      </c>
      <c r="E104" s="26" t="s">
        <v>81</v>
      </c>
      <c r="F104" s="25">
        <v>16.0</v>
      </c>
      <c r="G104" s="25">
        <f t="shared" ref="G104:G105" si="8">F104-2</f>
        <v>14</v>
      </c>
      <c r="H104" s="26"/>
      <c r="I104" s="26"/>
      <c r="J104" s="26"/>
      <c r="K104" s="26"/>
    </row>
    <row r="105">
      <c r="A105" s="26" t="s">
        <v>1397</v>
      </c>
      <c r="B105" s="27">
        <v>0.08265046296296297</v>
      </c>
      <c r="C105" s="27">
        <f t="shared" si="1"/>
        <v>0.08265046296</v>
      </c>
      <c r="D105" s="26" t="s">
        <v>968</v>
      </c>
      <c r="E105" s="26" t="s">
        <v>81</v>
      </c>
      <c r="F105" s="25">
        <v>10.0</v>
      </c>
      <c r="G105" s="25">
        <f t="shared" si="8"/>
        <v>8</v>
      </c>
      <c r="H105" s="26"/>
      <c r="I105" s="26"/>
      <c r="J105" s="26"/>
      <c r="K105" s="26" t="s">
        <v>1416</v>
      </c>
    </row>
    <row r="106">
      <c r="A106" s="26" t="s">
        <v>1397</v>
      </c>
      <c r="B106" s="27">
        <v>0.08324074074074074</v>
      </c>
      <c r="C106" s="27">
        <f t="shared" si="1"/>
        <v>0.08324074074</v>
      </c>
      <c r="D106" s="26" t="s">
        <v>84</v>
      </c>
      <c r="E106" s="26" t="s">
        <v>209</v>
      </c>
      <c r="F106" s="25" t="s">
        <v>68</v>
      </c>
      <c r="G106" s="25">
        <v>20.0</v>
      </c>
      <c r="H106" s="26"/>
      <c r="I106" s="26"/>
      <c r="J106" s="26"/>
      <c r="K106" s="26" t="s">
        <v>160</v>
      </c>
    </row>
    <row r="107">
      <c r="A107" s="26" t="s">
        <v>1397</v>
      </c>
      <c r="B107" s="27">
        <v>0.08324074074074074</v>
      </c>
      <c r="C107" s="27">
        <f t="shared" si="1"/>
        <v>0.08324074074</v>
      </c>
      <c r="D107" s="26" t="s">
        <v>84</v>
      </c>
      <c r="E107" s="26" t="s">
        <v>209</v>
      </c>
      <c r="F107" s="25">
        <v>19.0</v>
      </c>
      <c r="G107" s="25">
        <f>F107-0</f>
        <v>19</v>
      </c>
      <c r="H107" s="26"/>
      <c r="I107" s="26"/>
      <c r="J107" s="26"/>
      <c r="K107" s="26" t="s">
        <v>161</v>
      </c>
    </row>
    <row r="108">
      <c r="A108" s="26" t="s">
        <v>1397</v>
      </c>
      <c r="B108" s="27">
        <v>0.08457175925925926</v>
      </c>
      <c r="C108" s="27">
        <f t="shared" si="1"/>
        <v>0.08457175926</v>
      </c>
      <c r="D108" s="26" t="s">
        <v>82</v>
      </c>
      <c r="E108" s="26" t="s">
        <v>362</v>
      </c>
      <c r="F108" s="25" t="s">
        <v>88</v>
      </c>
      <c r="G108" s="25">
        <v>1.0</v>
      </c>
      <c r="H108" s="26"/>
      <c r="I108" s="26"/>
      <c r="J108" s="26"/>
      <c r="K108" s="26"/>
    </row>
    <row r="109">
      <c r="A109" s="26" t="s">
        <v>1397</v>
      </c>
      <c r="B109" s="27">
        <v>0.11150462962962963</v>
      </c>
      <c r="C109" s="27">
        <f>B109-TIME('Time Shifts'!$B$41,'Time Shifts'!$C$41,'Time Shifts'!$D$41)</f>
        <v>0.09878472222</v>
      </c>
      <c r="D109" s="26" t="s">
        <v>70</v>
      </c>
      <c r="E109" s="26" t="s">
        <v>366</v>
      </c>
      <c r="F109" s="25">
        <v>17.0</v>
      </c>
      <c r="G109" s="25">
        <f>F109-2</f>
        <v>15</v>
      </c>
      <c r="H109" s="26"/>
      <c r="I109" s="26"/>
      <c r="J109" s="26"/>
      <c r="K109" s="26"/>
    </row>
    <row r="110">
      <c r="A110" s="26" t="s">
        <v>1397</v>
      </c>
      <c r="B110" s="27">
        <v>0.12752314814814814</v>
      </c>
      <c r="C110" s="27">
        <f>B110-TIME('Time Shifts'!$B$41,'Time Shifts'!$C$41,'Time Shifts'!$D$41)</f>
        <v>0.1148032407</v>
      </c>
      <c r="D110" s="26" t="s">
        <v>66</v>
      </c>
      <c r="E110" s="26" t="s">
        <v>80</v>
      </c>
      <c r="F110" s="25">
        <v>23.0</v>
      </c>
      <c r="G110" s="25">
        <f>F110-7</f>
        <v>16</v>
      </c>
      <c r="H110" s="26"/>
      <c r="I110" s="26"/>
      <c r="J110" s="26"/>
      <c r="K110" s="26"/>
    </row>
    <row r="111">
      <c r="A111" s="26" t="s">
        <v>1397</v>
      </c>
      <c r="B111" s="27">
        <v>0.13268518518518518</v>
      </c>
      <c r="C111" s="27">
        <f>B111-TIME('Time Shifts'!$B$41,'Time Shifts'!$C$41,'Time Shifts'!$D$41)</f>
        <v>0.1199652778</v>
      </c>
      <c r="D111" s="26" t="s">
        <v>66</v>
      </c>
      <c r="E111" s="26" t="s">
        <v>542</v>
      </c>
      <c r="F111" s="25">
        <v>16.0</v>
      </c>
      <c r="G111" s="25">
        <f>F111-5</f>
        <v>11</v>
      </c>
      <c r="H111" s="26"/>
      <c r="I111" s="26"/>
      <c r="J111" s="26"/>
      <c r="K111" s="26"/>
    </row>
    <row r="112">
      <c r="A112" s="26" t="s">
        <v>1397</v>
      </c>
      <c r="B112" s="27">
        <v>0.13372685185185185</v>
      </c>
      <c r="C112" s="27">
        <f>B112-TIME('Time Shifts'!$B$41,'Time Shifts'!$C$41,'Time Shifts'!$D$41)</f>
        <v>0.1210069444</v>
      </c>
      <c r="D112" s="26" t="s">
        <v>66</v>
      </c>
      <c r="E112" s="26" t="s">
        <v>125</v>
      </c>
      <c r="F112" s="25">
        <v>18.0</v>
      </c>
      <c r="G112" s="25">
        <f>F112-0</f>
        <v>18</v>
      </c>
      <c r="H112" s="26"/>
      <c r="I112" s="26"/>
      <c r="J112" s="26"/>
      <c r="K112" s="26"/>
    </row>
    <row r="113">
      <c r="A113" s="26" t="s">
        <v>1397</v>
      </c>
      <c r="B113" s="27">
        <v>0.1351388888888889</v>
      </c>
      <c r="C113" s="27">
        <f>B113-TIME('Time Shifts'!$B$41,'Time Shifts'!$C$41,'Time Shifts'!$D$41)</f>
        <v>0.1224189815</v>
      </c>
      <c r="D113" s="26" t="s">
        <v>82</v>
      </c>
      <c r="E113" s="26" t="s">
        <v>444</v>
      </c>
      <c r="F113" s="25">
        <v>4.0</v>
      </c>
      <c r="G113" s="25">
        <v>2.0</v>
      </c>
      <c r="H113" s="26"/>
      <c r="I113" s="26"/>
      <c r="J113" s="26"/>
      <c r="K113" s="26"/>
    </row>
    <row r="114">
      <c r="A114" s="26" t="s">
        <v>1397</v>
      </c>
      <c r="B114" s="27">
        <v>0.13518518518518519</v>
      </c>
      <c r="C114" s="27">
        <f>B114-TIME('Time Shifts'!$B$41,'Time Shifts'!$C$41,'Time Shifts'!$D$41)</f>
        <v>0.1224652778</v>
      </c>
      <c r="D114" s="26" t="s">
        <v>66</v>
      </c>
      <c r="E114" s="26" t="s">
        <v>444</v>
      </c>
      <c r="F114" s="25">
        <v>9.0</v>
      </c>
      <c r="G114" s="25">
        <v>5.0</v>
      </c>
      <c r="H114" s="26"/>
      <c r="I114" s="26"/>
      <c r="J114" s="26"/>
      <c r="K114" s="26"/>
    </row>
    <row r="115">
      <c r="A115" s="26" t="s">
        <v>1397</v>
      </c>
      <c r="B115" s="27">
        <v>0.13524305555555555</v>
      </c>
      <c r="C115" s="27">
        <f>B115-TIME('Time Shifts'!$B$41,'Time Shifts'!$C$41,'Time Shifts'!$D$41)</f>
        <v>0.1225231481</v>
      </c>
      <c r="D115" s="26" t="s">
        <v>70</v>
      </c>
      <c r="E115" s="26" t="s">
        <v>444</v>
      </c>
      <c r="F115" s="25">
        <v>5.0</v>
      </c>
      <c r="G115" s="25">
        <v>2.0</v>
      </c>
      <c r="H115" s="26"/>
      <c r="I115" s="26"/>
      <c r="J115" s="26"/>
      <c r="K115" s="26"/>
    </row>
    <row r="116">
      <c r="A116" s="26" t="s">
        <v>1397</v>
      </c>
      <c r="B116" s="27">
        <v>0.1353125</v>
      </c>
      <c r="C116" s="27">
        <f>B116-TIME('Time Shifts'!$B$41,'Time Shifts'!$C$41,'Time Shifts'!$D$41)</f>
        <v>0.1225925926</v>
      </c>
      <c r="D116" s="26" t="s">
        <v>74</v>
      </c>
      <c r="E116" s="26" t="s">
        <v>444</v>
      </c>
      <c r="F116" s="25">
        <v>10.0</v>
      </c>
      <c r="G116" s="25">
        <v>8.0</v>
      </c>
      <c r="H116" s="26"/>
      <c r="I116" s="26"/>
      <c r="J116" s="26"/>
      <c r="K116" s="26"/>
    </row>
    <row r="117">
      <c r="A117" s="26" t="s">
        <v>1397</v>
      </c>
      <c r="B117" s="27">
        <v>0.1355324074074074</v>
      </c>
      <c r="C117" s="27">
        <f>B117-TIME('Time Shifts'!$B$41,'Time Shifts'!$C$41,'Time Shifts'!$D$41)</f>
        <v>0.1228125</v>
      </c>
      <c r="D117" s="26" t="s">
        <v>968</v>
      </c>
      <c r="E117" s="26" t="s">
        <v>444</v>
      </c>
      <c r="F117" s="28">
        <v>6.0</v>
      </c>
      <c r="G117" s="25" t="s">
        <v>75</v>
      </c>
      <c r="H117" s="26"/>
      <c r="I117" s="26"/>
      <c r="J117" s="26"/>
      <c r="K117" s="26" t="s">
        <v>1418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9.57"/>
    <col customWidth="1" min="9" max="9" width="6.29"/>
    <col customWidth="1" min="10" max="11" width="36.86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1419</v>
      </c>
      <c r="B2" s="27">
        <v>0.026331018518518517</v>
      </c>
      <c r="C2" s="27">
        <f t="shared" ref="C2:C39" si="1">B2</f>
        <v>0.02633101852</v>
      </c>
      <c r="D2" s="43" t="s">
        <v>69</v>
      </c>
      <c r="E2" s="43" t="s">
        <v>129</v>
      </c>
      <c r="F2" s="25">
        <v>17.0</v>
      </c>
      <c r="G2" s="25">
        <f>F2-4</f>
        <v>13</v>
      </c>
      <c r="H2" s="26"/>
      <c r="I2" s="26"/>
      <c r="J2" s="26"/>
      <c r="K2" s="26"/>
    </row>
    <row r="3">
      <c r="A3" s="43" t="s">
        <v>1419</v>
      </c>
      <c r="B3" s="27">
        <v>0.031921296296296295</v>
      </c>
      <c r="C3" s="27">
        <f t="shared" si="1"/>
        <v>0.0319212963</v>
      </c>
      <c r="D3" s="43" t="s">
        <v>66</v>
      </c>
      <c r="E3" s="43" t="s">
        <v>67</v>
      </c>
      <c r="F3" s="25">
        <v>20.0</v>
      </c>
      <c r="G3" s="25">
        <f>F3-1</f>
        <v>19</v>
      </c>
      <c r="H3" s="26"/>
      <c r="I3" s="26"/>
      <c r="J3" s="26"/>
      <c r="K3" s="26"/>
    </row>
    <row r="4">
      <c r="A4" s="43" t="s">
        <v>1419</v>
      </c>
      <c r="B4" s="27">
        <v>0.03394675925925926</v>
      </c>
      <c r="C4" s="27">
        <f t="shared" si="1"/>
        <v>0.03394675926</v>
      </c>
      <c r="D4" s="43" t="s">
        <v>968</v>
      </c>
      <c r="E4" s="43" t="s">
        <v>67</v>
      </c>
      <c r="F4" s="25">
        <v>22.0</v>
      </c>
      <c r="G4" s="25">
        <f>F4-8</f>
        <v>14</v>
      </c>
      <c r="H4" s="26"/>
      <c r="I4" s="26"/>
      <c r="J4" s="26"/>
      <c r="K4" s="26"/>
    </row>
    <row r="5">
      <c r="A5" s="43" t="s">
        <v>1419</v>
      </c>
      <c r="B5" s="27">
        <v>0.03425925925925926</v>
      </c>
      <c r="C5" s="27">
        <f t="shared" si="1"/>
        <v>0.03425925926</v>
      </c>
      <c r="D5" s="43" t="s">
        <v>69</v>
      </c>
      <c r="E5" s="43" t="s">
        <v>67</v>
      </c>
      <c r="F5" s="28" t="s">
        <v>75</v>
      </c>
      <c r="G5" s="25" t="s">
        <v>75</v>
      </c>
      <c r="H5" s="26"/>
      <c r="I5" s="26"/>
      <c r="J5" s="26"/>
      <c r="K5" s="26"/>
    </row>
    <row r="6">
      <c r="A6" s="43" t="s">
        <v>1419</v>
      </c>
      <c r="B6" s="27">
        <v>0.0403125</v>
      </c>
      <c r="C6" s="27">
        <f t="shared" si="1"/>
        <v>0.0403125</v>
      </c>
      <c r="D6" s="43" t="s">
        <v>74</v>
      </c>
      <c r="E6" s="43" t="s">
        <v>131</v>
      </c>
      <c r="F6" s="28" t="s">
        <v>88</v>
      </c>
      <c r="G6" s="25">
        <v>1.0</v>
      </c>
      <c r="H6" s="26"/>
      <c r="I6" s="26"/>
      <c r="J6" s="26"/>
      <c r="K6" s="26"/>
    </row>
    <row r="7">
      <c r="A7" s="43" t="s">
        <v>1419</v>
      </c>
      <c r="B7" s="27">
        <v>0.042152777777777775</v>
      </c>
      <c r="C7" s="27">
        <f t="shared" si="1"/>
        <v>0.04215277778</v>
      </c>
      <c r="D7" s="43" t="s">
        <v>74</v>
      </c>
      <c r="E7" s="43" t="s">
        <v>131</v>
      </c>
      <c r="F7" s="25">
        <v>20.0</v>
      </c>
      <c r="G7" s="25">
        <f t="shared" ref="G7:G8" si="2">F7-3</f>
        <v>17</v>
      </c>
      <c r="H7" s="26"/>
      <c r="I7" s="26"/>
      <c r="J7" s="26"/>
      <c r="K7" s="26"/>
    </row>
    <row r="8">
      <c r="A8" s="43" t="s">
        <v>1419</v>
      </c>
      <c r="B8" s="27">
        <v>0.04577546296296296</v>
      </c>
      <c r="C8" s="27">
        <f t="shared" si="1"/>
        <v>0.04577546296</v>
      </c>
      <c r="D8" s="43" t="s">
        <v>968</v>
      </c>
      <c r="E8" s="43" t="s">
        <v>210</v>
      </c>
      <c r="F8" s="28">
        <v>22.0</v>
      </c>
      <c r="G8" s="25">
        <f t="shared" si="2"/>
        <v>19</v>
      </c>
      <c r="H8" s="26"/>
      <c r="I8" s="26"/>
      <c r="J8" s="26"/>
      <c r="K8" s="26"/>
    </row>
    <row r="9">
      <c r="A9" s="43" t="s">
        <v>1419</v>
      </c>
      <c r="B9" s="27">
        <v>0.048449074074074075</v>
      </c>
      <c r="C9" s="27">
        <f t="shared" si="1"/>
        <v>0.04844907407</v>
      </c>
      <c r="D9" s="43" t="s">
        <v>82</v>
      </c>
      <c r="E9" s="43" t="s">
        <v>210</v>
      </c>
      <c r="F9" s="25">
        <v>11.0</v>
      </c>
      <c r="G9" s="25">
        <f>F9-7</f>
        <v>4</v>
      </c>
      <c r="H9" s="26"/>
      <c r="I9" s="26"/>
      <c r="J9" s="26"/>
      <c r="K9" s="26"/>
    </row>
    <row r="10">
      <c r="A10" s="43" t="s">
        <v>1419</v>
      </c>
      <c r="B10" s="27">
        <v>0.050034722222222223</v>
      </c>
      <c r="C10" s="27">
        <f t="shared" si="1"/>
        <v>0.05003472222</v>
      </c>
      <c r="D10" s="43" t="s">
        <v>70</v>
      </c>
      <c r="E10" s="43" t="s">
        <v>83</v>
      </c>
      <c r="F10" s="28">
        <v>24.0</v>
      </c>
      <c r="G10" s="25">
        <v>19.0</v>
      </c>
      <c r="H10" s="26"/>
      <c r="I10" s="26"/>
      <c r="J10" s="26"/>
      <c r="K10" s="26"/>
    </row>
    <row r="11">
      <c r="A11" s="43" t="s">
        <v>1419</v>
      </c>
      <c r="B11" s="27">
        <v>0.05423611111111111</v>
      </c>
      <c r="C11" s="27">
        <f t="shared" si="1"/>
        <v>0.05423611111</v>
      </c>
      <c r="D11" s="43" t="s">
        <v>66</v>
      </c>
      <c r="E11" s="43" t="s">
        <v>210</v>
      </c>
      <c r="F11" s="25">
        <v>23.0</v>
      </c>
      <c r="G11" s="25">
        <f>F11-7</f>
        <v>16</v>
      </c>
      <c r="H11" s="26"/>
      <c r="I11" s="26"/>
      <c r="J11" s="26"/>
      <c r="K11" s="26"/>
    </row>
    <row r="12">
      <c r="A12" s="43" t="s">
        <v>1419</v>
      </c>
      <c r="B12" s="27">
        <v>0.05634259259259259</v>
      </c>
      <c r="C12" s="27">
        <f t="shared" si="1"/>
        <v>0.05634259259</v>
      </c>
      <c r="D12" s="43" t="s">
        <v>70</v>
      </c>
      <c r="E12" s="43" t="s">
        <v>67</v>
      </c>
      <c r="F12" s="28">
        <v>6.0</v>
      </c>
      <c r="G12" s="25">
        <v>3.0</v>
      </c>
      <c r="H12" s="26"/>
      <c r="I12" s="26"/>
      <c r="J12" s="43"/>
      <c r="K12" s="43" t="s">
        <v>85</v>
      </c>
    </row>
    <row r="13">
      <c r="A13" s="43" t="s">
        <v>1419</v>
      </c>
      <c r="B13" s="27">
        <v>0.05634259259259259</v>
      </c>
      <c r="C13" s="27">
        <f t="shared" si="1"/>
        <v>0.05634259259</v>
      </c>
      <c r="D13" s="43" t="s">
        <v>70</v>
      </c>
      <c r="E13" s="43" t="s">
        <v>67</v>
      </c>
      <c r="F13" s="28">
        <v>7.0</v>
      </c>
      <c r="G13" s="25">
        <v>4.0</v>
      </c>
      <c r="H13" s="26"/>
      <c r="I13" s="26"/>
      <c r="J13" s="26"/>
      <c r="K13" s="26"/>
    </row>
    <row r="14">
      <c r="A14" s="43" t="s">
        <v>1419</v>
      </c>
      <c r="B14" s="27">
        <v>0.05753472222222222</v>
      </c>
      <c r="C14" s="27">
        <f t="shared" si="1"/>
        <v>0.05753472222</v>
      </c>
      <c r="D14" s="43" t="s">
        <v>69</v>
      </c>
      <c r="E14" s="43" t="s">
        <v>127</v>
      </c>
      <c r="F14" s="25">
        <v>17.0</v>
      </c>
      <c r="G14" s="25">
        <f t="shared" ref="G14:G15" si="3">F14-4</f>
        <v>13</v>
      </c>
      <c r="H14" s="26"/>
      <c r="I14" s="26"/>
      <c r="J14" s="26"/>
      <c r="K14" s="26"/>
    </row>
    <row r="15">
      <c r="A15" s="43" t="s">
        <v>1419</v>
      </c>
      <c r="B15" s="27">
        <v>0.058506944444444445</v>
      </c>
      <c r="C15" s="27">
        <f t="shared" si="1"/>
        <v>0.05850694444</v>
      </c>
      <c r="D15" s="43" t="s">
        <v>69</v>
      </c>
      <c r="E15" s="43" t="s">
        <v>129</v>
      </c>
      <c r="F15" s="25">
        <v>19.0</v>
      </c>
      <c r="G15" s="25">
        <f t="shared" si="3"/>
        <v>15</v>
      </c>
      <c r="H15" s="26"/>
      <c r="I15" s="26"/>
      <c r="J15" s="26"/>
      <c r="K15" s="26"/>
    </row>
    <row r="16">
      <c r="A16" s="43" t="s">
        <v>1419</v>
      </c>
      <c r="B16" s="27">
        <v>0.06024305555555556</v>
      </c>
      <c r="C16" s="27">
        <f t="shared" si="1"/>
        <v>0.06024305556</v>
      </c>
      <c r="D16" s="43" t="s">
        <v>84</v>
      </c>
      <c r="E16" s="43" t="s">
        <v>87</v>
      </c>
      <c r="F16" s="25">
        <v>19.0</v>
      </c>
      <c r="G16" s="25">
        <f>F16-2</f>
        <v>17</v>
      </c>
      <c r="H16" s="26"/>
      <c r="I16" s="26"/>
      <c r="J16" s="26"/>
      <c r="K16" s="26"/>
    </row>
    <row r="17">
      <c r="A17" s="43" t="s">
        <v>1419</v>
      </c>
      <c r="B17" s="27">
        <v>0.06027777777777778</v>
      </c>
      <c r="C17" s="27">
        <f t="shared" si="1"/>
        <v>0.06027777778</v>
      </c>
      <c r="D17" s="43" t="s">
        <v>66</v>
      </c>
      <c r="E17" s="43" t="s">
        <v>87</v>
      </c>
      <c r="F17" s="28">
        <v>6.0</v>
      </c>
      <c r="G17" s="25">
        <f>F17-0</f>
        <v>6</v>
      </c>
      <c r="H17" s="26"/>
      <c r="I17" s="26"/>
      <c r="J17" s="26"/>
      <c r="K17" s="26"/>
    </row>
    <row r="18">
      <c r="A18" s="43" t="s">
        <v>1419</v>
      </c>
      <c r="B18" s="27">
        <v>0.060335648148148145</v>
      </c>
      <c r="C18" s="27">
        <f t="shared" si="1"/>
        <v>0.06033564815</v>
      </c>
      <c r="D18" s="43" t="s">
        <v>70</v>
      </c>
      <c r="E18" s="43" t="s">
        <v>87</v>
      </c>
      <c r="F18" s="25">
        <v>18.0</v>
      </c>
      <c r="G18" s="25">
        <f>F18-4</f>
        <v>14</v>
      </c>
      <c r="H18" s="26"/>
      <c r="I18" s="26"/>
      <c r="J18" s="26"/>
      <c r="K18" s="26"/>
    </row>
    <row r="19">
      <c r="A19" s="43" t="s">
        <v>1419</v>
      </c>
      <c r="B19" s="27">
        <v>0.0609375</v>
      </c>
      <c r="C19" s="27">
        <f t="shared" si="1"/>
        <v>0.0609375</v>
      </c>
      <c r="D19" s="43" t="s">
        <v>84</v>
      </c>
      <c r="E19" s="43" t="s">
        <v>93</v>
      </c>
      <c r="F19" s="28">
        <v>11.0</v>
      </c>
      <c r="G19" s="25">
        <f t="shared" ref="G19:G21" si="4">F19-7</f>
        <v>4</v>
      </c>
      <c r="H19" s="26"/>
      <c r="I19" s="26"/>
      <c r="J19" s="43"/>
      <c r="K19" s="43" t="s">
        <v>1420</v>
      </c>
    </row>
    <row r="20">
      <c r="A20" s="43" t="s">
        <v>1419</v>
      </c>
      <c r="B20" s="27">
        <v>0.06098379629629629</v>
      </c>
      <c r="C20" s="27">
        <f t="shared" si="1"/>
        <v>0.0609837963</v>
      </c>
      <c r="D20" s="43" t="s">
        <v>84</v>
      </c>
      <c r="E20" s="43" t="s">
        <v>93</v>
      </c>
      <c r="F20" s="25">
        <v>12.0</v>
      </c>
      <c r="G20" s="25">
        <f t="shared" si="4"/>
        <v>5</v>
      </c>
      <c r="H20" s="26"/>
      <c r="I20" s="26"/>
      <c r="J20" s="43"/>
      <c r="K20" s="43" t="s">
        <v>1420</v>
      </c>
    </row>
    <row r="21">
      <c r="A21" s="43" t="s">
        <v>1419</v>
      </c>
      <c r="B21" s="27">
        <v>0.061446759259259257</v>
      </c>
      <c r="C21" s="27">
        <f t="shared" si="1"/>
        <v>0.06144675926</v>
      </c>
      <c r="D21" s="43" t="s">
        <v>70</v>
      </c>
      <c r="E21" s="43" t="s">
        <v>93</v>
      </c>
      <c r="F21" s="28">
        <v>19.0</v>
      </c>
      <c r="G21" s="25">
        <f t="shared" si="4"/>
        <v>12</v>
      </c>
      <c r="H21" s="26"/>
      <c r="I21" s="26"/>
      <c r="J21" s="43"/>
      <c r="K21" s="43" t="s">
        <v>1421</v>
      </c>
    </row>
    <row r="22">
      <c r="A22" s="43" t="s">
        <v>1419</v>
      </c>
      <c r="B22" s="27">
        <v>0.0615625</v>
      </c>
      <c r="C22" s="27">
        <f t="shared" si="1"/>
        <v>0.0615625</v>
      </c>
      <c r="D22" s="43" t="s">
        <v>82</v>
      </c>
      <c r="E22" s="43" t="s">
        <v>87</v>
      </c>
      <c r="F22" s="28">
        <v>9.0</v>
      </c>
      <c r="G22" s="25">
        <f>F22-0</f>
        <v>9</v>
      </c>
      <c r="H22" s="26"/>
      <c r="I22" s="26"/>
      <c r="J22" s="26"/>
      <c r="K22" s="26"/>
    </row>
    <row r="23">
      <c r="A23" s="43" t="s">
        <v>1419</v>
      </c>
      <c r="B23" s="27">
        <v>0.06170138888888889</v>
      </c>
      <c r="C23" s="27">
        <f t="shared" si="1"/>
        <v>0.06170138889</v>
      </c>
      <c r="D23" s="43" t="s">
        <v>70</v>
      </c>
      <c r="E23" s="43" t="s">
        <v>91</v>
      </c>
      <c r="F23" s="28">
        <v>5.0</v>
      </c>
      <c r="G23" s="25"/>
      <c r="H23" s="43"/>
      <c r="I23" s="26" t="s">
        <v>974</v>
      </c>
      <c r="J23" s="26"/>
      <c r="K23" s="26"/>
    </row>
    <row r="24">
      <c r="A24" s="43" t="s">
        <v>1419</v>
      </c>
      <c r="B24" s="27">
        <v>0.06225694444444444</v>
      </c>
      <c r="C24" s="27">
        <f t="shared" si="1"/>
        <v>0.06225694444</v>
      </c>
      <c r="D24" s="43" t="s">
        <v>70</v>
      </c>
      <c r="E24" s="43" t="s">
        <v>93</v>
      </c>
      <c r="F24" s="28">
        <v>20.0</v>
      </c>
      <c r="G24" s="25">
        <f>F24-7</f>
        <v>13</v>
      </c>
      <c r="H24" s="26"/>
      <c r="I24" s="26"/>
      <c r="J24" s="43"/>
      <c r="K24" s="43" t="s">
        <v>1421</v>
      </c>
    </row>
    <row r="25">
      <c r="A25" s="43" t="s">
        <v>1419</v>
      </c>
      <c r="B25" s="27">
        <v>0.06232638888888889</v>
      </c>
      <c r="C25" s="27">
        <f t="shared" si="1"/>
        <v>0.06232638889</v>
      </c>
      <c r="D25" s="43" t="s">
        <v>70</v>
      </c>
      <c r="E25" s="43" t="s">
        <v>91</v>
      </c>
      <c r="F25" s="25">
        <v>6.0</v>
      </c>
      <c r="G25" s="25"/>
      <c r="H25" s="43"/>
      <c r="I25" s="26" t="s">
        <v>976</v>
      </c>
      <c r="J25" s="26"/>
      <c r="K25" s="26"/>
    </row>
    <row r="26">
      <c r="A26" s="43" t="s">
        <v>1419</v>
      </c>
      <c r="B26" s="27">
        <v>0.06287037037037037</v>
      </c>
      <c r="C26" s="27">
        <f t="shared" si="1"/>
        <v>0.06287037037</v>
      </c>
      <c r="D26" s="43" t="s">
        <v>70</v>
      </c>
      <c r="E26" s="43" t="s">
        <v>93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1419</v>
      </c>
      <c r="B27" s="27">
        <v>0.06287037037037037</v>
      </c>
      <c r="C27" s="27">
        <f t="shared" si="1"/>
        <v>0.06287037037</v>
      </c>
      <c r="D27" s="43" t="s">
        <v>70</v>
      </c>
      <c r="E27" s="43" t="s">
        <v>93</v>
      </c>
      <c r="F27" s="28" t="s">
        <v>1291</v>
      </c>
      <c r="G27" s="25">
        <v>18.0</v>
      </c>
      <c r="H27" s="26"/>
      <c r="I27" s="26"/>
      <c r="J27" s="43"/>
      <c r="K27" s="43" t="s">
        <v>1421</v>
      </c>
    </row>
    <row r="28">
      <c r="A28" s="43" t="s">
        <v>1419</v>
      </c>
      <c r="B28" s="27">
        <v>0.06293981481481481</v>
      </c>
      <c r="C28" s="27">
        <f t="shared" si="1"/>
        <v>0.06293981481</v>
      </c>
      <c r="D28" s="43" t="s">
        <v>70</v>
      </c>
      <c r="E28" s="43" t="s">
        <v>91</v>
      </c>
      <c r="F28" s="25">
        <v>5.0</v>
      </c>
      <c r="G28" s="25"/>
      <c r="H28" s="43"/>
      <c r="I28" s="26" t="s">
        <v>974</v>
      </c>
      <c r="J28" s="26"/>
      <c r="K28" s="26"/>
    </row>
    <row r="29">
      <c r="A29" s="43" t="s">
        <v>1419</v>
      </c>
      <c r="B29" s="27">
        <v>0.0642361111111111</v>
      </c>
      <c r="C29" s="27">
        <f t="shared" si="1"/>
        <v>0.06423611111</v>
      </c>
      <c r="D29" s="43" t="s">
        <v>82</v>
      </c>
      <c r="E29" s="43" t="s">
        <v>89</v>
      </c>
      <c r="F29" s="25">
        <v>15.0</v>
      </c>
      <c r="G29" s="25">
        <f>F29-8</f>
        <v>7</v>
      </c>
      <c r="H29" s="26"/>
      <c r="I29" s="26"/>
      <c r="J29" s="43"/>
      <c r="K29" s="43" t="s">
        <v>1422</v>
      </c>
    </row>
    <row r="30">
      <c r="A30" s="43" t="s">
        <v>1419</v>
      </c>
      <c r="B30" s="27">
        <v>0.06443287037037038</v>
      </c>
      <c r="C30" s="27">
        <f t="shared" si="1"/>
        <v>0.06443287037</v>
      </c>
      <c r="D30" s="43" t="s">
        <v>82</v>
      </c>
      <c r="E30" s="43" t="s">
        <v>91</v>
      </c>
      <c r="F30" s="25">
        <v>8.0</v>
      </c>
      <c r="G30" s="25"/>
      <c r="H30" s="43"/>
      <c r="I30" s="26" t="s">
        <v>988</v>
      </c>
      <c r="J30" s="26"/>
      <c r="K30" s="26"/>
    </row>
    <row r="31">
      <c r="A31" s="43" t="s">
        <v>1419</v>
      </c>
      <c r="B31" s="27">
        <v>0.06493055555555556</v>
      </c>
      <c r="C31" s="27">
        <f t="shared" si="1"/>
        <v>0.06493055556</v>
      </c>
      <c r="D31" s="43" t="s">
        <v>66</v>
      </c>
      <c r="E31" s="43" t="s">
        <v>210</v>
      </c>
      <c r="F31" s="25">
        <v>24.0</v>
      </c>
      <c r="G31" s="25">
        <f>F31-8</f>
        <v>16</v>
      </c>
      <c r="H31" s="26"/>
      <c r="I31" s="26"/>
      <c r="J31" s="26"/>
      <c r="K31" s="26"/>
    </row>
    <row r="32">
      <c r="A32" s="43" t="s">
        <v>1419</v>
      </c>
      <c r="B32" s="27">
        <v>0.06493055555555556</v>
      </c>
      <c r="C32" s="27">
        <f t="shared" si="1"/>
        <v>0.06493055556</v>
      </c>
      <c r="D32" s="43" t="s">
        <v>66</v>
      </c>
      <c r="E32" s="43" t="s">
        <v>210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1419</v>
      </c>
      <c r="B33" s="27">
        <v>0.06512731481481482</v>
      </c>
      <c r="C33" s="27">
        <f t="shared" si="1"/>
        <v>0.06512731481</v>
      </c>
      <c r="D33" s="43" t="s">
        <v>84</v>
      </c>
      <c r="E33" s="43" t="s">
        <v>79</v>
      </c>
      <c r="F33" s="25">
        <v>21.0</v>
      </c>
      <c r="G33" s="25">
        <f>F33-6</f>
        <v>15</v>
      </c>
      <c r="H33" s="26"/>
      <c r="I33" s="26"/>
      <c r="J33" s="26"/>
      <c r="K33" s="26"/>
    </row>
    <row r="34">
      <c r="A34" s="43" t="s">
        <v>1419</v>
      </c>
      <c r="B34" s="27">
        <v>0.06512731481481482</v>
      </c>
      <c r="C34" s="27">
        <f t="shared" si="1"/>
        <v>0.06512731481</v>
      </c>
      <c r="D34" s="43" t="s">
        <v>84</v>
      </c>
      <c r="E34" s="43" t="s">
        <v>79</v>
      </c>
      <c r="F34" s="28" t="s">
        <v>75</v>
      </c>
      <c r="G34" s="25" t="s">
        <v>75</v>
      </c>
      <c r="H34" s="26"/>
      <c r="I34" s="26"/>
      <c r="J34" s="43"/>
      <c r="K34" s="43" t="s">
        <v>85</v>
      </c>
    </row>
    <row r="35">
      <c r="A35" s="43" t="s">
        <v>1419</v>
      </c>
      <c r="B35" s="27">
        <v>0.06728009259259259</v>
      </c>
      <c r="C35" s="27">
        <f t="shared" si="1"/>
        <v>0.06728009259</v>
      </c>
      <c r="D35" s="43" t="s">
        <v>66</v>
      </c>
      <c r="E35" s="43" t="s">
        <v>71</v>
      </c>
      <c r="F35" s="25">
        <v>8.0</v>
      </c>
      <c r="G35" s="25">
        <f>F35--2</f>
        <v>10</v>
      </c>
      <c r="H35" s="26"/>
      <c r="I35" s="26"/>
      <c r="J35" s="26"/>
      <c r="K35" s="26"/>
    </row>
    <row r="36">
      <c r="A36" s="43" t="s">
        <v>1419</v>
      </c>
      <c r="B36" s="27">
        <v>0.07034722222222223</v>
      </c>
      <c r="C36" s="27">
        <f t="shared" si="1"/>
        <v>0.07034722222</v>
      </c>
      <c r="D36" s="43" t="s">
        <v>968</v>
      </c>
      <c r="E36" s="43" t="s">
        <v>120</v>
      </c>
      <c r="F36" s="25">
        <v>14.0</v>
      </c>
      <c r="G36" s="25"/>
      <c r="H36" s="43"/>
      <c r="I36" s="26" t="s">
        <v>1423</v>
      </c>
      <c r="J36" s="43"/>
      <c r="K36" s="43" t="s">
        <v>1208</v>
      </c>
    </row>
    <row r="37">
      <c r="A37" s="43" t="s">
        <v>1419</v>
      </c>
      <c r="B37" s="27">
        <v>0.07284722222222222</v>
      </c>
      <c r="C37" s="27">
        <f t="shared" si="1"/>
        <v>0.07284722222</v>
      </c>
      <c r="D37" s="43" t="s">
        <v>74</v>
      </c>
      <c r="E37" s="43" t="s">
        <v>83</v>
      </c>
      <c r="F37" s="28">
        <v>20.0</v>
      </c>
      <c r="G37" s="25">
        <f>F37-9</f>
        <v>11</v>
      </c>
      <c r="H37" s="26"/>
      <c r="I37" s="26"/>
      <c r="J37" s="26"/>
      <c r="K37" s="26"/>
    </row>
    <row r="38">
      <c r="A38" s="43" t="s">
        <v>1419</v>
      </c>
      <c r="B38" s="27">
        <v>0.07350694444444444</v>
      </c>
      <c r="C38" s="27">
        <f t="shared" si="1"/>
        <v>0.07350694444</v>
      </c>
      <c r="D38" s="43" t="s">
        <v>74</v>
      </c>
      <c r="E38" s="43" t="s">
        <v>217</v>
      </c>
      <c r="F38" s="25">
        <v>28.0</v>
      </c>
      <c r="G38" s="25">
        <f t="shared" ref="G38:G39" si="5">F38-10</f>
        <v>18</v>
      </c>
      <c r="H38" s="26"/>
      <c r="I38" s="26"/>
      <c r="J38" s="26"/>
      <c r="K38" s="26"/>
    </row>
    <row r="39">
      <c r="A39" s="43" t="s">
        <v>1419</v>
      </c>
      <c r="B39" s="27">
        <v>0.07413194444444444</v>
      </c>
      <c r="C39" s="27">
        <f t="shared" si="1"/>
        <v>0.07413194444</v>
      </c>
      <c r="D39" s="43" t="s">
        <v>74</v>
      </c>
      <c r="E39" s="43" t="s">
        <v>217</v>
      </c>
      <c r="F39" s="25">
        <v>27.0</v>
      </c>
      <c r="G39" s="25">
        <f t="shared" si="5"/>
        <v>17</v>
      </c>
      <c r="H39" s="26"/>
      <c r="I39" s="26"/>
      <c r="J39" s="26"/>
      <c r="K39" s="26"/>
    </row>
    <row r="40">
      <c r="A40" s="43" t="s">
        <v>1419</v>
      </c>
      <c r="B40" s="27">
        <v>0.0943287037037037</v>
      </c>
      <c r="C40" s="27">
        <f>B40-TIME('Time Shifts'!$B$42,'Time Shifts'!$C$42,'Time Shifts'!$D$42)</f>
        <v>0.08043981481</v>
      </c>
      <c r="D40" s="43" t="s">
        <v>74</v>
      </c>
      <c r="E40" s="43" t="s">
        <v>80</v>
      </c>
      <c r="F40" s="25">
        <v>10.0</v>
      </c>
      <c r="G40" s="25">
        <f>F40--3</f>
        <v>13</v>
      </c>
      <c r="H40" s="26"/>
      <c r="I40" s="26"/>
      <c r="J40" s="26"/>
      <c r="K40" s="26"/>
    </row>
    <row r="41">
      <c r="A41" s="43" t="s">
        <v>1419</v>
      </c>
      <c r="B41" s="27">
        <v>0.09608796296296296</v>
      </c>
      <c r="C41" s="27">
        <f>B41-TIME('Time Shifts'!$B$42,'Time Shifts'!$C$42,'Time Shifts'!$D$42)</f>
        <v>0.08219907407</v>
      </c>
      <c r="D41" s="43" t="s">
        <v>70</v>
      </c>
      <c r="E41" s="43" t="s">
        <v>73</v>
      </c>
      <c r="F41" s="28" t="s">
        <v>88</v>
      </c>
      <c r="G41" s="25">
        <v>1.0</v>
      </c>
      <c r="H41" s="26"/>
      <c r="I41" s="26"/>
      <c r="J41" s="26"/>
      <c r="K41" s="26"/>
    </row>
    <row r="42">
      <c r="A42" s="43" t="s">
        <v>1419</v>
      </c>
      <c r="B42" s="27">
        <v>0.09681712962962963</v>
      </c>
      <c r="C42" s="27">
        <f>B42-TIME('Time Shifts'!$B$42,'Time Shifts'!$C$42,'Time Shifts'!$D$42)</f>
        <v>0.08292824074</v>
      </c>
      <c r="D42" s="43" t="s">
        <v>968</v>
      </c>
      <c r="E42" s="43" t="s">
        <v>120</v>
      </c>
      <c r="F42" s="25">
        <v>13.0</v>
      </c>
      <c r="G42" s="25"/>
      <c r="H42" s="43"/>
      <c r="I42" s="26" t="s">
        <v>1424</v>
      </c>
      <c r="J42" s="43"/>
      <c r="K42" s="43" t="s">
        <v>1156</v>
      </c>
    </row>
    <row r="43">
      <c r="A43" s="43" t="s">
        <v>1419</v>
      </c>
      <c r="B43" s="27">
        <v>0.11275462962962964</v>
      </c>
      <c r="C43" s="27">
        <f>B43-TIME('Time Shifts'!$B$42,'Time Shifts'!$C$42,'Time Shifts'!$D$42)</f>
        <v>0.09886574074</v>
      </c>
      <c r="D43" s="43" t="s">
        <v>968</v>
      </c>
      <c r="E43" s="43" t="s">
        <v>67</v>
      </c>
      <c r="F43" s="28">
        <v>15.0</v>
      </c>
      <c r="G43" s="25">
        <f t="shared" ref="G43:G44" si="6">F43-8</f>
        <v>7</v>
      </c>
      <c r="H43" s="26"/>
      <c r="I43" s="26"/>
      <c r="J43" s="26"/>
      <c r="K43" s="26"/>
    </row>
    <row r="44">
      <c r="A44" s="43" t="s">
        <v>1419</v>
      </c>
      <c r="B44" s="27">
        <v>0.1181712962962963</v>
      </c>
      <c r="C44" s="27">
        <f>B44-TIME('Time Shifts'!$B$42,'Time Shifts'!$C$42,'Time Shifts'!$D$42)</f>
        <v>0.1042824074</v>
      </c>
      <c r="D44" s="43" t="s">
        <v>82</v>
      </c>
      <c r="E44" s="43" t="s">
        <v>67</v>
      </c>
      <c r="F44" s="25">
        <v>22.0</v>
      </c>
      <c r="G44" s="25">
        <f t="shared" si="6"/>
        <v>14</v>
      </c>
      <c r="H44" s="26"/>
      <c r="I44" s="26"/>
      <c r="J44" s="26"/>
      <c r="K44" s="26"/>
    </row>
    <row r="45">
      <c r="A45" s="43" t="s">
        <v>1419</v>
      </c>
      <c r="B45" s="27">
        <v>0.13163194444444445</v>
      </c>
      <c r="C45" s="27">
        <f>B45-TIME('Time Shifts'!$B$42,'Time Shifts'!$C$42,'Time Shifts'!$D$42)</f>
        <v>0.1177430556</v>
      </c>
      <c r="D45" s="43" t="s">
        <v>74</v>
      </c>
      <c r="E45" s="43" t="s">
        <v>73</v>
      </c>
      <c r="F45" s="28" t="s">
        <v>88</v>
      </c>
      <c r="G45" s="25">
        <v>1.0</v>
      </c>
      <c r="H45" s="26"/>
      <c r="I45" s="26"/>
      <c r="J45" s="26"/>
      <c r="K45" s="26"/>
    </row>
    <row r="46">
      <c r="A46" s="43" t="s">
        <v>1419</v>
      </c>
      <c r="B46" s="27">
        <v>0.13221064814814815</v>
      </c>
      <c r="C46" s="27">
        <f>B46-TIME('Time Shifts'!$B$42,'Time Shifts'!$C$42,'Time Shifts'!$D$42)</f>
        <v>0.1183217593</v>
      </c>
      <c r="D46" s="43" t="s">
        <v>74</v>
      </c>
      <c r="E46" s="43" t="s">
        <v>129</v>
      </c>
      <c r="F46" s="25">
        <v>15.0</v>
      </c>
      <c r="G46" s="25">
        <f>F46-4</f>
        <v>11</v>
      </c>
      <c r="H46" s="26"/>
      <c r="I46" s="26"/>
      <c r="J46" s="26"/>
      <c r="K46" s="26"/>
    </row>
    <row r="47">
      <c r="A47" s="43" t="s">
        <v>1419</v>
      </c>
      <c r="B47" s="27">
        <v>0.13332175925925926</v>
      </c>
      <c r="C47" s="27">
        <f>B47-TIME('Time Shifts'!$B$42,'Time Shifts'!$C$42,'Time Shifts'!$D$42)</f>
        <v>0.1194328704</v>
      </c>
      <c r="D47" s="43" t="s">
        <v>69</v>
      </c>
      <c r="E47" s="43" t="s">
        <v>67</v>
      </c>
      <c r="F47" s="28" t="s">
        <v>68</v>
      </c>
      <c r="G47" s="25">
        <v>20.0</v>
      </c>
      <c r="H47" s="26"/>
      <c r="I47" s="26"/>
      <c r="J47" s="26"/>
      <c r="K47" s="26"/>
    </row>
    <row r="48">
      <c r="A48" s="43" t="s">
        <v>1419</v>
      </c>
      <c r="B48" s="27">
        <v>0.1334027777777778</v>
      </c>
      <c r="C48" s="27">
        <f>B48-TIME('Time Shifts'!$B$42,'Time Shifts'!$C$42,'Time Shifts'!$D$42)</f>
        <v>0.1195138889</v>
      </c>
      <c r="D48" s="43" t="s">
        <v>968</v>
      </c>
      <c r="E48" s="43" t="s">
        <v>67</v>
      </c>
      <c r="F48" s="25">
        <v>14.0</v>
      </c>
      <c r="G48" s="25">
        <f>F48-8</f>
        <v>6</v>
      </c>
      <c r="H48" s="26"/>
      <c r="I48" s="26"/>
      <c r="J48" s="26"/>
      <c r="K48" s="26"/>
    </row>
    <row r="49">
      <c r="A49" s="43" t="s">
        <v>1419</v>
      </c>
      <c r="B49" s="27">
        <v>0.13342592592592592</v>
      </c>
      <c r="C49" s="27">
        <f>B49-TIME('Time Shifts'!$B$42,'Time Shifts'!$C$42,'Time Shifts'!$D$42)</f>
        <v>0.119537037</v>
      </c>
      <c r="D49" s="43" t="s">
        <v>74</v>
      </c>
      <c r="E49" s="43" t="s">
        <v>67</v>
      </c>
      <c r="F49" s="25">
        <v>19.0</v>
      </c>
      <c r="G49" s="25">
        <f>F49-0</f>
        <v>19</v>
      </c>
      <c r="H49" s="26"/>
      <c r="I49" s="26"/>
      <c r="J49" s="26"/>
      <c r="K49" s="26"/>
    </row>
    <row r="50">
      <c r="A50" s="43" t="s">
        <v>1419</v>
      </c>
      <c r="B50" s="27">
        <v>0.13344907407407408</v>
      </c>
      <c r="C50" s="27">
        <f>B50-TIME('Time Shifts'!$B$42,'Time Shifts'!$C$42,'Time Shifts'!$D$42)</f>
        <v>0.1195601852</v>
      </c>
      <c r="D50" s="43" t="s">
        <v>82</v>
      </c>
      <c r="E50" s="43" t="s">
        <v>67</v>
      </c>
      <c r="F50" s="28">
        <v>14.0</v>
      </c>
      <c r="G50" s="25">
        <f t="shared" ref="G50:G51" si="7">F50-3</f>
        <v>11</v>
      </c>
      <c r="H50" s="26"/>
      <c r="I50" s="26"/>
      <c r="J50" s="26"/>
      <c r="K50" s="26"/>
    </row>
    <row r="51">
      <c r="A51" s="43" t="s">
        <v>1419</v>
      </c>
      <c r="B51" s="27">
        <v>0.13346064814814815</v>
      </c>
      <c r="C51" s="27">
        <f>B51-TIME('Time Shifts'!$B$42,'Time Shifts'!$C$42,'Time Shifts'!$D$42)</f>
        <v>0.1195717593</v>
      </c>
      <c r="D51" s="43" t="s">
        <v>70</v>
      </c>
      <c r="E51" s="43" t="s">
        <v>67</v>
      </c>
      <c r="F51" s="25">
        <v>20.0</v>
      </c>
      <c r="G51" s="25">
        <f t="shared" si="7"/>
        <v>17</v>
      </c>
      <c r="H51" s="26"/>
      <c r="I51" s="26"/>
      <c r="J51" s="26"/>
      <c r="K51" s="26"/>
    </row>
    <row r="52">
      <c r="A52" s="43" t="s">
        <v>1419</v>
      </c>
      <c r="B52" s="27">
        <v>0.1335185185185185</v>
      </c>
      <c r="C52" s="27">
        <f>B52-TIME('Time Shifts'!$B$42,'Time Shifts'!$C$42,'Time Shifts'!$D$42)</f>
        <v>0.1196296296</v>
      </c>
      <c r="D52" s="43" t="s">
        <v>84</v>
      </c>
      <c r="E52" s="43" t="s">
        <v>67</v>
      </c>
      <c r="F52" s="25">
        <v>19.0</v>
      </c>
      <c r="G52" s="25">
        <f>F52-2</f>
        <v>17</v>
      </c>
      <c r="H52" s="26"/>
      <c r="I52" s="26"/>
      <c r="J52" s="26"/>
      <c r="K52" s="26"/>
    </row>
    <row r="53">
      <c r="A53" s="43" t="s">
        <v>1419</v>
      </c>
      <c r="B53" s="27">
        <v>0.13354166666666667</v>
      </c>
      <c r="C53" s="27">
        <f>B53-TIME('Time Shifts'!$B$42,'Time Shifts'!$C$42,'Time Shifts'!$D$42)</f>
        <v>0.1196527778</v>
      </c>
      <c r="D53" s="43" t="s">
        <v>66</v>
      </c>
      <c r="E53" s="43" t="s">
        <v>67</v>
      </c>
      <c r="F53" s="25">
        <v>10.0</v>
      </c>
      <c r="G53" s="25">
        <f>F53-1</f>
        <v>9</v>
      </c>
      <c r="H53" s="26"/>
      <c r="I53" s="26"/>
      <c r="J53" s="26"/>
      <c r="K53" s="26"/>
    </row>
    <row r="54">
      <c r="A54" s="43" t="s">
        <v>1419</v>
      </c>
      <c r="B54" s="27">
        <v>0.1346412037037037</v>
      </c>
      <c r="C54" s="27">
        <f>B54-TIME('Time Shifts'!$B$42,'Time Shifts'!$C$42,'Time Shifts'!$D$42)</f>
        <v>0.1207523148</v>
      </c>
      <c r="D54" s="43" t="s">
        <v>66</v>
      </c>
      <c r="E54" s="43" t="s">
        <v>366</v>
      </c>
      <c r="F54" s="25">
        <v>17.0</v>
      </c>
      <c r="G54" s="25">
        <f>F54-2</f>
        <v>15</v>
      </c>
      <c r="H54" s="26"/>
      <c r="I54" s="26"/>
      <c r="J54" s="26"/>
      <c r="K54" s="26"/>
    </row>
    <row r="55">
      <c r="A55" s="43" t="s">
        <v>1419</v>
      </c>
      <c r="B55" s="27">
        <v>0.13469907407407408</v>
      </c>
      <c r="C55" s="27">
        <f>B55-TIME('Time Shifts'!$B$42,'Time Shifts'!$C$42,'Time Shifts'!$D$42)</f>
        <v>0.1208101852</v>
      </c>
      <c r="D55" s="43" t="s">
        <v>82</v>
      </c>
      <c r="E55" s="43" t="s">
        <v>366</v>
      </c>
      <c r="F55" s="28">
        <v>25.0</v>
      </c>
      <c r="G55" s="25">
        <f>F55-8</f>
        <v>17</v>
      </c>
      <c r="H55" s="26"/>
      <c r="I55" s="26"/>
      <c r="J55" s="26"/>
      <c r="K55" s="26"/>
    </row>
    <row r="56">
      <c r="A56" s="43" t="s">
        <v>1419</v>
      </c>
      <c r="B56" s="27">
        <v>0.1347337962962963</v>
      </c>
      <c r="C56" s="27">
        <f>B56-TIME('Time Shifts'!$B$42,'Time Shifts'!$C$42,'Time Shifts'!$D$42)</f>
        <v>0.1208449074</v>
      </c>
      <c r="D56" s="43" t="s">
        <v>70</v>
      </c>
      <c r="E56" s="43" t="s">
        <v>366</v>
      </c>
      <c r="F56" s="25">
        <v>11.0</v>
      </c>
      <c r="G56" s="25">
        <f>F56-6</f>
        <v>5</v>
      </c>
      <c r="H56" s="26"/>
      <c r="I56" s="26"/>
      <c r="J56" s="26"/>
      <c r="K56" s="26"/>
    </row>
    <row r="57">
      <c r="A57" s="43" t="s">
        <v>1419</v>
      </c>
      <c r="B57" s="27">
        <v>0.14796296296296296</v>
      </c>
      <c r="C57" s="27">
        <f>B57-TIME('Time Shifts'!$B$42,'Time Shifts'!$C$42,'Time Shifts'!$D$42)</f>
        <v>0.1340740741</v>
      </c>
      <c r="D57" s="43" t="s">
        <v>66</v>
      </c>
      <c r="E57" s="43" t="s">
        <v>67</v>
      </c>
      <c r="F57" s="25">
        <v>9.0</v>
      </c>
      <c r="G57" s="25">
        <f t="shared" ref="G57:G58" si="8">F57-1</f>
        <v>8</v>
      </c>
      <c r="H57" s="26"/>
      <c r="I57" s="26"/>
      <c r="J57" s="26"/>
      <c r="K57" s="26"/>
    </row>
    <row r="58">
      <c r="A58" s="43" t="s">
        <v>1419</v>
      </c>
      <c r="B58" s="27">
        <v>0.15537037037037038</v>
      </c>
      <c r="C58" s="27">
        <f>B58-TIME('Time Shifts'!$B$42,'Time Shifts'!$C$42,'Time Shifts'!$D$42)</f>
        <v>0.1414814815</v>
      </c>
      <c r="D58" s="43" t="s">
        <v>66</v>
      </c>
      <c r="E58" s="43" t="s">
        <v>67</v>
      </c>
      <c r="F58" s="25">
        <v>17.0</v>
      </c>
      <c r="G58" s="25">
        <f t="shared" si="8"/>
        <v>16</v>
      </c>
      <c r="H58" s="26"/>
      <c r="I58" s="26"/>
      <c r="J58" s="26"/>
      <c r="K58" s="26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38.43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1425</v>
      </c>
      <c r="B2" s="27">
        <v>0.017291666666666667</v>
      </c>
      <c r="C2" s="27">
        <f t="shared" ref="C2:C30" si="1">B2</f>
        <v>0.01729166667</v>
      </c>
      <c r="D2" s="43" t="s">
        <v>968</v>
      </c>
      <c r="E2" s="43" t="s">
        <v>71</v>
      </c>
      <c r="F2" s="25">
        <v>26.0</v>
      </c>
      <c r="G2" s="25">
        <f>F2-8</f>
        <v>18</v>
      </c>
      <c r="H2" s="26"/>
      <c r="I2" s="26"/>
      <c r="J2" s="26"/>
      <c r="K2" s="26"/>
    </row>
    <row r="3">
      <c r="A3" s="43" t="s">
        <v>1425</v>
      </c>
      <c r="B3" s="27">
        <v>0.02141203703703704</v>
      </c>
      <c r="C3" s="27">
        <f t="shared" si="1"/>
        <v>0.02141203704</v>
      </c>
      <c r="D3" s="43" t="s">
        <v>82</v>
      </c>
      <c r="E3" s="43" t="s">
        <v>80</v>
      </c>
      <c r="F3" s="28">
        <v>17.0</v>
      </c>
      <c r="G3" s="25">
        <v>11.0</v>
      </c>
      <c r="H3" s="26"/>
      <c r="I3" s="26"/>
      <c r="J3" s="26"/>
      <c r="K3" s="26"/>
    </row>
    <row r="4">
      <c r="A4" s="43" t="s">
        <v>1425</v>
      </c>
      <c r="B4" s="27">
        <v>0.02340277777777778</v>
      </c>
      <c r="C4" s="27">
        <f t="shared" si="1"/>
        <v>0.02340277778</v>
      </c>
      <c r="D4" s="43" t="s">
        <v>69</v>
      </c>
      <c r="E4" s="43" t="s">
        <v>93</v>
      </c>
      <c r="F4" s="25">
        <v>15.0</v>
      </c>
      <c r="G4" s="25">
        <f>F4-6</f>
        <v>9</v>
      </c>
      <c r="H4" s="43"/>
      <c r="I4" s="26" t="s">
        <v>1426</v>
      </c>
      <c r="J4" s="43"/>
      <c r="K4" s="43" t="s">
        <v>99</v>
      </c>
    </row>
    <row r="5">
      <c r="A5" s="43" t="s">
        <v>1425</v>
      </c>
      <c r="B5" s="27">
        <v>0.023703703703703703</v>
      </c>
      <c r="C5" s="27">
        <f t="shared" si="1"/>
        <v>0.0237037037</v>
      </c>
      <c r="D5" s="43" t="s">
        <v>69</v>
      </c>
      <c r="E5" s="43" t="s">
        <v>87</v>
      </c>
      <c r="F5" s="25">
        <v>16.0</v>
      </c>
      <c r="G5" s="25">
        <f>F5-4</f>
        <v>12</v>
      </c>
      <c r="H5" s="26"/>
      <c r="I5" s="26"/>
      <c r="J5" s="26"/>
      <c r="K5" s="26"/>
    </row>
    <row r="6">
      <c r="A6" s="43" t="s">
        <v>1425</v>
      </c>
      <c r="B6" s="27">
        <v>0.024050925925925927</v>
      </c>
      <c r="C6" s="27">
        <f t="shared" si="1"/>
        <v>0.02405092593</v>
      </c>
      <c r="D6" s="43" t="s">
        <v>69</v>
      </c>
      <c r="E6" s="43" t="s">
        <v>79</v>
      </c>
      <c r="F6" s="25">
        <v>16.0</v>
      </c>
      <c r="G6" s="25">
        <f>F6-3</f>
        <v>13</v>
      </c>
      <c r="H6" s="26"/>
      <c r="I6" s="26"/>
      <c r="J6" s="26"/>
      <c r="K6" s="26"/>
    </row>
    <row r="7">
      <c r="A7" s="43" t="s">
        <v>1425</v>
      </c>
      <c r="B7" s="27">
        <v>0.024872685185185185</v>
      </c>
      <c r="C7" s="27">
        <f t="shared" si="1"/>
        <v>0.02487268519</v>
      </c>
      <c r="D7" s="43" t="s">
        <v>69</v>
      </c>
      <c r="E7" s="43" t="s">
        <v>93</v>
      </c>
      <c r="F7" s="28" t="s">
        <v>88</v>
      </c>
      <c r="G7" s="25">
        <v>1.0</v>
      </c>
      <c r="H7" s="26"/>
      <c r="I7" s="26"/>
      <c r="J7" s="43"/>
      <c r="K7" s="43" t="s">
        <v>99</v>
      </c>
    </row>
    <row r="8">
      <c r="A8" s="43" t="s">
        <v>1425</v>
      </c>
      <c r="B8" s="27">
        <v>0.025578703703703704</v>
      </c>
      <c r="C8" s="27">
        <f t="shared" si="1"/>
        <v>0.0255787037</v>
      </c>
      <c r="D8" s="43" t="s">
        <v>69</v>
      </c>
      <c r="E8" s="43" t="s">
        <v>93</v>
      </c>
      <c r="F8" s="25">
        <v>23.0</v>
      </c>
      <c r="G8" s="25">
        <f t="shared" ref="G8:G9" si="2">F8-6</f>
        <v>17</v>
      </c>
      <c r="H8" s="43"/>
      <c r="I8" s="26" t="s">
        <v>1426</v>
      </c>
      <c r="J8" s="43"/>
      <c r="K8" s="43" t="s">
        <v>99</v>
      </c>
    </row>
    <row r="9">
      <c r="A9" s="43" t="s">
        <v>1425</v>
      </c>
      <c r="B9" s="27">
        <v>0.025949074074074076</v>
      </c>
      <c r="C9" s="27">
        <f t="shared" si="1"/>
        <v>0.02594907407</v>
      </c>
      <c r="D9" s="43" t="s">
        <v>69</v>
      </c>
      <c r="E9" s="43" t="s">
        <v>93</v>
      </c>
      <c r="F9" s="25">
        <v>16.0</v>
      </c>
      <c r="G9" s="25">
        <f t="shared" si="2"/>
        <v>10</v>
      </c>
      <c r="H9" s="26"/>
      <c r="I9" s="26"/>
      <c r="J9" s="43"/>
      <c r="K9" s="43" t="s">
        <v>1427</v>
      </c>
    </row>
    <row r="10">
      <c r="A10" s="43" t="s">
        <v>1425</v>
      </c>
      <c r="B10" s="27">
        <v>0.026111111111111113</v>
      </c>
      <c r="C10" s="27">
        <f t="shared" si="1"/>
        <v>0.02611111111</v>
      </c>
      <c r="D10" s="43" t="s">
        <v>69</v>
      </c>
      <c r="E10" s="43" t="s">
        <v>79</v>
      </c>
      <c r="F10" s="28">
        <v>5.0</v>
      </c>
      <c r="G10" s="25">
        <f>F10-3</f>
        <v>2</v>
      </c>
      <c r="H10" s="26"/>
      <c r="I10" s="26"/>
      <c r="J10" s="26"/>
      <c r="K10" s="26"/>
    </row>
    <row r="11">
      <c r="A11" s="43" t="s">
        <v>1425</v>
      </c>
      <c r="B11" s="27">
        <v>0.026643518518518518</v>
      </c>
      <c r="C11" s="27">
        <f t="shared" si="1"/>
        <v>0.02664351852</v>
      </c>
      <c r="D11" s="43" t="s">
        <v>69</v>
      </c>
      <c r="E11" s="43" t="s">
        <v>93</v>
      </c>
      <c r="F11" s="25">
        <v>19.0</v>
      </c>
      <c r="G11" s="25">
        <f>F11-6</f>
        <v>13</v>
      </c>
      <c r="H11" s="43"/>
      <c r="I11" s="26" t="s">
        <v>1426</v>
      </c>
      <c r="J11" s="43"/>
      <c r="K11" s="43" t="s">
        <v>99</v>
      </c>
    </row>
    <row r="12">
      <c r="A12" s="43" t="s">
        <v>1425</v>
      </c>
      <c r="B12" s="27">
        <v>0.02693287037037037</v>
      </c>
      <c r="C12" s="27">
        <f t="shared" si="1"/>
        <v>0.02693287037</v>
      </c>
      <c r="D12" s="43" t="s">
        <v>69</v>
      </c>
      <c r="E12" s="43" t="s">
        <v>79</v>
      </c>
      <c r="F12" s="25">
        <v>6.0</v>
      </c>
      <c r="G12" s="25">
        <f>F12-3</f>
        <v>3</v>
      </c>
      <c r="H12" s="26"/>
      <c r="I12" s="26"/>
      <c r="J12" s="26"/>
      <c r="K12" s="26"/>
    </row>
    <row r="13">
      <c r="A13" s="43" t="s">
        <v>1425</v>
      </c>
      <c r="B13" s="27">
        <v>0.027349537037037037</v>
      </c>
      <c r="C13" s="27">
        <f t="shared" si="1"/>
        <v>0.02734953704</v>
      </c>
      <c r="D13" s="43" t="s">
        <v>69</v>
      </c>
      <c r="E13" s="43" t="s">
        <v>93</v>
      </c>
      <c r="F13" s="25">
        <v>13.0</v>
      </c>
      <c r="G13" s="25">
        <f t="shared" ref="G13:G14" si="3">F13-6</f>
        <v>7</v>
      </c>
      <c r="H13" s="26"/>
      <c r="I13" s="26"/>
      <c r="J13" s="43"/>
      <c r="K13" s="43" t="s">
        <v>99</v>
      </c>
    </row>
    <row r="14">
      <c r="A14" s="43" t="s">
        <v>1425</v>
      </c>
      <c r="B14" s="27">
        <v>0.02792824074074074</v>
      </c>
      <c r="C14" s="27">
        <f t="shared" si="1"/>
        <v>0.02792824074</v>
      </c>
      <c r="D14" s="43" t="s">
        <v>69</v>
      </c>
      <c r="E14" s="43" t="s">
        <v>93</v>
      </c>
      <c r="F14" s="25">
        <v>16.0</v>
      </c>
      <c r="G14" s="25">
        <f t="shared" si="3"/>
        <v>10</v>
      </c>
      <c r="H14" s="43"/>
      <c r="I14" s="26" t="s">
        <v>1426</v>
      </c>
      <c r="J14" s="43"/>
      <c r="K14" s="43" t="s">
        <v>99</v>
      </c>
    </row>
    <row r="15">
      <c r="A15" s="43" t="s">
        <v>1425</v>
      </c>
      <c r="B15" s="27">
        <v>0.02877314814814815</v>
      </c>
      <c r="C15" s="27">
        <f t="shared" si="1"/>
        <v>0.02877314815</v>
      </c>
      <c r="D15" s="43" t="s">
        <v>69</v>
      </c>
      <c r="E15" s="43" t="s">
        <v>120</v>
      </c>
      <c r="F15" s="25">
        <v>6.0</v>
      </c>
      <c r="G15" s="25"/>
      <c r="H15" s="26"/>
      <c r="I15" s="26"/>
      <c r="J15" s="43"/>
      <c r="K15" s="43" t="s">
        <v>1428</v>
      </c>
    </row>
    <row r="16">
      <c r="A16" s="43" t="s">
        <v>1425</v>
      </c>
      <c r="B16" s="27">
        <v>0.029016203703703704</v>
      </c>
      <c r="C16" s="27">
        <f t="shared" si="1"/>
        <v>0.0290162037</v>
      </c>
      <c r="D16" s="43" t="s">
        <v>69</v>
      </c>
      <c r="E16" s="43" t="s">
        <v>127</v>
      </c>
      <c r="F16" s="25">
        <v>21.0</v>
      </c>
      <c r="G16" s="25">
        <f>F16-4</f>
        <v>17</v>
      </c>
      <c r="H16" s="26"/>
      <c r="I16" s="26"/>
      <c r="J16" s="26"/>
      <c r="K16" s="26"/>
    </row>
    <row r="17">
      <c r="A17" s="43" t="s">
        <v>1425</v>
      </c>
      <c r="B17" s="27">
        <v>0.03710648148148148</v>
      </c>
      <c r="C17" s="27">
        <f t="shared" si="1"/>
        <v>0.03710648148</v>
      </c>
      <c r="D17" s="43" t="s">
        <v>66</v>
      </c>
      <c r="E17" s="43" t="s">
        <v>366</v>
      </c>
      <c r="F17" s="25">
        <v>17.0</v>
      </c>
      <c r="G17" s="25">
        <f>F17-2</f>
        <v>15</v>
      </c>
      <c r="H17" s="26"/>
      <c r="I17" s="26"/>
      <c r="J17" s="26"/>
      <c r="K17" s="26"/>
    </row>
    <row r="18">
      <c r="A18" s="43" t="s">
        <v>1425</v>
      </c>
      <c r="B18" s="27">
        <v>0.03726851851851852</v>
      </c>
      <c r="C18" s="27">
        <f t="shared" si="1"/>
        <v>0.03726851852</v>
      </c>
      <c r="D18" s="43" t="s">
        <v>69</v>
      </c>
      <c r="E18" s="43" t="s">
        <v>366</v>
      </c>
      <c r="F18" s="25">
        <v>19.0</v>
      </c>
      <c r="G18" s="25">
        <f>F18-1</f>
        <v>18</v>
      </c>
      <c r="H18" s="26"/>
      <c r="I18" s="26"/>
      <c r="J18" s="26"/>
      <c r="K18" s="26"/>
    </row>
    <row r="19">
      <c r="A19" s="43" t="s">
        <v>1425</v>
      </c>
      <c r="B19" s="27">
        <v>0.03726851851851852</v>
      </c>
      <c r="C19" s="27">
        <f t="shared" si="1"/>
        <v>0.03726851852</v>
      </c>
      <c r="D19" s="43" t="s">
        <v>82</v>
      </c>
      <c r="E19" s="43" t="s">
        <v>366</v>
      </c>
      <c r="F19" s="28" t="s">
        <v>75</v>
      </c>
      <c r="G19" s="25" t="s">
        <v>75</v>
      </c>
      <c r="H19" s="26"/>
      <c r="I19" s="26"/>
      <c r="J19" s="43"/>
      <c r="K19" s="43" t="s">
        <v>160</v>
      </c>
    </row>
    <row r="20">
      <c r="A20" s="43" t="s">
        <v>1425</v>
      </c>
      <c r="B20" s="27">
        <v>0.03726851851851852</v>
      </c>
      <c r="C20" s="27">
        <f t="shared" si="1"/>
        <v>0.03726851852</v>
      </c>
      <c r="D20" s="43" t="s">
        <v>82</v>
      </c>
      <c r="E20" s="43" t="s">
        <v>366</v>
      </c>
      <c r="F20" s="25">
        <v>13.0</v>
      </c>
      <c r="G20" s="25">
        <f>F20-8</f>
        <v>5</v>
      </c>
      <c r="H20" s="26"/>
      <c r="I20" s="26"/>
      <c r="J20" s="43"/>
      <c r="K20" s="43" t="s">
        <v>161</v>
      </c>
    </row>
    <row r="21">
      <c r="A21" s="43" t="s">
        <v>1425</v>
      </c>
      <c r="B21" s="27">
        <v>0.042986111111111114</v>
      </c>
      <c r="C21" s="27">
        <f t="shared" si="1"/>
        <v>0.04298611111</v>
      </c>
      <c r="D21" s="43" t="s">
        <v>69</v>
      </c>
      <c r="E21" s="43" t="s">
        <v>67</v>
      </c>
      <c r="F21" s="25">
        <v>15.0</v>
      </c>
      <c r="G21" s="25">
        <f>F21-4</f>
        <v>11</v>
      </c>
      <c r="H21" s="26"/>
      <c r="I21" s="26"/>
      <c r="J21" s="26"/>
      <c r="K21" s="26"/>
    </row>
    <row r="22">
      <c r="A22" s="43" t="s">
        <v>1425</v>
      </c>
      <c r="B22" s="27">
        <v>0.042986111111111114</v>
      </c>
      <c r="C22" s="27">
        <f t="shared" si="1"/>
        <v>0.04298611111</v>
      </c>
      <c r="D22" s="43" t="s">
        <v>968</v>
      </c>
      <c r="E22" s="43" t="s">
        <v>67</v>
      </c>
      <c r="F22" s="25">
        <v>11.0</v>
      </c>
      <c r="G22" s="25">
        <f>F22-8</f>
        <v>3</v>
      </c>
      <c r="H22" s="26"/>
      <c r="I22" s="26"/>
      <c r="J22" s="26"/>
      <c r="K22" s="26"/>
    </row>
    <row r="23">
      <c r="A23" s="43" t="s">
        <v>1425</v>
      </c>
      <c r="B23" s="27">
        <v>0.0518287037037037</v>
      </c>
      <c r="C23" s="27">
        <f t="shared" si="1"/>
        <v>0.0518287037</v>
      </c>
      <c r="D23" s="43" t="s">
        <v>82</v>
      </c>
      <c r="E23" s="43" t="s">
        <v>67</v>
      </c>
      <c r="F23" s="25">
        <v>11.0</v>
      </c>
      <c r="G23" s="25">
        <f>F23-3</f>
        <v>8</v>
      </c>
      <c r="H23" s="26"/>
      <c r="I23" s="26"/>
      <c r="J23" s="26"/>
      <c r="K23" s="26"/>
    </row>
    <row r="24">
      <c r="A24" s="43" t="s">
        <v>1425</v>
      </c>
      <c r="B24" s="27">
        <v>0.06166666666666667</v>
      </c>
      <c r="C24" s="27">
        <f t="shared" si="1"/>
        <v>0.06166666667</v>
      </c>
      <c r="D24" s="43" t="s">
        <v>69</v>
      </c>
      <c r="E24" s="43" t="s">
        <v>155</v>
      </c>
      <c r="F24" s="28" t="s">
        <v>75</v>
      </c>
      <c r="G24" s="25" t="s">
        <v>75</v>
      </c>
      <c r="H24" s="26"/>
      <c r="I24" s="26"/>
      <c r="J24" s="43"/>
      <c r="K24" s="43" t="s">
        <v>1429</v>
      </c>
    </row>
    <row r="25">
      <c r="A25" s="43" t="s">
        <v>1425</v>
      </c>
      <c r="B25" s="27">
        <v>0.06483796296296296</v>
      </c>
      <c r="C25" s="27">
        <f t="shared" si="1"/>
        <v>0.06483796296</v>
      </c>
      <c r="D25" s="43" t="s">
        <v>69</v>
      </c>
      <c r="E25" s="43" t="s">
        <v>67</v>
      </c>
      <c r="F25" s="25">
        <v>19.0</v>
      </c>
      <c r="G25" s="25">
        <f>F25-4</f>
        <v>15</v>
      </c>
      <c r="H25" s="26"/>
      <c r="I25" s="26"/>
      <c r="J25" s="26"/>
      <c r="K25" s="26"/>
    </row>
    <row r="26">
      <c r="A26" s="43" t="s">
        <v>1425</v>
      </c>
      <c r="B26" s="27">
        <v>0.06483796296296296</v>
      </c>
      <c r="C26" s="27">
        <f t="shared" si="1"/>
        <v>0.06483796296</v>
      </c>
      <c r="D26" s="43" t="s">
        <v>70</v>
      </c>
      <c r="E26" s="43" t="s">
        <v>67</v>
      </c>
      <c r="F26" s="25">
        <v>21.0</v>
      </c>
      <c r="G26" s="25">
        <f>F26-3</f>
        <v>18</v>
      </c>
      <c r="H26" s="26"/>
      <c r="I26" s="26"/>
      <c r="J26" s="26"/>
      <c r="K26" s="26"/>
    </row>
    <row r="27">
      <c r="A27" s="43" t="s">
        <v>1425</v>
      </c>
      <c r="B27" s="27">
        <v>0.06483796296296296</v>
      </c>
      <c r="C27" s="27">
        <f t="shared" si="1"/>
        <v>0.06483796296</v>
      </c>
      <c r="D27" s="43" t="s">
        <v>968</v>
      </c>
      <c r="E27" s="43" t="s">
        <v>67</v>
      </c>
      <c r="F27" s="25">
        <v>26.0</v>
      </c>
      <c r="G27" s="25">
        <f>F27-8</f>
        <v>18</v>
      </c>
      <c r="H27" s="26"/>
      <c r="I27" s="26"/>
      <c r="J27" s="26"/>
      <c r="K27" s="26"/>
    </row>
    <row r="28">
      <c r="A28" s="43" t="s">
        <v>1425</v>
      </c>
      <c r="B28" s="27">
        <v>0.06582175925925926</v>
      </c>
      <c r="C28" s="27">
        <f t="shared" si="1"/>
        <v>0.06582175926</v>
      </c>
      <c r="D28" s="43" t="s">
        <v>66</v>
      </c>
      <c r="E28" s="43" t="s">
        <v>366</v>
      </c>
      <c r="F28" s="28">
        <v>19.0</v>
      </c>
      <c r="G28" s="25">
        <v>17.0</v>
      </c>
      <c r="H28" s="26"/>
      <c r="I28" s="26"/>
      <c r="J28" s="26"/>
      <c r="K28" s="26"/>
    </row>
    <row r="29">
      <c r="A29" s="43" t="s">
        <v>1425</v>
      </c>
      <c r="B29" s="27">
        <v>0.06585648148148149</v>
      </c>
      <c r="C29" s="27">
        <f t="shared" si="1"/>
        <v>0.06585648148</v>
      </c>
      <c r="D29" s="43" t="s">
        <v>82</v>
      </c>
      <c r="E29" s="43" t="s">
        <v>366</v>
      </c>
      <c r="F29" s="25">
        <v>12.0</v>
      </c>
      <c r="G29" s="25">
        <f>F29-8</f>
        <v>4</v>
      </c>
      <c r="H29" s="26"/>
      <c r="I29" s="26"/>
      <c r="J29" s="26"/>
      <c r="K29" s="26"/>
    </row>
    <row r="30">
      <c r="A30" s="43" t="s">
        <v>1425</v>
      </c>
      <c r="B30" s="27">
        <v>0.0753125</v>
      </c>
      <c r="C30" s="27">
        <f t="shared" si="1"/>
        <v>0.0753125</v>
      </c>
      <c r="D30" s="43" t="s">
        <v>66</v>
      </c>
      <c r="E30" s="43" t="s">
        <v>76</v>
      </c>
      <c r="F30" s="28" t="s">
        <v>88</v>
      </c>
      <c r="G30" s="25">
        <v>1.0</v>
      </c>
      <c r="H30" s="26"/>
      <c r="I30" s="26"/>
      <c r="J30" s="43"/>
      <c r="K30" s="43" t="s">
        <v>1430</v>
      </c>
    </row>
    <row r="31">
      <c r="A31" s="43" t="s">
        <v>1425</v>
      </c>
      <c r="B31" s="27">
        <v>0.09365740740740741</v>
      </c>
      <c r="C31" s="27">
        <f>B31-TIME('Time Shifts'!$B$43,'Time Shifts'!$C$43,'Time Shifts'!$D$43)</f>
        <v>0.08166666667</v>
      </c>
      <c r="D31" s="43" t="s">
        <v>70</v>
      </c>
      <c r="E31" s="43" t="s">
        <v>67</v>
      </c>
      <c r="F31" s="25">
        <v>13.0</v>
      </c>
      <c r="G31" s="25">
        <f>F31-3</f>
        <v>10</v>
      </c>
      <c r="H31" s="26"/>
      <c r="I31" s="26"/>
      <c r="J31" s="26"/>
      <c r="K31" s="26"/>
    </row>
    <row r="32">
      <c r="A32" s="43" t="s">
        <v>1425</v>
      </c>
      <c r="B32" s="27">
        <v>0.09967592592592593</v>
      </c>
      <c r="C32" s="27">
        <f>B32-TIME('Time Shifts'!$B$43,'Time Shifts'!$C$43,'Time Shifts'!$D$43)</f>
        <v>0.08768518519</v>
      </c>
      <c r="D32" s="43" t="s">
        <v>66</v>
      </c>
      <c r="E32" s="43" t="s">
        <v>67</v>
      </c>
      <c r="F32" s="25">
        <v>11.0</v>
      </c>
      <c r="G32" s="25">
        <f t="shared" ref="G32:G34" si="4">F32-1</f>
        <v>10</v>
      </c>
      <c r="H32" s="26"/>
      <c r="I32" s="26"/>
      <c r="J32" s="26"/>
      <c r="K32" s="26"/>
    </row>
    <row r="33">
      <c r="A33" s="43" t="s">
        <v>1425</v>
      </c>
      <c r="B33" s="27">
        <v>0.09984953703703704</v>
      </c>
      <c r="C33" s="27">
        <f>B33-TIME('Time Shifts'!$B$43,'Time Shifts'!$C$43,'Time Shifts'!$D$43)</f>
        <v>0.0878587963</v>
      </c>
      <c r="D33" s="43" t="s">
        <v>66</v>
      </c>
      <c r="E33" s="43" t="s">
        <v>67</v>
      </c>
      <c r="F33" s="25">
        <v>3.0</v>
      </c>
      <c r="G33" s="25">
        <f t="shared" si="4"/>
        <v>2</v>
      </c>
      <c r="H33" s="26"/>
      <c r="I33" s="26"/>
      <c r="J33" s="26"/>
      <c r="K33" s="26"/>
    </row>
    <row r="34">
      <c r="A34" s="43" t="s">
        <v>1425</v>
      </c>
      <c r="B34" s="27">
        <v>0.10054398148148148</v>
      </c>
      <c r="C34" s="27">
        <f>B34-TIME('Time Shifts'!$B$43,'Time Shifts'!$C$43,'Time Shifts'!$D$43)</f>
        <v>0.08855324074</v>
      </c>
      <c r="D34" s="43" t="s">
        <v>66</v>
      </c>
      <c r="E34" s="43" t="s">
        <v>67</v>
      </c>
      <c r="F34" s="25">
        <v>3.0</v>
      </c>
      <c r="G34" s="25">
        <f t="shared" si="4"/>
        <v>2</v>
      </c>
      <c r="H34" s="26"/>
      <c r="I34" s="26"/>
      <c r="J34" s="26"/>
      <c r="K34" s="26"/>
    </row>
    <row r="35">
      <c r="A35" s="43" t="s">
        <v>1425</v>
      </c>
      <c r="B35" s="27">
        <v>0.10484953703703703</v>
      </c>
      <c r="C35" s="27">
        <f>B35-TIME('Time Shifts'!$B$43,'Time Shifts'!$C$43,'Time Shifts'!$D$43)</f>
        <v>0.0928587963</v>
      </c>
      <c r="D35" s="43" t="s">
        <v>69</v>
      </c>
      <c r="E35" s="43" t="s">
        <v>125</v>
      </c>
      <c r="F35" s="28" t="s">
        <v>68</v>
      </c>
      <c r="G35" s="25">
        <v>20.0</v>
      </c>
      <c r="H35" s="26"/>
      <c r="I35" s="26"/>
      <c r="J35" s="43"/>
      <c r="K35" s="43" t="s">
        <v>970</v>
      </c>
    </row>
    <row r="36">
      <c r="A36" s="43" t="s">
        <v>1425</v>
      </c>
      <c r="B36" s="27">
        <v>0.10488425925925926</v>
      </c>
      <c r="C36" s="27">
        <f>B36-TIME('Time Shifts'!$B$43,'Time Shifts'!$C$43,'Time Shifts'!$D$43)</f>
        <v>0.09289351852</v>
      </c>
      <c r="D36" s="43" t="s">
        <v>74</v>
      </c>
      <c r="E36" s="43" t="s">
        <v>125</v>
      </c>
      <c r="F36" s="25">
        <v>28.0</v>
      </c>
      <c r="G36" s="25">
        <f>F36-10-10</f>
        <v>8</v>
      </c>
      <c r="H36" s="26"/>
      <c r="I36" s="26"/>
      <c r="J36" s="43"/>
      <c r="K36" s="43" t="s">
        <v>970</v>
      </c>
    </row>
    <row r="37">
      <c r="A37" s="43" t="s">
        <v>1425</v>
      </c>
      <c r="B37" s="27">
        <v>0.10590277777777778</v>
      </c>
      <c r="C37" s="27">
        <f>B37-TIME('Time Shifts'!$B$43,'Time Shifts'!$C$43,'Time Shifts'!$D$43)</f>
        <v>0.09391203704</v>
      </c>
      <c r="D37" s="43" t="s">
        <v>157</v>
      </c>
      <c r="E37" s="43" t="s">
        <v>67</v>
      </c>
      <c r="F37" s="25">
        <v>6.0</v>
      </c>
      <c r="G37" s="25">
        <f>F37-3</f>
        <v>3</v>
      </c>
      <c r="H37" s="26"/>
      <c r="I37" s="26"/>
      <c r="J37" s="43"/>
      <c r="K37" s="43" t="s">
        <v>161</v>
      </c>
    </row>
    <row r="38">
      <c r="A38" s="43" t="s">
        <v>1425</v>
      </c>
      <c r="B38" s="27">
        <v>0.10590277777777778</v>
      </c>
      <c r="C38" s="27">
        <f>B38-TIME('Time Shifts'!$B$43,'Time Shifts'!$C$43,'Time Shifts'!$D$43)</f>
        <v>0.09391203704</v>
      </c>
      <c r="D38" s="43" t="s">
        <v>157</v>
      </c>
      <c r="E38" s="43" t="s">
        <v>67</v>
      </c>
      <c r="F38" s="28" t="s">
        <v>75</v>
      </c>
      <c r="G38" s="25" t="s">
        <v>75</v>
      </c>
      <c r="H38" s="26"/>
      <c r="I38" s="26"/>
      <c r="J38" s="43"/>
      <c r="K38" s="43" t="s">
        <v>160</v>
      </c>
    </row>
    <row r="39">
      <c r="A39" s="43" t="s">
        <v>1425</v>
      </c>
      <c r="B39" s="27">
        <v>0.10686342592592593</v>
      </c>
      <c r="C39" s="27">
        <f>B39-TIME('Time Shifts'!$B$43,'Time Shifts'!$C$43,'Time Shifts'!$D$43)</f>
        <v>0.09487268519</v>
      </c>
      <c r="D39" s="43" t="s">
        <v>74</v>
      </c>
      <c r="E39" s="43" t="s">
        <v>83</v>
      </c>
      <c r="F39" s="25">
        <v>19.0</v>
      </c>
      <c r="G39" s="25">
        <f>F39-9</f>
        <v>10</v>
      </c>
      <c r="H39" s="26"/>
      <c r="I39" s="26"/>
      <c r="J39" s="26"/>
      <c r="K39" s="26"/>
    </row>
    <row r="40">
      <c r="A40" s="43" t="s">
        <v>1425</v>
      </c>
      <c r="B40" s="27">
        <v>0.10689814814814814</v>
      </c>
      <c r="C40" s="27">
        <f>B40-TIME('Time Shifts'!$B$43,'Time Shifts'!$C$43,'Time Shifts'!$D$43)</f>
        <v>0.09490740741</v>
      </c>
      <c r="D40" s="43" t="s">
        <v>69</v>
      </c>
      <c r="E40" s="43" t="s">
        <v>83</v>
      </c>
      <c r="F40" s="25">
        <v>9.0</v>
      </c>
      <c r="G40" s="25">
        <f>F40-1</f>
        <v>8</v>
      </c>
      <c r="H40" s="26"/>
      <c r="I40" s="26"/>
      <c r="J40" s="26"/>
      <c r="K40" s="26"/>
    </row>
    <row r="41">
      <c r="A41" s="43" t="s">
        <v>1425</v>
      </c>
      <c r="B41" s="27">
        <v>0.10854166666666666</v>
      </c>
      <c r="C41" s="27">
        <f>B41-TIME('Time Shifts'!$B$43,'Time Shifts'!$C$43,'Time Shifts'!$D$43)</f>
        <v>0.09655092593</v>
      </c>
      <c r="D41" s="43" t="s">
        <v>74</v>
      </c>
      <c r="E41" s="43" t="s">
        <v>83</v>
      </c>
      <c r="F41" s="25">
        <v>12.0</v>
      </c>
      <c r="G41" s="25">
        <f>F41-9</f>
        <v>3</v>
      </c>
      <c r="H41" s="26"/>
      <c r="I41" s="26"/>
      <c r="J41" s="26"/>
      <c r="K41" s="26"/>
    </row>
    <row r="42">
      <c r="A42" s="43" t="s">
        <v>1425</v>
      </c>
      <c r="B42" s="27">
        <v>0.10944444444444444</v>
      </c>
      <c r="C42" s="27">
        <f>B42-TIME('Time Shifts'!$B$43,'Time Shifts'!$C$43,'Time Shifts'!$D$43)</f>
        <v>0.0974537037</v>
      </c>
      <c r="D42" s="43" t="s">
        <v>74</v>
      </c>
      <c r="E42" s="43" t="s">
        <v>217</v>
      </c>
      <c r="F42" s="25">
        <v>15.0</v>
      </c>
      <c r="G42" s="25">
        <f>F42-10</f>
        <v>5</v>
      </c>
      <c r="H42" s="26"/>
      <c r="I42" s="26"/>
      <c r="J42" s="26"/>
      <c r="K42" s="26"/>
    </row>
    <row r="43">
      <c r="A43" s="43" t="s">
        <v>1425</v>
      </c>
      <c r="B43" s="27">
        <v>0.10965277777777778</v>
      </c>
      <c r="C43" s="27">
        <f>B43-TIME('Time Shifts'!$B$43,'Time Shifts'!$C$43,'Time Shifts'!$D$43)</f>
        <v>0.09766203704</v>
      </c>
      <c r="D43" s="43" t="s">
        <v>69</v>
      </c>
      <c r="E43" s="43" t="s">
        <v>209</v>
      </c>
      <c r="F43" s="25">
        <v>18.0</v>
      </c>
      <c r="G43" s="25">
        <f>F43-3</f>
        <v>15</v>
      </c>
      <c r="H43" s="26"/>
      <c r="I43" s="26"/>
      <c r="J43" s="26"/>
      <c r="K43" s="26"/>
    </row>
    <row r="44">
      <c r="A44" s="43" t="s">
        <v>1425</v>
      </c>
      <c r="B44" s="27">
        <v>0.1119212962962963</v>
      </c>
      <c r="C44" s="27">
        <f>B44-TIME('Time Shifts'!$B$43,'Time Shifts'!$C$43,'Time Shifts'!$D$43)</f>
        <v>0.09993055556</v>
      </c>
      <c r="D44" s="43" t="s">
        <v>74</v>
      </c>
      <c r="E44" s="43" t="s">
        <v>125</v>
      </c>
      <c r="F44" s="25">
        <v>33.0</v>
      </c>
      <c r="G44" s="25">
        <f>F44-10-10</f>
        <v>13</v>
      </c>
      <c r="H44" s="26"/>
      <c r="I44" s="26"/>
      <c r="J44" s="43"/>
      <c r="K44" s="43" t="s">
        <v>970</v>
      </c>
    </row>
    <row r="45">
      <c r="A45" s="43" t="s">
        <v>1425</v>
      </c>
      <c r="B45" s="27">
        <v>0.11195601851851852</v>
      </c>
      <c r="C45" s="27">
        <f>B45-TIME('Time Shifts'!$B$43,'Time Shifts'!$C$43,'Time Shifts'!$D$43)</f>
        <v>0.09996527778</v>
      </c>
      <c r="D45" s="43" t="s">
        <v>69</v>
      </c>
      <c r="E45" s="43" t="s">
        <v>125</v>
      </c>
      <c r="F45" s="25">
        <v>18.0</v>
      </c>
      <c r="G45" s="25">
        <f>F45-4</f>
        <v>14</v>
      </c>
      <c r="H45" s="26"/>
      <c r="I45" s="26"/>
      <c r="J45" s="43"/>
      <c r="K45" s="43" t="s">
        <v>970</v>
      </c>
    </row>
    <row r="46">
      <c r="A46" s="43" t="s">
        <v>1425</v>
      </c>
      <c r="B46" s="27">
        <v>0.11376157407407407</v>
      </c>
      <c r="C46" s="27">
        <f>B46-TIME('Time Shifts'!$B$43,'Time Shifts'!$C$43,'Time Shifts'!$D$43)</f>
        <v>0.1017708333</v>
      </c>
      <c r="D46" s="43" t="s">
        <v>74</v>
      </c>
      <c r="E46" s="43" t="s">
        <v>81</v>
      </c>
      <c r="F46" s="28" t="s">
        <v>88</v>
      </c>
      <c r="G46" s="25">
        <v>1.0</v>
      </c>
      <c r="H46" s="26"/>
      <c r="I46" s="26"/>
      <c r="J46" s="43"/>
      <c r="K46" s="43" t="s">
        <v>1431</v>
      </c>
    </row>
    <row r="47">
      <c r="A47" s="43" t="s">
        <v>1425</v>
      </c>
      <c r="B47" s="27">
        <v>0.11376157407407407</v>
      </c>
      <c r="C47" s="27">
        <f>B47-TIME('Time Shifts'!$B$43,'Time Shifts'!$C$43,'Time Shifts'!$D$43)</f>
        <v>0.1017708333</v>
      </c>
      <c r="D47" s="43" t="s">
        <v>74</v>
      </c>
      <c r="E47" s="43" t="s">
        <v>81</v>
      </c>
      <c r="F47" s="25">
        <v>9.0</v>
      </c>
      <c r="G47" s="25">
        <f>F47-2</f>
        <v>7</v>
      </c>
      <c r="H47" s="26"/>
      <c r="I47" s="26"/>
      <c r="J47" s="43"/>
      <c r="K47" s="43" t="s">
        <v>1432</v>
      </c>
    </row>
    <row r="48">
      <c r="A48" s="43" t="s">
        <v>1425</v>
      </c>
      <c r="B48" s="27">
        <v>0.11479166666666667</v>
      </c>
      <c r="C48" s="27">
        <f>B48-TIME('Time Shifts'!$B$43,'Time Shifts'!$C$43,'Time Shifts'!$D$43)</f>
        <v>0.1028009259</v>
      </c>
      <c r="D48" s="43" t="s">
        <v>74</v>
      </c>
      <c r="E48" s="43" t="s">
        <v>166</v>
      </c>
      <c r="F48" s="25">
        <v>11.0</v>
      </c>
      <c r="G48" s="25">
        <f t="shared" ref="G48:G49" si="5">F48-0</f>
        <v>11</v>
      </c>
      <c r="H48" s="26"/>
      <c r="I48" s="26"/>
      <c r="J48" s="26"/>
      <c r="K48" s="26"/>
    </row>
    <row r="49">
      <c r="A49" s="43" t="s">
        <v>1425</v>
      </c>
      <c r="B49" s="27">
        <v>0.11572916666666666</v>
      </c>
      <c r="C49" s="27">
        <f>B49-TIME('Time Shifts'!$B$43,'Time Shifts'!$C$43,'Time Shifts'!$D$43)</f>
        <v>0.1037384259</v>
      </c>
      <c r="D49" s="43" t="s">
        <v>74</v>
      </c>
      <c r="E49" s="43" t="s">
        <v>166</v>
      </c>
      <c r="F49" s="25">
        <v>19.0</v>
      </c>
      <c r="G49" s="25">
        <f t="shared" si="5"/>
        <v>19</v>
      </c>
      <c r="H49" s="26"/>
      <c r="I49" s="26"/>
      <c r="J49" s="26"/>
      <c r="K49" s="26"/>
    </row>
    <row r="50">
      <c r="A50" s="43" t="s">
        <v>1425</v>
      </c>
      <c r="B50" s="27">
        <v>0.11730324074074074</v>
      </c>
      <c r="C50" s="27">
        <f>B50-TIME('Time Shifts'!$B$43,'Time Shifts'!$C$43,'Time Shifts'!$D$43)</f>
        <v>0.1053125</v>
      </c>
      <c r="D50" s="43" t="s">
        <v>82</v>
      </c>
      <c r="E50" s="43" t="s">
        <v>98</v>
      </c>
      <c r="F50" s="28">
        <v>5.0</v>
      </c>
      <c r="G50" s="25">
        <v>2.0</v>
      </c>
      <c r="H50" s="26"/>
      <c r="I50" s="26"/>
      <c r="J50" s="26"/>
      <c r="K50" s="26"/>
    </row>
    <row r="51">
      <c r="A51" s="43" t="s">
        <v>1425</v>
      </c>
      <c r="B51" s="27">
        <v>0.12056712962962964</v>
      </c>
      <c r="C51" s="27">
        <f>B51-TIME('Time Shifts'!$B$43,'Time Shifts'!$C$43,'Time Shifts'!$D$43)</f>
        <v>0.1085763889</v>
      </c>
      <c r="D51" s="43" t="s">
        <v>968</v>
      </c>
      <c r="E51" s="43" t="s">
        <v>120</v>
      </c>
      <c r="F51" s="25">
        <v>18.0</v>
      </c>
      <c r="G51" s="25"/>
      <c r="H51" s="26"/>
      <c r="I51" s="26"/>
      <c r="J51" s="43"/>
      <c r="K51" s="43" t="s">
        <v>1433</v>
      </c>
    </row>
    <row r="52">
      <c r="A52" s="43" t="s">
        <v>1425</v>
      </c>
      <c r="B52" s="27">
        <v>0.12144675925925925</v>
      </c>
      <c r="C52" s="27">
        <f>B52-TIME('Time Shifts'!$B$43,'Time Shifts'!$C$43,'Time Shifts'!$D$43)</f>
        <v>0.1094560185</v>
      </c>
      <c r="D52" s="43" t="s">
        <v>74</v>
      </c>
      <c r="E52" s="43" t="s">
        <v>209</v>
      </c>
      <c r="F52" s="25">
        <v>19.0</v>
      </c>
      <c r="G52" s="25">
        <f>F52-0</f>
        <v>19</v>
      </c>
      <c r="H52" s="26"/>
      <c r="I52" s="26"/>
      <c r="J52" s="26"/>
      <c r="K52" s="26"/>
    </row>
    <row r="53">
      <c r="A53" s="43" t="s">
        <v>1425</v>
      </c>
      <c r="B53" s="27">
        <v>0.12258101851851852</v>
      </c>
      <c r="C53" s="27">
        <f>B53-TIME('Time Shifts'!$B$43,'Time Shifts'!$C$43,'Time Shifts'!$D$43)</f>
        <v>0.1105902778</v>
      </c>
      <c r="D53" s="43" t="s">
        <v>74</v>
      </c>
      <c r="E53" s="43" t="s">
        <v>67</v>
      </c>
      <c r="F53" s="28" t="s">
        <v>75</v>
      </c>
      <c r="G53" s="25" t="s">
        <v>75</v>
      </c>
      <c r="H53" s="26"/>
      <c r="I53" s="26"/>
      <c r="J53" s="43"/>
      <c r="K53" s="43" t="s">
        <v>85</v>
      </c>
    </row>
    <row r="54">
      <c r="A54" s="43" t="s">
        <v>1425</v>
      </c>
      <c r="B54" s="27">
        <v>0.12258101851851852</v>
      </c>
      <c r="C54" s="27">
        <f>B54-TIME('Time Shifts'!$B$43,'Time Shifts'!$C$43,'Time Shifts'!$D$43)</f>
        <v>0.1105902778</v>
      </c>
      <c r="D54" s="43" t="s">
        <v>74</v>
      </c>
      <c r="E54" s="43" t="s">
        <v>67</v>
      </c>
      <c r="F54" s="25">
        <v>19.0</v>
      </c>
      <c r="G54" s="25">
        <f>F54-0</f>
        <v>19</v>
      </c>
      <c r="H54" s="26"/>
      <c r="I54" s="26"/>
      <c r="J54" s="43"/>
      <c r="K54" s="43" t="s">
        <v>86</v>
      </c>
    </row>
    <row r="55">
      <c r="A55" s="43" t="s">
        <v>1425</v>
      </c>
      <c r="B55" s="27">
        <v>0.12261574074074075</v>
      </c>
      <c r="C55" s="27">
        <f>B55-TIME('Time Shifts'!$B$43,'Time Shifts'!$C$43,'Time Shifts'!$D$43)</f>
        <v>0.110625</v>
      </c>
      <c r="D55" s="43" t="s">
        <v>69</v>
      </c>
      <c r="E55" s="43" t="s">
        <v>67</v>
      </c>
      <c r="F55" s="28" t="s">
        <v>75</v>
      </c>
      <c r="G55" s="25" t="s">
        <v>75</v>
      </c>
      <c r="H55" s="26"/>
      <c r="I55" s="26"/>
      <c r="J55" s="43"/>
      <c r="K55" s="43" t="s">
        <v>85</v>
      </c>
    </row>
    <row r="56">
      <c r="A56" s="43" t="s">
        <v>1425</v>
      </c>
      <c r="B56" s="27">
        <v>0.12261574074074075</v>
      </c>
      <c r="C56" s="27">
        <f>B56-TIME('Time Shifts'!$B$43,'Time Shifts'!$C$43,'Time Shifts'!$D$43)</f>
        <v>0.110625</v>
      </c>
      <c r="D56" s="43" t="s">
        <v>69</v>
      </c>
      <c r="E56" s="43" t="s">
        <v>67</v>
      </c>
      <c r="F56" s="25">
        <v>22.0</v>
      </c>
      <c r="G56" s="25">
        <f>F56-4</f>
        <v>18</v>
      </c>
      <c r="H56" s="26"/>
      <c r="I56" s="26"/>
      <c r="J56" s="43"/>
      <c r="K56" s="43" t="s">
        <v>86</v>
      </c>
    </row>
    <row r="57">
      <c r="A57" s="43" t="s">
        <v>1425</v>
      </c>
      <c r="B57" s="27">
        <v>0.12445601851851852</v>
      </c>
      <c r="C57" s="27">
        <f>B57-TIME('Time Shifts'!$B$43,'Time Shifts'!$C$43,'Time Shifts'!$D$43)</f>
        <v>0.1124652778</v>
      </c>
      <c r="D57" s="43" t="s">
        <v>74</v>
      </c>
      <c r="E57" s="43" t="s">
        <v>125</v>
      </c>
      <c r="F57" s="25">
        <v>36.0</v>
      </c>
      <c r="G57" s="25">
        <f>F57-10-10</f>
        <v>16</v>
      </c>
      <c r="H57" s="26"/>
      <c r="I57" s="26"/>
      <c r="J57" s="43"/>
      <c r="K57" s="43" t="s">
        <v>970</v>
      </c>
    </row>
    <row r="58">
      <c r="A58" s="43" t="s">
        <v>1425</v>
      </c>
      <c r="B58" s="27">
        <v>0.12452546296296296</v>
      </c>
      <c r="C58" s="27">
        <f>B58-TIME('Time Shifts'!$B$43,'Time Shifts'!$C$43,'Time Shifts'!$D$43)</f>
        <v>0.1125347222</v>
      </c>
      <c r="D58" s="43" t="s">
        <v>69</v>
      </c>
      <c r="E58" s="43" t="s">
        <v>125</v>
      </c>
      <c r="F58" s="25">
        <v>21.0</v>
      </c>
      <c r="G58" s="25">
        <f>F58-4-10</f>
        <v>7</v>
      </c>
      <c r="H58" s="26"/>
      <c r="I58" s="26"/>
      <c r="J58" s="43"/>
      <c r="K58" s="43" t="s">
        <v>970</v>
      </c>
    </row>
    <row r="59">
      <c r="A59" s="43" t="s">
        <v>1425</v>
      </c>
      <c r="B59" s="27">
        <v>0.12611111111111112</v>
      </c>
      <c r="C59" s="27">
        <f>B59-TIME('Time Shifts'!$B$43,'Time Shifts'!$C$43,'Time Shifts'!$D$43)</f>
        <v>0.1141203704</v>
      </c>
      <c r="D59" s="43" t="s">
        <v>74</v>
      </c>
      <c r="E59" s="43" t="s">
        <v>79</v>
      </c>
      <c r="F59" s="25">
        <v>14.0</v>
      </c>
      <c r="G59" s="25">
        <f>F59-0</f>
        <v>14</v>
      </c>
      <c r="H59" s="26"/>
      <c r="I59" s="26"/>
      <c r="J59" s="43"/>
      <c r="K59" s="43" t="s">
        <v>274</v>
      </c>
    </row>
    <row r="60">
      <c r="A60" s="43" t="s">
        <v>1425</v>
      </c>
      <c r="B60" s="27">
        <v>0.12611111111111112</v>
      </c>
      <c r="C60" s="27">
        <f>B60-TIME('Time Shifts'!$B$43,'Time Shifts'!$C$43,'Time Shifts'!$D$43)</f>
        <v>0.1141203704</v>
      </c>
      <c r="D60" s="43" t="s">
        <v>69</v>
      </c>
      <c r="E60" s="43" t="s">
        <v>79</v>
      </c>
      <c r="F60" s="25">
        <v>19.0</v>
      </c>
      <c r="G60" s="25">
        <f>F60-3</f>
        <v>16</v>
      </c>
      <c r="H60" s="26"/>
      <c r="I60" s="26"/>
      <c r="J60" s="26"/>
      <c r="K60" s="26"/>
    </row>
    <row r="61">
      <c r="A61" s="43" t="s">
        <v>1425</v>
      </c>
      <c r="B61" s="27">
        <v>0.12658564814814816</v>
      </c>
      <c r="C61" s="27">
        <f>B61-TIME('Time Shifts'!$B$43,'Time Shifts'!$C$43,'Time Shifts'!$D$43)</f>
        <v>0.1145949074</v>
      </c>
      <c r="D61" s="43" t="s">
        <v>69</v>
      </c>
      <c r="E61" s="43" t="s">
        <v>125</v>
      </c>
      <c r="F61" s="28" t="s">
        <v>68</v>
      </c>
      <c r="G61" s="25">
        <v>20.0</v>
      </c>
      <c r="H61" s="26"/>
      <c r="I61" s="26"/>
      <c r="J61" s="43"/>
      <c r="K61" s="43" t="s">
        <v>970</v>
      </c>
    </row>
    <row r="62">
      <c r="A62" s="43" t="s">
        <v>1425</v>
      </c>
      <c r="B62" s="27">
        <v>0.12659722222222222</v>
      </c>
      <c r="C62" s="27">
        <f>B62-TIME('Time Shifts'!$B$43,'Time Shifts'!$C$43,'Time Shifts'!$D$43)</f>
        <v>0.1146064815</v>
      </c>
      <c r="D62" s="43" t="s">
        <v>74</v>
      </c>
      <c r="E62" s="43" t="s">
        <v>125</v>
      </c>
      <c r="F62" s="25">
        <v>38.0</v>
      </c>
      <c r="G62" s="25">
        <f>F62-10-10</f>
        <v>18</v>
      </c>
      <c r="H62" s="26"/>
      <c r="I62" s="26"/>
      <c r="J62" s="43"/>
      <c r="K62" s="43" t="s">
        <v>970</v>
      </c>
    </row>
    <row r="63">
      <c r="A63" s="43" t="s">
        <v>1425</v>
      </c>
      <c r="B63" s="27">
        <v>0.12844907407407408</v>
      </c>
      <c r="C63" s="27">
        <f>B63-TIME('Time Shifts'!$B$43,'Time Shifts'!$C$43,'Time Shifts'!$D$43)</f>
        <v>0.1164583333</v>
      </c>
      <c r="D63" s="43" t="s">
        <v>82</v>
      </c>
      <c r="E63" s="43" t="s">
        <v>67</v>
      </c>
      <c r="F63" s="25">
        <v>12.0</v>
      </c>
      <c r="G63" s="25">
        <f>F63-3</f>
        <v>9</v>
      </c>
      <c r="H63" s="26"/>
      <c r="I63" s="26"/>
      <c r="J63" s="26"/>
      <c r="K63" s="26"/>
    </row>
    <row r="64">
      <c r="A64" s="43" t="s">
        <v>1425</v>
      </c>
      <c r="B64" s="27">
        <v>0.12893518518518518</v>
      </c>
      <c r="C64" s="27">
        <f>B64-TIME('Time Shifts'!$B$43,'Time Shifts'!$C$43,'Time Shifts'!$D$43)</f>
        <v>0.1169444444</v>
      </c>
      <c r="D64" s="43" t="s">
        <v>70</v>
      </c>
      <c r="E64" s="43" t="s">
        <v>210</v>
      </c>
      <c r="F64" s="25">
        <v>9.0</v>
      </c>
      <c r="G64" s="25">
        <f>F64-1</f>
        <v>8</v>
      </c>
      <c r="H64" s="26"/>
      <c r="I64" s="26"/>
      <c r="J64" s="26"/>
      <c r="K64" s="26"/>
    </row>
    <row r="65">
      <c r="A65" s="43" t="s">
        <v>1425</v>
      </c>
      <c r="B65" s="27">
        <v>0.1331712962962963</v>
      </c>
      <c r="C65" s="27">
        <f>B65-TIME('Time Shifts'!$B$43,'Time Shifts'!$C$43,'Time Shifts'!$D$43)</f>
        <v>0.1211805556</v>
      </c>
      <c r="D65" s="43" t="s">
        <v>968</v>
      </c>
      <c r="E65" s="43" t="s">
        <v>67</v>
      </c>
      <c r="F65" s="28" t="s">
        <v>75</v>
      </c>
      <c r="G65" s="25" t="s">
        <v>75</v>
      </c>
      <c r="H65" s="26"/>
      <c r="I65" s="26"/>
      <c r="J65" s="43"/>
      <c r="K65" s="43" t="s">
        <v>160</v>
      </c>
    </row>
    <row r="66">
      <c r="A66" s="43" t="s">
        <v>1425</v>
      </c>
      <c r="B66" s="27">
        <v>0.1331712962962963</v>
      </c>
      <c r="C66" s="27">
        <f>B66-TIME('Time Shifts'!$B$43,'Time Shifts'!$C$43,'Time Shifts'!$D$43)</f>
        <v>0.1211805556</v>
      </c>
      <c r="D66" s="43" t="s">
        <v>968</v>
      </c>
      <c r="E66" s="43" t="s">
        <v>67</v>
      </c>
      <c r="F66" s="25">
        <v>22.0</v>
      </c>
      <c r="G66" s="25">
        <f>F66-8</f>
        <v>14</v>
      </c>
      <c r="H66" s="26"/>
      <c r="I66" s="26"/>
      <c r="J66" s="43"/>
      <c r="K66" s="43" t="s">
        <v>161</v>
      </c>
    </row>
    <row r="67">
      <c r="A67" s="43" t="s">
        <v>1425</v>
      </c>
      <c r="B67" s="27">
        <v>0.1345949074074074</v>
      </c>
      <c r="C67" s="27">
        <f>B67-TIME('Time Shifts'!$B$43,'Time Shifts'!$C$43,'Time Shifts'!$D$43)</f>
        <v>0.1226041667</v>
      </c>
      <c r="D67" s="43" t="s">
        <v>70</v>
      </c>
      <c r="E67" s="43" t="s">
        <v>71</v>
      </c>
      <c r="F67" s="28">
        <v>10.0</v>
      </c>
      <c r="G67" s="25">
        <v>4.0</v>
      </c>
      <c r="H67" s="26"/>
      <c r="I67" s="26"/>
      <c r="J67" s="26"/>
      <c r="K67" s="26"/>
    </row>
    <row r="68">
      <c r="A68" s="43" t="s">
        <v>1425</v>
      </c>
      <c r="B68" s="27">
        <v>0.13555555555555557</v>
      </c>
      <c r="C68" s="27">
        <f>B68-TIME('Time Shifts'!$B$43,'Time Shifts'!$C$43,'Time Shifts'!$D$43)</f>
        <v>0.1235648148</v>
      </c>
      <c r="D68" s="43" t="s">
        <v>70</v>
      </c>
      <c r="E68" s="43" t="s">
        <v>80</v>
      </c>
      <c r="F68" s="25">
        <v>15.0</v>
      </c>
      <c r="G68" s="25">
        <f>F68-4</f>
        <v>11</v>
      </c>
      <c r="H68" s="26"/>
      <c r="I68" s="26"/>
      <c r="J68" s="26"/>
      <c r="K68" s="26"/>
    </row>
    <row r="69">
      <c r="A69" s="43" t="s">
        <v>1425</v>
      </c>
      <c r="B69" s="27">
        <v>0.13652777777777778</v>
      </c>
      <c r="C69" s="27">
        <f>B69-TIME('Time Shifts'!$B$43,'Time Shifts'!$C$43,'Time Shifts'!$D$43)</f>
        <v>0.124537037</v>
      </c>
      <c r="D69" s="43" t="s">
        <v>968</v>
      </c>
      <c r="E69" s="43" t="s">
        <v>128</v>
      </c>
      <c r="F69" s="25">
        <v>23.0</v>
      </c>
      <c r="G69" s="25">
        <f>F69-8</f>
        <v>15</v>
      </c>
      <c r="H69" s="26"/>
      <c r="I69" s="26"/>
      <c r="J69" s="26"/>
      <c r="K69" s="26"/>
    </row>
    <row r="70">
      <c r="A70" s="43" t="s">
        <v>1425</v>
      </c>
      <c r="B70" s="27">
        <v>0.13701388888888888</v>
      </c>
      <c r="C70" s="27">
        <f>B70-TIME('Time Shifts'!$B$43,'Time Shifts'!$C$43,'Time Shifts'!$D$43)</f>
        <v>0.1250231481</v>
      </c>
      <c r="D70" s="43" t="s">
        <v>968</v>
      </c>
      <c r="E70" s="43" t="s">
        <v>120</v>
      </c>
      <c r="F70" s="25">
        <v>21.0</v>
      </c>
      <c r="G70" s="25"/>
      <c r="H70" s="26"/>
      <c r="I70" s="26"/>
      <c r="J70" s="43"/>
      <c r="K70" s="43" t="s">
        <v>1434</v>
      </c>
    </row>
    <row r="71">
      <c r="A71" s="43" t="s">
        <v>1425</v>
      </c>
      <c r="B71" s="27">
        <v>0.13765046296296296</v>
      </c>
      <c r="C71" s="27">
        <f>B71-TIME('Time Shifts'!$B$43,'Time Shifts'!$C$43,'Time Shifts'!$D$43)</f>
        <v>0.1256597222</v>
      </c>
      <c r="D71" s="43" t="s">
        <v>968</v>
      </c>
      <c r="E71" s="43" t="s">
        <v>80</v>
      </c>
      <c r="F71" s="25">
        <v>7.0</v>
      </c>
      <c r="G71" s="25">
        <f>F71-3</f>
        <v>4</v>
      </c>
      <c r="H71" s="26"/>
      <c r="I71" s="26"/>
      <c r="J71" s="26"/>
      <c r="K71" s="26"/>
    </row>
    <row r="72">
      <c r="A72" s="43" t="s">
        <v>1425</v>
      </c>
      <c r="B72" s="27">
        <v>0.13869212962962962</v>
      </c>
      <c r="C72" s="27">
        <f>B72-TIME('Time Shifts'!$B$43,'Time Shifts'!$C$43,'Time Shifts'!$D$43)</f>
        <v>0.1267013889</v>
      </c>
      <c r="D72" s="43" t="s">
        <v>74</v>
      </c>
      <c r="E72" s="43" t="s">
        <v>67</v>
      </c>
      <c r="F72" s="25">
        <v>7.0</v>
      </c>
      <c r="G72" s="25">
        <f>F72-0</f>
        <v>7</v>
      </c>
      <c r="H72" s="26"/>
      <c r="I72" s="26"/>
      <c r="J72" s="26"/>
      <c r="K72" s="26"/>
    </row>
    <row r="73">
      <c r="A73" s="43" t="s">
        <v>1425</v>
      </c>
      <c r="B73" s="27">
        <v>0.13876157407407408</v>
      </c>
      <c r="C73" s="27">
        <f>B73-TIME('Time Shifts'!$B$43,'Time Shifts'!$C$43,'Time Shifts'!$D$43)</f>
        <v>0.1267708333</v>
      </c>
      <c r="D73" s="43" t="s">
        <v>70</v>
      </c>
      <c r="E73" s="43" t="s">
        <v>67</v>
      </c>
      <c r="F73" s="25">
        <v>7.0</v>
      </c>
      <c r="G73" s="25">
        <f>F73-3</f>
        <v>4</v>
      </c>
      <c r="H73" s="26"/>
      <c r="I73" s="26"/>
      <c r="J73" s="26"/>
      <c r="K73" s="26"/>
    </row>
    <row r="74">
      <c r="A74" s="43" t="s">
        <v>1425</v>
      </c>
      <c r="B74" s="27">
        <v>0.14202546296296295</v>
      </c>
      <c r="C74" s="27">
        <f>B74-TIME('Time Shifts'!$B$43,'Time Shifts'!$C$43,'Time Shifts'!$D$43)</f>
        <v>0.1300347222</v>
      </c>
      <c r="D74" s="43" t="s">
        <v>69</v>
      </c>
      <c r="E74" s="43" t="s">
        <v>80</v>
      </c>
      <c r="F74" s="25">
        <v>8.0</v>
      </c>
      <c r="G74" s="25">
        <f>F74-4</f>
        <v>4</v>
      </c>
      <c r="H74" s="26"/>
      <c r="I74" s="26"/>
      <c r="J74" s="26"/>
      <c r="K74" s="26"/>
    </row>
    <row r="75">
      <c r="A75" s="43" t="s">
        <v>1425</v>
      </c>
      <c r="B75" s="27">
        <v>0.14202546296296295</v>
      </c>
      <c r="C75" s="27">
        <f>B75-TIME('Time Shifts'!$B$43,'Time Shifts'!$C$43,'Time Shifts'!$D$43)</f>
        <v>0.1300347222</v>
      </c>
      <c r="D75" s="43" t="s">
        <v>968</v>
      </c>
      <c r="E75" s="43" t="s">
        <v>71</v>
      </c>
      <c r="F75" s="25">
        <v>13.0</v>
      </c>
      <c r="G75" s="25">
        <f>F75-8</f>
        <v>5</v>
      </c>
      <c r="H75" s="26"/>
      <c r="I75" s="26"/>
      <c r="J75" s="26"/>
      <c r="K75" s="26"/>
    </row>
    <row r="76">
      <c r="A76" s="43" t="s">
        <v>1425</v>
      </c>
      <c r="B76" s="27">
        <v>0.14710648148148148</v>
      </c>
      <c r="C76" s="27">
        <f>B76-TIME('Time Shifts'!$B$43,'Time Shifts'!$C$43,'Time Shifts'!$D$43)</f>
        <v>0.1351157407</v>
      </c>
      <c r="D76" s="43" t="s">
        <v>82</v>
      </c>
      <c r="E76" s="43" t="s">
        <v>131</v>
      </c>
      <c r="F76" s="28" t="s">
        <v>68</v>
      </c>
      <c r="G76" s="25">
        <v>20.0</v>
      </c>
      <c r="H76" s="26"/>
      <c r="I76" s="26"/>
      <c r="J76" s="26"/>
      <c r="K76" s="26"/>
    </row>
    <row r="77">
      <c r="A77" s="43" t="s">
        <v>1425</v>
      </c>
      <c r="B77" s="27">
        <v>0.15778935185185186</v>
      </c>
      <c r="C77" s="27">
        <f>B77-TIME('Time Shifts'!$B$43,'Time Shifts'!$C$43,'Time Shifts'!$D$43)</f>
        <v>0.1457986111</v>
      </c>
      <c r="D77" s="43" t="s">
        <v>69</v>
      </c>
      <c r="E77" s="43" t="s">
        <v>67</v>
      </c>
      <c r="F77" s="25">
        <v>13.0</v>
      </c>
      <c r="G77" s="25">
        <f t="shared" ref="G77:G79" si="6">F77-4</f>
        <v>9</v>
      </c>
      <c r="H77" s="26"/>
      <c r="I77" s="26"/>
      <c r="J77" s="26"/>
      <c r="K77" s="26"/>
    </row>
    <row r="78">
      <c r="A78" s="43" t="s">
        <v>1425</v>
      </c>
      <c r="B78" s="27">
        <v>0.1613425925925926</v>
      </c>
      <c r="C78" s="27">
        <f>B78-TIME('Time Shifts'!$B$43,'Time Shifts'!$C$43,'Time Shifts'!$D$43)</f>
        <v>0.1493518519</v>
      </c>
      <c r="D78" s="43" t="s">
        <v>69</v>
      </c>
      <c r="E78" s="43" t="s">
        <v>67</v>
      </c>
      <c r="F78" s="25">
        <v>7.0</v>
      </c>
      <c r="G78" s="25">
        <f t="shared" si="6"/>
        <v>3</v>
      </c>
      <c r="H78" s="26"/>
      <c r="I78" s="26"/>
      <c r="J78" s="26"/>
      <c r="K78" s="26"/>
    </row>
    <row r="79">
      <c r="A79" s="43" t="s">
        <v>1425</v>
      </c>
      <c r="B79" s="27">
        <v>0.16194444444444445</v>
      </c>
      <c r="C79" s="27">
        <f>B79-TIME('Time Shifts'!$B$43,'Time Shifts'!$C$43,'Time Shifts'!$D$43)</f>
        <v>0.1499537037</v>
      </c>
      <c r="D79" s="43" t="s">
        <v>69</v>
      </c>
      <c r="E79" s="43" t="s">
        <v>127</v>
      </c>
      <c r="F79" s="25">
        <v>22.0</v>
      </c>
      <c r="G79" s="25">
        <f t="shared" si="6"/>
        <v>18</v>
      </c>
      <c r="H79" s="26"/>
      <c r="I79" s="26"/>
      <c r="J79" s="26"/>
      <c r="K79" s="26"/>
    </row>
    <row r="80">
      <c r="A80" s="43" t="s">
        <v>1425</v>
      </c>
      <c r="B80" s="27">
        <v>0.1622337962962963</v>
      </c>
      <c r="C80" s="27">
        <f>B80-TIME('Time Shifts'!$B$43,'Time Shifts'!$C$43,'Time Shifts'!$D$43)</f>
        <v>0.1502430556</v>
      </c>
      <c r="D80" s="43" t="s">
        <v>69</v>
      </c>
      <c r="E80" s="43" t="s">
        <v>73</v>
      </c>
      <c r="F80" s="25">
        <v>15.0</v>
      </c>
      <c r="G80" s="25">
        <f>F80-6</f>
        <v>9</v>
      </c>
      <c r="H80" s="26"/>
      <c r="I80" s="26"/>
      <c r="J80" s="26"/>
      <c r="K80" s="26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47.29"/>
    <col customWidth="1" min="9" max="9" width="6.29"/>
    <col customWidth="1" min="10" max="11" width="51.29"/>
  </cols>
  <sheetData>
    <row r="1">
      <c r="A1" s="65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1435</v>
      </c>
      <c r="B2" s="27">
        <v>0.012037037037037037</v>
      </c>
      <c r="C2" s="27">
        <f t="shared" ref="C2:C55" si="1">B2</f>
        <v>0.01203703704</v>
      </c>
      <c r="D2" s="43" t="s">
        <v>82</v>
      </c>
      <c r="E2" s="43" t="s">
        <v>91</v>
      </c>
      <c r="F2" s="25">
        <v>17.0</v>
      </c>
      <c r="G2" s="26"/>
      <c r="H2" s="43"/>
      <c r="I2" s="26" t="s">
        <v>1436</v>
      </c>
      <c r="J2" s="43"/>
      <c r="K2" s="43" t="s">
        <v>1437</v>
      </c>
    </row>
    <row r="3">
      <c r="A3" s="43" t="s">
        <v>1435</v>
      </c>
      <c r="B3" s="27">
        <v>0.012511574074074074</v>
      </c>
      <c r="C3" s="27">
        <f t="shared" si="1"/>
        <v>0.01251157407</v>
      </c>
      <c r="D3" s="43" t="s">
        <v>69</v>
      </c>
      <c r="E3" s="43" t="s">
        <v>87</v>
      </c>
      <c r="F3" s="25">
        <v>19.0</v>
      </c>
      <c r="G3" s="26">
        <f>F3-4</f>
        <v>15</v>
      </c>
      <c r="H3" s="26"/>
      <c r="I3" s="26"/>
      <c r="J3" s="26"/>
      <c r="K3" s="26"/>
    </row>
    <row r="4">
      <c r="A4" s="43" t="s">
        <v>1435</v>
      </c>
      <c r="B4" s="27">
        <v>0.013055555555555556</v>
      </c>
      <c r="C4" s="27">
        <f t="shared" si="1"/>
        <v>0.01305555556</v>
      </c>
      <c r="D4" s="43" t="s">
        <v>70</v>
      </c>
      <c r="E4" s="43" t="s">
        <v>87</v>
      </c>
      <c r="F4" s="28">
        <v>24.0</v>
      </c>
      <c r="G4" s="25" t="s">
        <v>75</v>
      </c>
      <c r="H4" s="26"/>
      <c r="I4" s="26"/>
      <c r="J4" s="43"/>
      <c r="K4" s="43" t="s">
        <v>1438</v>
      </c>
    </row>
    <row r="5">
      <c r="A5" s="43" t="s">
        <v>1435</v>
      </c>
      <c r="B5" s="27">
        <v>0.013194444444444444</v>
      </c>
      <c r="C5" s="27">
        <f t="shared" si="1"/>
        <v>0.01319444444</v>
      </c>
      <c r="D5" s="43" t="s">
        <v>84</v>
      </c>
      <c r="E5" s="43" t="s">
        <v>87</v>
      </c>
      <c r="F5" s="28" t="s">
        <v>75</v>
      </c>
      <c r="G5" s="25" t="s">
        <v>75</v>
      </c>
      <c r="H5" s="26"/>
      <c r="I5" s="26"/>
      <c r="J5" s="43"/>
      <c r="K5" s="43" t="s">
        <v>85</v>
      </c>
    </row>
    <row r="6">
      <c r="A6" s="43" t="s">
        <v>1435</v>
      </c>
      <c r="B6" s="27">
        <v>0.013194444444444444</v>
      </c>
      <c r="C6" s="27">
        <f t="shared" si="1"/>
        <v>0.01319444444</v>
      </c>
      <c r="D6" s="43" t="s">
        <v>84</v>
      </c>
      <c r="E6" s="43" t="s">
        <v>87</v>
      </c>
      <c r="F6" s="25">
        <v>15.0</v>
      </c>
      <c r="G6" s="26">
        <f>F6-2</f>
        <v>13</v>
      </c>
      <c r="H6" s="26"/>
      <c r="I6" s="26"/>
      <c r="J6" s="43"/>
      <c r="K6" s="43" t="s">
        <v>86</v>
      </c>
    </row>
    <row r="7">
      <c r="A7" s="43" t="s">
        <v>1435</v>
      </c>
      <c r="B7" s="27">
        <v>0.013356481481481481</v>
      </c>
      <c r="C7" s="27">
        <f t="shared" si="1"/>
        <v>0.01335648148</v>
      </c>
      <c r="D7" s="43" t="s">
        <v>968</v>
      </c>
      <c r="E7" s="43" t="s">
        <v>87</v>
      </c>
      <c r="F7" s="25">
        <v>12.0</v>
      </c>
      <c r="G7" s="26">
        <f>F7-1</f>
        <v>11</v>
      </c>
      <c r="H7" s="26"/>
      <c r="I7" s="26"/>
      <c r="J7" s="26"/>
      <c r="K7" s="26"/>
    </row>
    <row r="8">
      <c r="A8" s="43" t="s">
        <v>1435</v>
      </c>
      <c r="B8" s="27">
        <v>0.013391203703703704</v>
      </c>
      <c r="C8" s="27">
        <f t="shared" si="1"/>
        <v>0.0133912037</v>
      </c>
      <c r="D8" s="43" t="s">
        <v>66</v>
      </c>
      <c r="E8" s="43" t="s">
        <v>87</v>
      </c>
      <c r="F8" s="25">
        <v>11.0</v>
      </c>
      <c r="G8" s="26">
        <f>F8-0</f>
        <v>11</v>
      </c>
      <c r="H8" s="26"/>
      <c r="I8" s="26"/>
      <c r="J8" s="26"/>
      <c r="K8" s="26"/>
    </row>
    <row r="9">
      <c r="A9" s="43" t="s">
        <v>1435</v>
      </c>
      <c r="B9" s="27">
        <v>0.013530092592592592</v>
      </c>
      <c r="C9" s="27">
        <f t="shared" si="1"/>
        <v>0.01353009259</v>
      </c>
      <c r="D9" s="43" t="s">
        <v>82</v>
      </c>
      <c r="E9" s="43" t="s">
        <v>87</v>
      </c>
      <c r="F9" s="25">
        <v>8.0</v>
      </c>
      <c r="G9" s="26">
        <f>F9-1</f>
        <v>7</v>
      </c>
      <c r="H9" s="26"/>
      <c r="I9" s="26"/>
      <c r="J9" s="26"/>
      <c r="K9" s="26"/>
    </row>
    <row r="10">
      <c r="A10" s="43" t="s">
        <v>1435</v>
      </c>
      <c r="B10" s="27">
        <v>0.01369212962962963</v>
      </c>
      <c r="C10" s="27">
        <f t="shared" si="1"/>
        <v>0.01369212963</v>
      </c>
      <c r="D10" s="43" t="s">
        <v>74</v>
      </c>
      <c r="E10" s="43" t="s">
        <v>87</v>
      </c>
      <c r="F10" s="25">
        <v>9.0</v>
      </c>
      <c r="G10" s="26">
        <f>F10-4</f>
        <v>5</v>
      </c>
      <c r="H10" s="26"/>
      <c r="I10" s="26"/>
      <c r="J10" s="26"/>
      <c r="K10" s="26"/>
    </row>
    <row r="11">
      <c r="A11" s="43" t="s">
        <v>1435</v>
      </c>
      <c r="B11" s="27">
        <v>0.015462962962962963</v>
      </c>
      <c r="C11" s="27">
        <f t="shared" si="1"/>
        <v>0.01546296296</v>
      </c>
      <c r="D11" s="43" t="s">
        <v>82</v>
      </c>
      <c r="E11" s="43" t="s">
        <v>1439</v>
      </c>
      <c r="F11" s="25">
        <v>14.0</v>
      </c>
      <c r="G11" s="26">
        <f t="shared" ref="G11:G12" si="2">F11-5</f>
        <v>9</v>
      </c>
      <c r="H11" s="26"/>
      <c r="I11" s="26"/>
      <c r="J11" s="43"/>
      <c r="K11" s="43" t="s">
        <v>161</v>
      </c>
    </row>
    <row r="12">
      <c r="A12" s="43" t="s">
        <v>1435</v>
      </c>
      <c r="B12" s="27">
        <v>0.015462962962962963</v>
      </c>
      <c r="C12" s="27">
        <f t="shared" si="1"/>
        <v>0.01546296296</v>
      </c>
      <c r="D12" s="43" t="s">
        <v>82</v>
      </c>
      <c r="E12" s="43" t="s">
        <v>1439</v>
      </c>
      <c r="F12" s="25">
        <v>19.0</v>
      </c>
      <c r="G12" s="26">
        <f t="shared" si="2"/>
        <v>14</v>
      </c>
      <c r="H12" s="26"/>
      <c r="I12" s="26"/>
      <c r="J12" s="43"/>
      <c r="K12" s="43" t="s">
        <v>160</v>
      </c>
    </row>
    <row r="13">
      <c r="A13" s="43" t="s">
        <v>1435</v>
      </c>
      <c r="B13" s="27">
        <v>0.015960648148148147</v>
      </c>
      <c r="C13" s="27">
        <f t="shared" si="1"/>
        <v>0.01596064815</v>
      </c>
      <c r="D13" s="43" t="s">
        <v>82</v>
      </c>
      <c r="E13" s="43" t="s">
        <v>67</v>
      </c>
      <c r="F13" s="28" t="s">
        <v>68</v>
      </c>
      <c r="G13" s="25">
        <v>20.0</v>
      </c>
      <c r="H13" s="26"/>
      <c r="I13" s="26"/>
      <c r="J13" s="43"/>
      <c r="K13" s="43" t="s">
        <v>160</v>
      </c>
    </row>
    <row r="14">
      <c r="A14" s="43" t="s">
        <v>1435</v>
      </c>
      <c r="B14" s="27">
        <v>0.015960648148148147</v>
      </c>
      <c r="C14" s="27">
        <f t="shared" si="1"/>
        <v>0.01596064815</v>
      </c>
      <c r="D14" s="43" t="s">
        <v>82</v>
      </c>
      <c r="E14" s="43" t="s">
        <v>67</v>
      </c>
      <c r="F14" s="28">
        <v>19.0</v>
      </c>
      <c r="G14" s="25">
        <v>16.0</v>
      </c>
      <c r="H14" s="26"/>
      <c r="I14" s="26"/>
      <c r="J14" s="43"/>
      <c r="K14" s="43" t="s">
        <v>161</v>
      </c>
    </row>
    <row r="15">
      <c r="A15" s="43" t="s">
        <v>1435</v>
      </c>
      <c r="B15" s="27">
        <v>0.022083333333333333</v>
      </c>
      <c r="C15" s="27">
        <f t="shared" si="1"/>
        <v>0.02208333333</v>
      </c>
      <c r="D15" s="43" t="s">
        <v>82</v>
      </c>
      <c r="E15" s="43" t="s">
        <v>91</v>
      </c>
      <c r="F15" s="25">
        <v>24.0</v>
      </c>
      <c r="G15" s="26"/>
      <c r="H15" s="43"/>
      <c r="I15" s="26" t="s">
        <v>1440</v>
      </c>
      <c r="J15" s="43"/>
      <c r="K15" s="43" t="s">
        <v>1437</v>
      </c>
    </row>
    <row r="16">
      <c r="A16" s="43" t="s">
        <v>1435</v>
      </c>
      <c r="B16" s="27">
        <v>0.022766203703703705</v>
      </c>
      <c r="C16" s="27">
        <f t="shared" si="1"/>
        <v>0.0227662037</v>
      </c>
      <c r="D16" s="43" t="s">
        <v>82</v>
      </c>
      <c r="E16" s="43" t="s">
        <v>81</v>
      </c>
      <c r="F16" s="28" t="s">
        <v>68</v>
      </c>
      <c r="G16" s="25">
        <v>20.0</v>
      </c>
      <c r="H16" s="26"/>
      <c r="I16" s="26"/>
      <c r="J16" s="43"/>
      <c r="K16" s="43" t="s">
        <v>254</v>
      </c>
    </row>
    <row r="17">
      <c r="A17" s="43" t="s">
        <v>1435</v>
      </c>
      <c r="B17" s="27">
        <v>0.023148148148148147</v>
      </c>
      <c r="C17" s="27">
        <f t="shared" si="1"/>
        <v>0.02314814815</v>
      </c>
      <c r="D17" s="43" t="s">
        <v>82</v>
      </c>
      <c r="E17" s="43" t="s">
        <v>81</v>
      </c>
      <c r="F17" s="25">
        <v>7.0</v>
      </c>
      <c r="G17" s="26">
        <f>F17-2</f>
        <v>5</v>
      </c>
      <c r="H17" s="26"/>
      <c r="I17" s="26"/>
      <c r="J17" s="43"/>
      <c r="K17" s="43" t="s">
        <v>254</v>
      </c>
    </row>
    <row r="18">
      <c r="A18" s="43" t="s">
        <v>1435</v>
      </c>
      <c r="B18" s="27">
        <v>0.024212962962962964</v>
      </c>
      <c r="C18" s="27">
        <f t="shared" si="1"/>
        <v>0.02421296296</v>
      </c>
      <c r="D18" s="43" t="s">
        <v>66</v>
      </c>
      <c r="E18" s="43" t="s">
        <v>91</v>
      </c>
      <c r="F18" s="25">
        <v>18.0</v>
      </c>
      <c r="G18" s="26"/>
      <c r="H18" s="43"/>
      <c r="I18" s="26" t="s">
        <v>1441</v>
      </c>
      <c r="J18" s="43"/>
      <c r="K18" s="43" t="s">
        <v>1442</v>
      </c>
    </row>
    <row r="19">
      <c r="A19" s="43" t="s">
        <v>1435</v>
      </c>
      <c r="B19" s="27">
        <v>0.025092592592592593</v>
      </c>
      <c r="C19" s="27">
        <f t="shared" si="1"/>
        <v>0.02509259259</v>
      </c>
      <c r="D19" s="43" t="s">
        <v>74</v>
      </c>
      <c r="E19" s="43" t="s">
        <v>93</v>
      </c>
      <c r="F19" s="25">
        <v>14.0</v>
      </c>
      <c r="G19" s="26">
        <f>F19-8</f>
        <v>6</v>
      </c>
      <c r="H19" s="26"/>
      <c r="I19" s="26"/>
      <c r="J19" s="43"/>
      <c r="K19" s="43" t="s">
        <v>1304</v>
      </c>
    </row>
    <row r="20">
      <c r="A20" s="43" t="s">
        <v>1435</v>
      </c>
      <c r="B20" s="27">
        <v>0.026331018518518517</v>
      </c>
      <c r="C20" s="27">
        <f t="shared" si="1"/>
        <v>0.02633101852</v>
      </c>
      <c r="D20" s="43" t="s">
        <v>74</v>
      </c>
      <c r="E20" s="43" t="s">
        <v>100</v>
      </c>
      <c r="F20" s="25">
        <v>19.0</v>
      </c>
      <c r="G20" s="26">
        <f>F20-7</f>
        <v>12</v>
      </c>
      <c r="H20" s="26"/>
      <c r="I20" s="26"/>
      <c r="J20" s="43"/>
      <c r="K20" s="43" t="s">
        <v>1443</v>
      </c>
    </row>
    <row r="21">
      <c r="A21" s="43" t="s">
        <v>1435</v>
      </c>
      <c r="B21" s="27">
        <v>0.02636574074074074</v>
      </c>
      <c r="C21" s="27">
        <f t="shared" si="1"/>
        <v>0.02636574074</v>
      </c>
      <c r="D21" s="43" t="s">
        <v>968</v>
      </c>
      <c r="E21" s="43" t="s">
        <v>100</v>
      </c>
      <c r="F21" s="25">
        <v>20.0</v>
      </c>
      <c r="G21" s="26">
        <f>F21-1</f>
        <v>19</v>
      </c>
      <c r="H21" s="43"/>
      <c r="I21" s="26" t="s">
        <v>1444</v>
      </c>
      <c r="J21" s="43"/>
      <c r="K21" s="43" t="s">
        <v>1443</v>
      </c>
    </row>
    <row r="22">
      <c r="A22" s="43" t="s">
        <v>1435</v>
      </c>
      <c r="B22" s="27">
        <v>0.0265625</v>
      </c>
      <c r="C22" s="27">
        <f t="shared" si="1"/>
        <v>0.0265625</v>
      </c>
      <c r="D22" s="43" t="s">
        <v>84</v>
      </c>
      <c r="E22" s="43" t="s">
        <v>100</v>
      </c>
      <c r="F22" s="28" t="s">
        <v>75</v>
      </c>
      <c r="G22" s="25" t="s">
        <v>75</v>
      </c>
      <c r="H22" s="26"/>
      <c r="I22" s="26"/>
      <c r="J22" s="43"/>
      <c r="K22" s="43" t="s">
        <v>85</v>
      </c>
    </row>
    <row r="23">
      <c r="A23" s="43" t="s">
        <v>1435</v>
      </c>
      <c r="B23" s="27">
        <v>0.0265625</v>
      </c>
      <c r="C23" s="27">
        <f t="shared" si="1"/>
        <v>0.0265625</v>
      </c>
      <c r="D23" s="43" t="s">
        <v>84</v>
      </c>
      <c r="E23" s="43" t="s">
        <v>100</v>
      </c>
      <c r="F23" s="25">
        <v>11.0</v>
      </c>
      <c r="G23" s="26">
        <f>F23-2</f>
        <v>9</v>
      </c>
      <c r="H23" s="26"/>
      <c r="I23" s="26"/>
      <c r="J23" s="43"/>
      <c r="K23" s="43" t="s">
        <v>1445</v>
      </c>
    </row>
    <row r="24">
      <c r="A24" s="43" t="s">
        <v>1435</v>
      </c>
      <c r="B24" s="27">
        <v>0.026909722222222224</v>
      </c>
      <c r="C24" s="27">
        <f t="shared" si="1"/>
        <v>0.02690972222</v>
      </c>
      <c r="D24" s="43" t="s">
        <v>84</v>
      </c>
      <c r="E24" s="26" t="s">
        <v>100</v>
      </c>
      <c r="F24" s="43">
        <f>G24+2</f>
        <v>21</v>
      </c>
      <c r="G24" s="25">
        <v>19.0</v>
      </c>
      <c r="H24" s="43"/>
      <c r="I24" s="26" t="s">
        <v>1446</v>
      </c>
      <c r="J24" s="43"/>
      <c r="K24" s="43" t="s">
        <v>1447</v>
      </c>
    </row>
    <row r="25">
      <c r="A25" s="43" t="s">
        <v>1435</v>
      </c>
      <c r="B25" s="27">
        <v>0.03607638888888889</v>
      </c>
      <c r="C25" s="27">
        <f t="shared" si="1"/>
        <v>0.03607638889</v>
      </c>
      <c r="D25" s="43" t="s">
        <v>69</v>
      </c>
      <c r="E25" s="43" t="s">
        <v>80</v>
      </c>
      <c r="F25" s="25">
        <v>14.0</v>
      </c>
      <c r="G25" s="26">
        <f>F25-4</f>
        <v>10</v>
      </c>
      <c r="H25" s="26"/>
      <c r="I25" s="26"/>
      <c r="J25" s="26"/>
      <c r="K25" s="26"/>
    </row>
    <row r="26">
      <c r="A26" s="43" t="s">
        <v>1435</v>
      </c>
      <c r="B26" s="27">
        <v>0.03726851851851852</v>
      </c>
      <c r="C26" s="27">
        <f t="shared" si="1"/>
        <v>0.03726851852</v>
      </c>
      <c r="D26" s="43" t="s">
        <v>84</v>
      </c>
      <c r="E26" s="43" t="s">
        <v>93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1435</v>
      </c>
      <c r="B27" s="27">
        <v>0.03726851851851852</v>
      </c>
      <c r="C27" s="27">
        <f t="shared" si="1"/>
        <v>0.03726851852</v>
      </c>
      <c r="D27" s="43" t="s">
        <v>84</v>
      </c>
      <c r="E27" s="43" t="s">
        <v>93</v>
      </c>
      <c r="F27" s="25">
        <v>17.0</v>
      </c>
      <c r="G27" s="26">
        <f>F27-7</f>
        <v>10</v>
      </c>
      <c r="H27" s="26"/>
      <c r="I27" s="26"/>
      <c r="J27" s="43"/>
      <c r="K27" s="43" t="s">
        <v>553</v>
      </c>
    </row>
    <row r="28">
      <c r="A28" s="43" t="s">
        <v>1435</v>
      </c>
      <c r="B28" s="27">
        <v>0.03733796296296296</v>
      </c>
      <c r="C28" s="27">
        <f t="shared" si="1"/>
        <v>0.03733796296</v>
      </c>
      <c r="D28" s="43" t="s">
        <v>84</v>
      </c>
      <c r="E28" s="43" t="s">
        <v>93</v>
      </c>
      <c r="F28" s="28" t="s">
        <v>75</v>
      </c>
      <c r="G28" s="25" t="s">
        <v>75</v>
      </c>
      <c r="H28" s="26"/>
      <c r="I28" s="26"/>
      <c r="J28" s="43"/>
      <c r="K28" s="43" t="s">
        <v>85</v>
      </c>
    </row>
    <row r="29">
      <c r="A29" s="43" t="s">
        <v>1435</v>
      </c>
      <c r="B29" s="27">
        <v>0.03733796296296296</v>
      </c>
      <c r="C29" s="27">
        <f t="shared" si="1"/>
        <v>0.03733796296</v>
      </c>
      <c r="D29" s="43" t="s">
        <v>84</v>
      </c>
      <c r="E29" s="43" t="s">
        <v>93</v>
      </c>
      <c r="F29" s="25">
        <v>25.0</v>
      </c>
      <c r="G29" s="26">
        <f>F29-7</f>
        <v>18</v>
      </c>
      <c r="H29" s="26"/>
      <c r="I29" s="26"/>
      <c r="J29" s="43"/>
      <c r="K29" s="43" t="s">
        <v>553</v>
      </c>
    </row>
    <row r="30">
      <c r="A30" s="43" t="s">
        <v>1435</v>
      </c>
      <c r="B30" s="27">
        <v>0.037488425925925925</v>
      </c>
      <c r="C30" s="27">
        <f t="shared" si="1"/>
        <v>0.03748842593</v>
      </c>
      <c r="D30" s="43" t="s">
        <v>84</v>
      </c>
      <c r="E30" s="43" t="s">
        <v>91</v>
      </c>
      <c r="F30" s="25">
        <v>14.0</v>
      </c>
      <c r="G30" s="26"/>
      <c r="H30" s="43"/>
      <c r="I30" s="26" t="s">
        <v>1448</v>
      </c>
      <c r="J30" s="26"/>
      <c r="K30" s="26"/>
    </row>
    <row r="31">
      <c r="A31" s="43" t="s">
        <v>1435</v>
      </c>
      <c r="B31" s="27">
        <v>0.041875</v>
      </c>
      <c r="C31" s="27">
        <f t="shared" si="1"/>
        <v>0.041875</v>
      </c>
      <c r="D31" s="43" t="s">
        <v>66</v>
      </c>
      <c r="E31" s="43" t="s">
        <v>127</v>
      </c>
      <c r="F31" s="25">
        <v>6.0</v>
      </c>
      <c r="G31" s="26">
        <f>F31-4</f>
        <v>2</v>
      </c>
      <c r="H31" s="26"/>
      <c r="I31" s="26"/>
      <c r="J31" s="43"/>
      <c r="K31" s="43" t="s">
        <v>161</v>
      </c>
    </row>
    <row r="32">
      <c r="A32" s="43" t="s">
        <v>1435</v>
      </c>
      <c r="B32" s="27">
        <v>0.041875</v>
      </c>
      <c r="C32" s="27">
        <f t="shared" si="1"/>
        <v>0.041875</v>
      </c>
      <c r="D32" s="43" t="s">
        <v>66</v>
      </c>
      <c r="E32" s="43" t="s">
        <v>127</v>
      </c>
      <c r="F32" s="28" t="s">
        <v>75</v>
      </c>
      <c r="G32" s="25" t="s">
        <v>75</v>
      </c>
      <c r="H32" s="26"/>
      <c r="I32" s="26"/>
      <c r="J32" s="43"/>
      <c r="K32" s="43" t="s">
        <v>160</v>
      </c>
    </row>
    <row r="33">
      <c r="A33" s="43" t="s">
        <v>1435</v>
      </c>
      <c r="B33" s="27">
        <v>0.046875</v>
      </c>
      <c r="C33" s="27">
        <f t="shared" si="1"/>
        <v>0.046875</v>
      </c>
      <c r="D33" s="43" t="s">
        <v>82</v>
      </c>
      <c r="E33" s="43" t="s">
        <v>195</v>
      </c>
      <c r="F33" s="25">
        <v>17.0</v>
      </c>
      <c r="G33" s="26">
        <f>F33</f>
        <v>17</v>
      </c>
      <c r="H33" s="26"/>
      <c r="I33" s="26"/>
      <c r="J33" s="43"/>
      <c r="K33" s="43" t="s">
        <v>1449</v>
      </c>
    </row>
    <row r="34">
      <c r="A34" s="43" t="s">
        <v>1435</v>
      </c>
      <c r="B34" s="27">
        <v>0.04734953703703704</v>
      </c>
      <c r="C34" s="27">
        <f t="shared" si="1"/>
        <v>0.04734953704</v>
      </c>
      <c r="D34" s="43" t="s">
        <v>84</v>
      </c>
      <c r="E34" s="43" t="s">
        <v>79</v>
      </c>
      <c r="F34" s="25">
        <v>24.0</v>
      </c>
      <c r="G34" s="26">
        <f t="shared" ref="G34:G37" si="3">F34-6</f>
        <v>18</v>
      </c>
      <c r="H34" s="26"/>
      <c r="I34" s="26"/>
      <c r="J34" s="43"/>
      <c r="K34" s="43" t="s">
        <v>86</v>
      </c>
    </row>
    <row r="35">
      <c r="A35" s="43" t="s">
        <v>1435</v>
      </c>
      <c r="B35" s="27">
        <v>0.04734953703703704</v>
      </c>
      <c r="C35" s="27">
        <f t="shared" si="1"/>
        <v>0.04734953704</v>
      </c>
      <c r="D35" s="43" t="s">
        <v>84</v>
      </c>
      <c r="E35" s="43" t="s">
        <v>79</v>
      </c>
      <c r="F35" s="25">
        <v>21.0</v>
      </c>
      <c r="G35" s="26">
        <f t="shared" si="3"/>
        <v>15</v>
      </c>
      <c r="H35" s="26"/>
      <c r="I35" s="26"/>
      <c r="J35" s="43"/>
      <c r="K35" s="43" t="s">
        <v>85</v>
      </c>
    </row>
    <row r="36">
      <c r="A36" s="43" t="s">
        <v>1435</v>
      </c>
      <c r="B36" s="27">
        <v>0.04747685185185185</v>
      </c>
      <c r="C36" s="27">
        <f t="shared" si="1"/>
        <v>0.04747685185</v>
      </c>
      <c r="D36" s="43" t="s">
        <v>84</v>
      </c>
      <c r="E36" s="43" t="s">
        <v>79</v>
      </c>
      <c r="F36" s="25">
        <v>12.0</v>
      </c>
      <c r="G36" s="26">
        <f t="shared" si="3"/>
        <v>6</v>
      </c>
      <c r="H36" s="26"/>
      <c r="I36" s="26"/>
      <c r="J36" s="43"/>
      <c r="K36" s="43" t="s">
        <v>85</v>
      </c>
    </row>
    <row r="37">
      <c r="A37" s="43" t="s">
        <v>1435</v>
      </c>
      <c r="B37" s="27">
        <v>0.04747685185185185</v>
      </c>
      <c r="C37" s="27">
        <f t="shared" si="1"/>
        <v>0.04747685185</v>
      </c>
      <c r="D37" s="43" t="s">
        <v>84</v>
      </c>
      <c r="E37" s="43" t="s">
        <v>79</v>
      </c>
      <c r="F37" s="25">
        <v>21.0</v>
      </c>
      <c r="G37" s="26">
        <f t="shared" si="3"/>
        <v>15</v>
      </c>
      <c r="H37" s="26"/>
      <c r="I37" s="26"/>
      <c r="J37" s="43"/>
      <c r="K37" s="43" t="s">
        <v>86</v>
      </c>
    </row>
    <row r="38">
      <c r="A38" s="43" t="s">
        <v>1435</v>
      </c>
      <c r="B38" s="27">
        <v>0.048125</v>
      </c>
      <c r="C38" s="27">
        <f t="shared" si="1"/>
        <v>0.048125</v>
      </c>
      <c r="D38" s="43" t="s">
        <v>968</v>
      </c>
      <c r="E38" s="43" t="s">
        <v>78</v>
      </c>
      <c r="F38" s="28">
        <v>20.0</v>
      </c>
      <c r="G38" s="25">
        <v>19.0</v>
      </c>
      <c r="H38" s="26"/>
      <c r="I38" s="26"/>
      <c r="J38" s="26"/>
      <c r="K38" s="26"/>
    </row>
    <row r="39">
      <c r="A39" s="43" t="s">
        <v>1435</v>
      </c>
      <c r="B39" s="27">
        <v>0.04853009259259259</v>
      </c>
      <c r="C39" s="27">
        <f t="shared" si="1"/>
        <v>0.04853009259</v>
      </c>
      <c r="D39" s="43" t="s">
        <v>84</v>
      </c>
      <c r="E39" s="43" t="s">
        <v>79</v>
      </c>
      <c r="F39" s="28" t="s">
        <v>75</v>
      </c>
      <c r="G39" s="25" t="s">
        <v>75</v>
      </c>
      <c r="H39" s="26"/>
      <c r="I39" s="26"/>
      <c r="J39" s="43"/>
      <c r="K39" s="43" t="s">
        <v>85</v>
      </c>
    </row>
    <row r="40">
      <c r="A40" s="43" t="s">
        <v>1435</v>
      </c>
      <c r="B40" s="27">
        <v>0.04853009259259259</v>
      </c>
      <c r="C40" s="27">
        <f t="shared" si="1"/>
        <v>0.04853009259</v>
      </c>
      <c r="D40" s="43" t="s">
        <v>84</v>
      </c>
      <c r="E40" s="43" t="s">
        <v>79</v>
      </c>
      <c r="F40" s="25">
        <v>16.0</v>
      </c>
      <c r="G40" s="26">
        <f>F40-6</f>
        <v>10</v>
      </c>
      <c r="H40" s="26"/>
      <c r="I40" s="26"/>
      <c r="J40" s="43"/>
      <c r="K40" s="43" t="s">
        <v>86</v>
      </c>
    </row>
    <row r="41">
      <c r="A41" s="43" t="s">
        <v>1435</v>
      </c>
      <c r="B41" s="27">
        <v>0.0487037037037037</v>
      </c>
      <c r="C41" s="27">
        <f t="shared" si="1"/>
        <v>0.0487037037</v>
      </c>
      <c r="D41" s="43" t="s">
        <v>74</v>
      </c>
      <c r="E41" s="43" t="s">
        <v>78</v>
      </c>
      <c r="F41" s="25">
        <v>15.0</v>
      </c>
      <c r="G41" s="26">
        <f>F41-7</f>
        <v>8</v>
      </c>
      <c r="H41" s="26"/>
      <c r="I41" s="26"/>
      <c r="J41" s="26"/>
      <c r="K41" s="26"/>
    </row>
    <row r="42">
      <c r="A42" s="43" t="s">
        <v>1435</v>
      </c>
      <c r="B42" s="27">
        <v>0.04886574074074074</v>
      </c>
      <c r="C42" s="27">
        <f t="shared" si="1"/>
        <v>0.04886574074</v>
      </c>
      <c r="D42" s="43" t="s">
        <v>74</v>
      </c>
      <c r="E42" s="43" t="s">
        <v>78</v>
      </c>
      <c r="F42" s="28" t="s">
        <v>68</v>
      </c>
      <c r="G42" s="25">
        <v>20.0</v>
      </c>
      <c r="H42" s="26"/>
      <c r="I42" s="26"/>
      <c r="J42" s="26"/>
      <c r="K42" s="26"/>
    </row>
    <row r="43">
      <c r="A43" s="43" t="s">
        <v>1435</v>
      </c>
      <c r="B43" s="27">
        <v>0.04912037037037037</v>
      </c>
      <c r="C43" s="27">
        <f t="shared" si="1"/>
        <v>0.04912037037</v>
      </c>
      <c r="D43" s="43" t="s">
        <v>74</v>
      </c>
      <c r="E43" s="43" t="s">
        <v>78</v>
      </c>
      <c r="F43" s="25">
        <v>12.0</v>
      </c>
      <c r="G43" s="26">
        <f>F43-7</f>
        <v>5</v>
      </c>
      <c r="H43" s="26"/>
      <c r="I43" s="26"/>
      <c r="J43" s="26"/>
      <c r="K43" s="26"/>
    </row>
    <row r="44">
      <c r="A44" s="43" t="s">
        <v>1435</v>
      </c>
      <c r="B44" s="27">
        <v>0.052083333333333336</v>
      </c>
      <c r="C44" s="27">
        <f t="shared" si="1"/>
        <v>0.05208333333</v>
      </c>
      <c r="D44" s="43" t="s">
        <v>70</v>
      </c>
      <c r="E44" s="43" t="s">
        <v>127</v>
      </c>
      <c r="F44" s="25">
        <v>13.0</v>
      </c>
      <c r="G44" s="26">
        <f>F44-1</f>
        <v>12</v>
      </c>
      <c r="H44" s="26"/>
      <c r="I44" s="26"/>
      <c r="J44" s="26"/>
      <c r="K44" s="26"/>
    </row>
    <row r="45">
      <c r="A45" s="43" t="s">
        <v>1435</v>
      </c>
      <c r="B45" s="27">
        <v>0.05734953703703704</v>
      </c>
      <c r="C45" s="27">
        <f t="shared" si="1"/>
        <v>0.05734953704</v>
      </c>
      <c r="D45" s="43" t="s">
        <v>69</v>
      </c>
      <c r="E45" s="43" t="s">
        <v>80</v>
      </c>
      <c r="F45" s="25">
        <v>20.0</v>
      </c>
      <c r="G45" s="26">
        <f>F45-4</f>
        <v>16</v>
      </c>
      <c r="H45" s="26"/>
      <c r="I45" s="26"/>
      <c r="J45" s="26"/>
      <c r="K45" s="26"/>
    </row>
    <row r="46">
      <c r="A46" s="43" t="s">
        <v>1435</v>
      </c>
      <c r="B46" s="27">
        <v>0.05834490740740741</v>
      </c>
      <c r="C46" s="27">
        <f t="shared" si="1"/>
        <v>0.05834490741</v>
      </c>
      <c r="D46" s="43" t="s">
        <v>84</v>
      </c>
      <c r="E46" s="43" t="s">
        <v>79</v>
      </c>
      <c r="F46" s="25">
        <v>22.0</v>
      </c>
      <c r="G46" s="26">
        <f>F46-6</f>
        <v>16</v>
      </c>
      <c r="H46" s="26"/>
      <c r="I46" s="26"/>
      <c r="J46" s="43"/>
      <c r="K46" s="43" t="s">
        <v>86</v>
      </c>
    </row>
    <row r="47">
      <c r="A47" s="43" t="s">
        <v>1435</v>
      </c>
      <c r="B47" s="27">
        <v>0.05834490740740741</v>
      </c>
      <c r="C47" s="27">
        <f t="shared" si="1"/>
        <v>0.05834490741</v>
      </c>
      <c r="D47" s="43" t="s">
        <v>84</v>
      </c>
      <c r="E47" s="43" t="s">
        <v>79</v>
      </c>
      <c r="F47" s="28" t="s">
        <v>75</v>
      </c>
      <c r="G47" s="25" t="s">
        <v>75</v>
      </c>
      <c r="H47" s="26"/>
      <c r="I47" s="26"/>
      <c r="J47" s="43"/>
      <c r="K47" s="43" t="s">
        <v>85</v>
      </c>
    </row>
    <row r="48">
      <c r="A48" s="43" t="s">
        <v>1435</v>
      </c>
      <c r="B48" s="27">
        <v>0.060578703703703704</v>
      </c>
      <c r="C48" s="27">
        <f t="shared" si="1"/>
        <v>0.0605787037</v>
      </c>
      <c r="D48" s="43" t="s">
        <v>968</v>
      </c>
      <c r="E48" s="43" t="s">
        <v>120</v>
      </c>
      <c r="F48" s="25">
        <v>9.0</v>
      </c>
      <c r="G48" s="26"/>
      <c r="H48" s="26"/>
      <c r="I48" s="26"/>
      <c r="J48" s="43"/>
      <c r="K48" s="43" t="s">
        <v>1450</v>
      </c>
    </row>
    <row r="49">
      <c r="A49" s="43" t="s">
        <v>1435</v>
      </c>
      <c r="B49" s="27">
        <v>0.06115740740740741</v>
      </c>
      <c r="C49" s="27">
        <f t="shared" si="1"/>
        <v>0.06115740741</v>
      </c>
      <c r="D49" s="43" t="s">
        <v>66</v>
      </c>
      <c r="E49" s="43" t="s">
        <v>79</v>
      </c>
      <c r="F49" s="25">
        <v>17.0</v>
      </c>
      <c r="G49" s="26">
        <f>F49-3</f>
        <v>14</v>
      </c>
      <c r="H49" s="26"/>
      <c r="I49" s="26"/>
      <c r="J49" s="26"/>
      <c r="K49" s="26"/>
    </row>
    <row r="50">
      <c r="A50" s="43" t="s">
        <v>1435</v>
      </c>
      <c r="B50" s="27">
        <v>0.06274305555555555</v>
      </c>
      <c r="C50" s="27">
        <f t="shared" si="1"/>
        <v>0.06274305556</v>
      </c>
      <c r="D50" s="43" t="s">
        <v>66</v>
      </c>
      <c r="E50" s="43" t="s">
        <v>120</v>
      </c>
      <c r="F50" s="25">
        <v>9.0</v>
      </c>
      <c r="G50" s="26"/>
      <c r="H50" s="26"/>
      <c r="I50" s="26"/>
      <c r="J50" s="43"/>
      <c r="K50" s="43" t="s">
        <v>1451</v>
      </c>
    </row>
    <row r="51">
      <c r="A51" s="43" t="s">
        <v>1435</v>
      </c>
      <c r="B51" s="27">
        <v>0.06501157407407407</v>
      </c>
      <c r="C51" s="27">
        <f t="shared" si="1"/>
        <v>0.06501157407</v>
      </c>
      <c r="D51" s="43" t="s">
        <v>82</v>
      </c>
      <c r="E51" s="43" t="s">
        <v>91</v>
      </c>
      <c r="F51" s="25">
        <v>31.0</v>
      </c>
      <c r="G51" s="26"/>
      <c r="H51" s="43"/>
      <c r="I51" s="43" t="s">
        <v>1452</v>
      </c>
      <c r="J51" s="28">
        <v>6.0</v>
      </c>
      <c r="K51" s="43" t="s">
        <v>1453</v>
      </c>
    </row>
    <row r="52">
      <c r="A52" s="43" t="s">
        <v>1435</v>
      </c>
      <c r="B52" s="27">
        <v>0.06783564814814814</v>
      </c>
      <c r="C52" s="27">
        <f t="shared" si="1"/>
        <v>0.06783564815</v>
      </c>
      <c r="D52" s="43" t="s">
        <v>82</v>
      </c>
      <c r="E52" s="43" t="s">
        <v>166</v>
      </c>
      <c r="F52" s="25">
        <v>18.0</v>
      </c>
      <c r="G52" s="26">
        <f>F52-6</f>
        <v>12</v>
      </c>
      <c r="H52" s="26"/>
      <c r="I52" s="26"/>
      <c r="J52" s="43"/>
      <c r="K52" s="43" t="s">
        <v>359</v>
      </c>
    </row>
    <row r="53">
      <c r="A53" s="43" t="s">
        <v>1435</v>
      </c>
      <c r="B53" s="27">
        <v>0.070625</v>
      </c>
      <c r="C53" s="27">
        <f t="shared" si="1"/>
        <v>0.070625</v>
      </c>
      <c r="D53" s="43" t="s">
        <v>74</v>
      </c>
      <c r="E53" s="43" t="s">
        <v>78</v>
      </c>
      <c r="F53" s="25">
        <v>10.0</v>
      </c>
      <c r="G53" s="26">
        <f t="shared" ref="G53:G54" si="4">F53-7</f>
        <v>3</v>
      </c>
      <c r="H53" s="26"/>
      <c r="I53" s="26"/>
      <c r="J53" s="26"/>
      <c r="K53" s="26"/>
    </row>
    <row r="54">
      <c r="A54" s="43" t="s">
        <v>1435</v>
      </c>
      <c r="B54" s="27">
        <v>0.0706712962962963</v>
      </c>
      <c r="C54" s="27">
        <f t="shared" si="1"/>
        <v>0.0706712963</v>
      </c>
      <c r="D54" s="43" t="s">
        <v>74</v>
      </c>
      <c r="E54" s="43" t="s">
        <v>78</v>
      </c>
      <c r="F54" s="25">
        <v>17.0</v>
      </c>
      <c r="G54" s="26">
        <f t="shared" si="4"/>
        <v>10</v>
      </c>
      <c r="H54" s="26"/>
      <c r="I54" s="26"/>
      <c r="J54" s="26"/>
      <c r="K54" s="26"/>
    </row>
    <row r="55">
      <c r="A55" s="43" t="s">
        <v>1435</v>
      </c>
      <c r="B55" s="27">
        <v>0.07159722222222223</v>
      </c>
      <c r="C55" s="27">
        <f t="shared" si="1"/>
        <v>0.07159722222</v>
      </c>
      <c r="D55" s="43" t="s">
        <v>74</v>
      </c>
      <c r="E55" s="26" t="s">
        <v>78</v>
      </c>
      <c r="F55" s="43">
        <f>G55+7</f>
        <v>9</v>
      </c>
      <c r="G55" s="25">
        <v>2.0</v>
      </c>
      <c r="H55" s="26"/>
      <c r="I55" s="26"/>
      <c r="J55" s="26"/>
      <c r="K55" s="26"/>
    </row>
    <row r="56">
      <c r="A56" s="43" t="s">
        <v>1435</v>
      </c>
      <c r="B56" s="27">
        <v>0.08751157407407407</v>
      </c>
      <c r="C56" s="27">
        <f>B56-TIME('Time Shifts'!$B$44,'Time Shifts'!$C$44,'Time Shifts'!$D$44)</f>
        <v>0.07633101852</v>
      </c>
      <c r="D56" s="43" t="s">
        <v>69</v>
      </c>
      <c r="E56" s="43" t="s">
        <v>80</v>
      </c>
      <c r="F56" s="25">
        <v>8.0</v>
      </c>
      <c r="G56" s="26">
        <f t="shared" ref="G56:G57" si="5">F56-4</f>
        <v>4</v>
      </c>
      <c r="H56" s="26"/>
      <c r="I56" s="26"/>
      <c r="J56" s="26"/>
      <c r="K56" s="26"/>
    </row>
    <row r="57">
      <c r="A57" s="43" t="s">
        <v>1435</v>
      </c>
      <c r="B57" s="27">
        <v>0.09105324074074074</v>
      </c>
      <c r="C57" s="27">
        <f>B57-TIME('Time Shifts'!$B$44,'Time Shifts'!$C$44,'Time Shifts'!$D$44)</f>
        <v>0.07987268519</v>
      </c>
      <c r="D57" s="43" t="s">
        <v>70</v>
      </c>
      <c r="E57" s="43" t="s">
        <v>80</v>
      </c>
      <c r="F57" s="25">
        <v>17.0</v>
      </c>
      <c r="G57" s="26">
        <f t="shared" si="5"/>
        <v>13</v>
      </c>
      <c r="H57" s="26"/>
      <c r="I57" s="26"/>
      <c r="J57" s="26"/>
      <c r="K57" s="26"/>
    </row>
    <row r="58">
      <c r="A58" s="43" t="s">
        <v>1435</v>
      </c>
      <c r="B58" s="27">
        <v>0.09373842592592592</v>
      </c>
      <c r="C58" s="27">
        <f>B58-TIME('Time Shifts'!$B$44,'Time Shifts'!$C$44,'Time Shifts'!$D$44)</f>
        <v>0.08255787037</v>
      </c>
      <c r="D58" s="43" t="s">
        <v>84</v>
      </c>
      <c r="E58" s="43" t="s">
        <v>155</v>
      </c>
      <c r="F58" s="28" t="s">
        <v>75</v>
      </c>
      <c r="G58" s="25" t="s">
        <v>75</v>
      </c>
      <c r="H58" s="26"/>
      <c r="I58" s="26"/>
      <c r="J58" s="43"/>
      <c r="K58" s="43" t="s">
        <v>1454</v>
      </c>
    </row>
    <row r="59">
      <c r="A59" s="43" t="s">
        <v>1435</v>
      </c>
      <c r="B59" s="27">
        <v>0.09373842592592592</v>
      </c>
      <c r="C59" s="27">
        <f>B59-TIME('Time Shifts'!$B$44,'Time Shifts'!$C$44,'Time Shifts'!$D$44)</f>
        <v>0.08255787037</v>
      </c>
      <c r="D59" s="43" t="s">
        <v>968</v>
      </c>
      <c r="E59" s="43" t="s">
        <v>155</v>
      </c>
      <c r="F59" s="28" t="s">
        <v>75</v>
      </c>
      <c r="G59" s="25" t="s">
        <v>75</v>
      </c>
      <c r="H59" s="26"/>
      <c r="I59" s="26"/>
      <c r="J59" s="43"/>
      <c r="K59" s="43" t="s">
        <v>1455</v>
      </c>
    </row>
    <row r="60">
      <c r="A60" s="43" t="s">
        <v>1435</v>
      </c>
      <c r="B60" s="27">
        <v>0.09373842592592592</v>
      </c>
      <c r="C60" s="27">
        <f>B60-TIME('Time Shifts'!$B$44,'Time Shifts'!$C$44,'Time Shifts'!$D$44)</f>
        <v>0.08255787037</v>
      </c>
      <c r="D60" s="43" t="s">
        <v>74</v>
      </c>
      <c r="E60" s="43" t="s">
        <v>155</v>
      </c>
      <c r="F60" s="28" t="s">
        <v>75</v>
      </c>
      <c r="G60" s="25" t="s">
        <v>75</v>
      </c>
      <c r="H60" s="26"/>
      <c r="I60" s="26"/>
      <c r="J60" s="43"/>
      <c r="K60" s="43" t="s">
        <v>1456</v>
      </c>
    </row>
    <row r="61">
      <c r="A61" s="43" t="s">
        <v>1435</v>
      </c>
      <c r="B61" s="27">
        <v>0.09866898148148148</v>
      </c>
      <c r="C61" s="27">
        <f>B61-TIME('Time Shifts'!$B$44,'Time Shifts'!$C$44,'Time Shifts'!$D$44)</f>
        <v>0.08748842593</v>
      </c>
      <c r="D61" s="43" t="s">
        <v>70</v>
      </c>
      <c r="E61" s="43" t="s">
        <v>80</v>
      </c>
      <c r="F61" s="28" t="s">
        <v>75</v>
      </c>
      <c r="G61" s="25" t="s">
        <v>75</v>
      </c>
      <c r="H61" s="26"/>
      <c r="I61" s="26"/>
      <c r="J61" s="43"/>
      <c r="K61" s="43" t="s">
        <v>85</v>
      </c>
    </row>
    <row r="62">
      <c r="A62" s="43" t="s">
        <v>1435</v>
      </c>
      <c r="B62" s="27">
        <v>0.09866898148148148</v>
      </c>
      <c r="C62" s="27">
        <f>B62-TIME('Time Shifts'!$B$44,'Time Shifts'!$C$44,'Time Shifts'!$D$44)</f>
        <v>0.08748842593</v>
      </c>
      <c r="D62" s="43" t="s">
        <v>70</v>
      </c>
      <c r="E62" s="43" t="s">
        <v>80</v>
      </c>
      <c r="F62" s="25">
        <v>22.0</v>
      </c>
      <c r="G62" s="26">
        <f>F62-4</f>
        <v>18</v>
      </c>
      <c r="H62" s="26"/>
      <c r="I62" s="26"/>
      <c r="J62" s="43"/>
      <c r="K62" s="43" t="s">
        <v>86</v>
      </c>
    </row>
    <row r="63">
      <c r="A63" s="43" t="s">
        <v>1435</v>
      </c>
      <c r="B63" s="27">
        <v>0.09876157407407407</v>
      </c>
      <c r="C63" s="27">
        <f>B63-TIME('Time Shifts'!$B$44,'Time Shifts'!$C$44,'Time Shifts'!$D$44)</f>
        <v>0.08758101852</v>
      </c>
      <c r="D63" s="43" t="s">
        <v>82</v>
      </c>
      <c r="E63" s="43" t="s">
        <v>71</v>
      </c>
      <c r="F63" s="25">
        <v>22.0</v>
      </c>
      <c r="G63" s="26">
        <f>F63-6</f>
        <v>16</v>
      </c>
      <c r="H63" s="26"/>
      <c r="I63" s="26"/>
      <c r="J63" s="43"/>
      <c r="K63" s="43" t="s">
        <v>161</v>
      </c>
    </row>
    <row r="64">
      <c r="A64" s="43" t="s">
        <v>1435</v>
      </c>
      <c r="B64" s="27">
        <v>0.09876157407407407</v>
      </c>
      <c r="C64" s="27">
        <f>B64-TIME('Time Shifts'!$B$44,'Time Shifts'!$C$44,'Time Shifts'!$D$44)</f>
        <v>0.08758101852</v>
      </c>
      <c r="D64" s="43" t="s">
        <v>82</v>
      </c>
      <c r="E64" s="43" t="s">
        <v>71</v>
      </c>
      <c r="F64" s="28" t="s">
        <v>75</v>
      </c>
      <c r="G64" s="25" t="s">
        <v>75</v>
      </c>
      <c r="H64" s="26"/>
      <c r="I64" s="26"/>
      <c r="J64" s="43"/>
      <c r="K64" s="43" t="s">
        <v>160</v>
      </c>
    </row>
    <row r="65">
      <c r="A65" s="43" t="s">
        <v>1435</v>
      </c>
      <c r="B65" s="27">
        <v>0.10127314814814815</v>
      </c>
      <c r="C65" s="27">
        <f>B65-TIME('Time Shifts'!$B$44,'Time Shifts'!$C$44,'Time Shifts'!$D$44)</f>
        <v>0.09009259259</v>
      </c>
      <c r="D65" s="43" t="s">
        <v>66</v>
      </c>
      <c r="E65" s="43" t="s">
        <v>127</v>
      </c>
      <c r="F65" s="28" t="s">
        <v>68</v>
      </c>
      <c r="G65" s="25">
        <v>20.0</v>
      </c>
      <c r="H65" s="26"/>
      <c r="I65" s="26"/>
      <c r="J65" s="26"/>
      <c r="K65" s="26"/>
    </row>
    <row r="66">
      <c r="A66" s="43" t="s">
        <v>1435</v>
      </c>
      <c r="B66" s="27">
        <v>0.10651620370370371</v>
      </c>
      <c r="C66" s="27">
        <f>B66-TIME('Time Shifts'!$B$44,'Time Shifts'!$C$44,'Time Shifts'!$D$44)</f>
        <v>0.09533564815</v>
      </c>
      <c r="D66" s="43" t="s">
        <v>69</v>
      </c>
      <c r="E66" s="43" t="s">
        <v>67</v>
      </c>
      <c r="F66" s="28" t="s">
        <v>88</v>
      </c>
      <c r="G66" s="25">
        <v>1.0</v>
      </c>
      <c r="H66" s="26"/>
      <c r="I66" s="26"/>
      <c r="J66" s="43"/>
      <c r="K66" s="43" t="s">
        <v>160</v>
      </c>
    </row>
    <row r="67">
      <c r="A67" s="43" t="s">
        <v>1435</v>
      </c>
      <c r="B67" s="27">
        <v>0.10651620370370371</v>
      </c>
      <c r="C67" s="27">
        <f>B67-TIME('Time Shifts'!$B$44,'Time Shifts'!$C$44,'Time Shifts'!$D$44)</f>
        <v>0.09533564815</v>
      </c>
      <c r="D67" s="43" t="s">
        <v>69</v>
      </c>
      <c r="E67" s="43" t="s">
        <v>67</v>
      </c>
      <c r="F67" s="28" t="s">
        <v>88</v>
      </c>
      <c r="G67" s="25">
        <v>1.0</v>
      </c>
      <c r="H67" s="26"/>
      <c r="I67" s="26"/>
      <c r="J67" s="43"/>
      <c r="K67" s="43" t="s">
        <v>161</v>
      </c>
    </row>
    <row r="68">
      <c r="A68" s="43" t="s">
        <v>1435</v>
      </c>
      <c r="B68" s="27">
        <v>0.1094212962962963</v>
      </c>
      <c r="C68" s="27">
        <f>B68-TIME('Time Shifts'!$B$44,'Time Shifts'!$C$44,'Time Shifts'!$D$44)</f>
        <v>0.09824074074</v>
      </c>
      <c r="D68" s="43" t="s">
        <v>968</v>
      </c>
      <c r="E68" s="43" t="s">
        <v>127</v>
      </c>
      <c r="F68" s="28">
        <v>15.0</v>
      </c>
      <c r="G68" s="25">
        <f>F68-3</f>
        <v>12</v>
      </c>
      <c r="H68" s="26"/>
      <c r="I68" s="26"/>
      <c r="J68" s="43"/>
      <c r="K68" s="43"/>
    </row>
    <row r="69">
      <c r="A69" s="43" t="s">
        <v>1435</v>
      </c>
      <c r="B69" s="27">
        <v>0.1174537037037037</v>
      </c>
      <c r="C69" s="27">
        <f>B69-TIME('Time Shifts'!$B$44,'Time Shifts'!$C$44,'Time Shifts'!$D$44)</f>
        <v>0.1062731481</v>
      </c>
      <c r="D69" s="43" t="s">
        <v>82</v>
      </c>
      <c r="E69" s="43" t="s">
        <v>83</v>
      </c>
      <c r="F69" s="28">
        <v>26.0</v>
      </c>
      <c r="G69" s="25">
        <v>18.0</v>
      </c>
      <c r="H69" s="26"/>
      <c r="I69" s="26"/>
      <c r="J69" s="43"/>
      <c r="K69" s="43" t="s">
        <v>161</v>
      </c>
    </row>
    <row r="70">
      <c r="A70" s="43" t="s">
        <v>1435</v>
      </c>
      <c r="B70" s="27">
        <v>0.1174537037037037</v>
      </c>
      <c r="C70" s="27">
        <f>B70-TIME('Time Shifts'!$B$44,'Time Shifts'!$C$44,'Time Shifts'!$D$44)</f>
        <v>0.1062731481</v>
      </c>
      <c r="D70" s="43" t="s">
        <v>82</v>
      </c>
      <c r="E70" s="43" t="s">
        <v>83</v>
      </c>
      <c r="F70" s="28">
        <v>27.0</v>
      </c>
      <c r="G70" s="25">
        <v>19.0</v>
      </c>
      <c r="H70" s="26"/>
      <c r="I70" s="26"/>
      <c r="J70" s="43"/>
      <c r="K70" s="43" t="s">
        <v>160</v>
      </c>
    </row>
    <row r="71">
      <c r="A71" s="43" t="s">
        <v>1435</v>
      </c>
      <c r="B71" s="27">
        <v>0.11775462962962963</v>
      </c>
      <c r="C71" s="27">
        <f>B71-TIME('Time Shifts'!$B$44,'Time Shifts'!$C$44,'Time Shifts'!$D$44)</f>
        <v>0.1065740741</v>
      </c>
      <c r="D71" s="43" t="s">
        <v>74</v>
      </c>
      <c r="E71" s="43" t="s">
        <v>83</v>
      </c>
      <c r="F71" s="25">
        <v>19.0</v>
      </c>
      <c r="G71" s="26">
        <f>F71-9</f>
        <v>10</v>
      </c>
      <c r="H71" s="26"/>
      <c r="I71" s="26"/>
      <c r="J71" s="26"/>
      <c r="K71" s="26"/>
    </row>
    <row r="72">
      <c r="A72" s="43" t="s">
        <v>1435</v>
      </c>
      <c r="B72" s="27">
        <v>0.1319212962962963</v>
      </c>
      <c r="C72" s="27">
        <f>B72-TIME('Time Shifts'!$B$44,'Time Shifts'!$C$44,'Time Shifts'!$D$44)</f>
        <v>0.1207407407</v>
      </c>
      <c r="D72" s="43" t="s">
        <v>968</v>
      </c>
      <c r="E72" s="43" t="s">
        <v>320</v>
      </c>
      <c r="F72" s="25">
        <v>16.0</v>
      </c>
      <c r="G72" s="26">
        <f>F72-5</f>
        <v>11</v>
      </c>
      <c r="H72" s="26"/>
      <c r="I72" s="26"/>
      <c r="J72" s="26"/>
      <c r="K72" s="26"/>
    </row>
    <row r="73">
      <c r="A73" s="43" t="s">
        <v>1435</v>
      </c>
      <c r="B73" s="27">
        <v>0.13201388888888888</v>
      </c>
      <c r="C73" s="27">
        <f>B73-TIME('Time Shifts'!$B$44,'Time Shifts'!$C$44,'Time Shifts'!$D$44)</f>
        <v>0.1208333333</v>
      </c>
      <c r="D73" s="43" t="s">
        <v>69</v>
      </c>
      <c r="E73" s="43" t="s">
        <v>320</v>
      </c>
      <c r="F73" s="25">
        <v>6.0</v>
      </c>
      <c r="G73" s="26">
        <f t="shared" ref="G73:G74" si="6">F73-4</f>
        <v>2</v>
      </c>
      <c r="H73" s="26"/>
      <c r="I73" s="26"/>
      <c r="J73" s="26"/>
      <c r="K73" s="26"/>
    </row>
    <row r="74">
      <c r="A74" s="43" t="s">
        <v>1435</v>
      </c>
      <c r="B74" s="27">
        <v>0.1320601851851852</v>
      </c>
      <c r="C74" s="27">
        <f>B74-TIME('Time Shifts'!$B$44,'Time Shifts'!$C$44,'Time Shifts'!$D$44)</f>
        <v>0.1208796296</v>
      </c>
      <c r="D74" s="43" t="s">
        <v>69</v>
      </c>
      <c r="E74" s="43" t="s">
        <v>320</v>
      </c>
      <c r="F74" s="25">
        <v>8.0</v>
      </c>
      <c r="G74" s="26">
        <f t="shared" si="6"/>
        <v>4</v>
      </c>
      <c r="H74" s="26"/>
      <c r="I74" s="26"/>
      <c r="J74" s="26"/>
      <c r="K74" s="26"/>
    </row>
    <row r="75">
      <c r="A75" s="43" t="s">
        <v>1435</v>
      </c>
      <c r="B75" s="27">
        <v>0.13219907407407408</v>
      </c>
      <c r="C75" s="27">
        <f>B75-TIME('Time Shifts'!$B$44,'Time Shifts'!$C$44,'Time Shifts'!$D$44)</f>
        <v>0.1210185185</v>
      </c>
      <c r="D75" s="43" t="s">
        <v>968</v>
      </c>
      <c r="E75" s="43" t="s">
        <v>320</v>
      </c>
      <c r="F75" s="25">
        <v>19.0</v>
      </c>
      <c r="G75" s="26">
        <f>F75-5</f>
        <v>14</v>
      </c>
      <c r="H75" s="26"/>
      <c r="I75" s="26"/>
      <c r="J75" s="26"/>
      <c r="K75" s="26"/>
    </row>
    <row r="76">
      <c r="A76" s="43" t="s">
        <v>1435</v>
      </c>
      <c r="B76" s="27">
        <v>0.1323148148148148</v>
      </c>
      <c r="C76" s="27">
        <f>B76-TIME('Time Shifts'!$B$44,'Time Shifts'!$C$44,'Time Shifts'!$D$44)</f>
        <v>0.1211342593</v>
      </c>
      <c r="D76" s="43" t="s">
        <v>69</v>
      </c>
      <c r="E76" s="43" t="s">
        <v>320</v>
      </c>
      <c r="F76" s="25">
        <v>15.0</v>
      </c>
      <c r="G76" s="26">
        <f>F76-4</f>
        <v>11</v>
      </c>
      <c r="H76" s="26"/>
      <c r="I76" s="26"/>
      <c r="J76" s="26"/>
      <c r="K76" s="26"/>
    </row>
    <row r="77">
      <c r="A77" s="43" t="s">
        <v>1435</v>
      </c>
      <c r="B77" s="27">
        <v>0.1323263888888889</v>
      </c>
      <c r="C77" s="27">
        <f>B77-TIME('Time Shifts'!$B$44,'Time Shifts'!$C$44,'Time Shifts'!$D$44)</f>
        <v>0.1211458333</v>
      </c>
      <c r="D77" s="43" t="s">
        <v>968</v>
      </c>
      <c r="E77" s="43" t="s">
        <v>320</v>
      </c>
      <c r="F77" s="25">
        <v>14.0</v>
      </c>
      <c r="G77" s="26">
        <f>F77-5</f>
        <v>9</v>
      </c>
      <c r="H77" s="26"/>
      <c r="I77" s="26"/>
      <c r="J77" s="26"/>
      <c r="K77" s="26"/>
    </row>
    <row r="78">
      <c r="A78" s="43" t="s">
        <v>1435</v>
      </c>
      <c r="B78" s="27">
        <v>0.13256944444444443</v>
      </c>
      <c r="C78" s="27">
        <f>B78-TIME('Time Shifts'!$B$44,'Time Shifts'!$C$44,'Time Shifts'!$D$44)</f>
        <v>0.1213888889</v>
      </c>
      <c r="D78" s="43" t="s">
        <v>66</v>
      </c>
      <c r="E78" s="43" t="s">
        <v>131</v>
      </c>
      <c r="F78" s="25">
        <v>13.0</v>
      </c>
      <c r="G78" s="26">
        <f>F78-2</f>
        <v>11</v>
      </c>
      <c r="H78" s="26"/>
      <c r="I78" s="26"/>
      <c r="J78" s="26"/>
      <c r="K78" s="26"/>
    </row>
    <row r="79">
      <c r="A79" s="43" t="s">
        <v>1435</v>
      </c>
      <c r="B79" s="27">
        <v>0.13299768518518518</v>
      </c>
      <c r="C79" s="27">
        <f>B79-TIME('Time Shifts'!$B$44,'Time Shifts'!$C$44,'Time Shifts'!$D$44)</f>
        <v>0.1218171296</v>
      </c>
      <c r="D79" s="43" t="s">
        <v>69</v>
      </c>
      <c r="E79" s="43" t="s">
        <v>320</v>
      </c>
      <c r="F79" s="25">
        <v>20.0</v>
      </c>
      <c r="G79" s="26">
        <f>F79-4</f>
        <v>16</v>
      </c>
      <c r="H79" s="26"/>
      <c r="I79" s="26"/>
      <c r="J79" s="26"/>
      <c r="K79" s="26"/>
    </row>
    <row r="80">
      <c r="A80" s="43" t="s">
        <v>1435</v>
      </c>
      <c r="B80" s="27">
        <v>0.13306712962962963</v>
      </c>
      <c r="C80" s="27">
        <f>B80-TIME('Time Shifts'!$B$44,'Time Shifts'!$C$44,'Time Shifts'!$D$44)</f>
        <v>0.1218865741</v>
      </c>
      <c r="D80" s="43" t="s">
        <v>968</v>
      </c>
      <c r="E80" s="43" t="s">
        <v>320</v>
      </c>
      <c r="F80" s="25">
        <v>20.0</v>
      </c>
      <c r="G80" s="26">
        <f>F80-5</f>
        <v>15</v>
      </c>
      <c r="H80" s="26"/>
      <c r="I80" s="26"/>
      <c r="J80" s="26"/>
      <c r="K80" s="26"/>
    </row>
    <row r="81">
      <c r="A81" s="43" t="s">
        <v>1435</v>
      </c>
      <c r="B81" s="27">
        <v>0.13311342592592593</v>
      </c>
      <c r="C81" s="27">
        <f>B81-TIME('Time Shifts'!$B$44,'Time Shifts'!$C$44,'Time Shifts'!$D$44)</f>
        <v>0.1219328704</v>
      </c>
      <c r="D81" s="43" t="s">
        <v>69</v>
      </c>
      <c r="E81" s="43" t="s">
        <v>320</v>
      </c>
      <c r="F81" s="28" t="s">
        <v>75</v>
      </c>
      <c r="G81" s="25" t="s">
        <v>75</v>
      </c>
      <c r="H81" s="26"/>
      <c r="I81" s="26"/>
      <c r="J81" s="26"/>
      <c r="K81" s="26"/>
    </row>
    <row r="82">
      <c r="A82" s="43" t="s">
        <v>1435</v>
      </c>
      <c r="B82" s="27">
        <v>0.133125</v>
      </c>
      <c r="C82" s="27">
        <f>B82-TIME('Time Shifts'!$B$44,'Time Shifts'!$C$44,'Time Shifts'!$D$44)</f>
        <v>0.1219444444</v>
      </c>
      <c r="D82" s="43" t="s">
        <v>968</v>
      </c>
      <c r="E82" s="43" t="s">
        <v>320</v>
      </c>
      <c r="F82" s="25">
        <v>14.0</v>
      </c>
      <c r="G82" s="26">
        <f>F82-5</f>
        <v>9</v>
      </c>
      <c r="H82" s="26"/>
      <c r="I82" s="26"/>
      <c r="J82" s="26"/>
      <c r="K82" s="26"/>
    </row>
    <row r="83">
      <c r="A83" s="43" t="s">
        <v>1435</v>
      </c>
      <c r="B83" s="27">
        <v>0.13320601851851852</v>
      </c>
      <c r="C83" s="27">
        <f>B83-TIME('Time Shifts'!$B$44,'Time Shifts'!$C$44,'Time Shifts'!$D$44)</f>
        <v>0.122025463</v>
      </c>
      <c r="D83" s="43" t="s">
        <v>69</v>
      </c>
      <c r="E83" s="43" t="s">
        <v>320</v>
      </c>
      <c r="F83" s="25">
        <v>16.0</v>
      </c>
      <c r="G83" s="26">
        <f>F83-4</f>
        <v>12</v>
      </c>
      <c r="H83" s="26"/>
      <c r="I83" s="26"/>
      <c r="J83" s="26"/>
      <c r="K83" s="26"/>
    </row>
    <row r="84">
      <c r="A84" s="43" t="s">
        <v>1435</v>
      </c>
      <c r="B84" s="27">
        <v>0.13322916666666668</v>
      </c>
      <c r="C84" s="27">
        <f>B84-TIME('Time Shifts'!$B$44,'Time Shifts'!$C$44,'Time Shifts'!$D$44)</f>
        <v>0.1220486111</v>
      </c>
      <c r="D84" s="43" t="s">
        <v>968</v>
      </c>
      <c r="E84" s="43" t="s">
        <v>320</v>
      </c>
      <c r="F84" s="25">
        <v>19.0</v>
      </c>
      <c r="G84" s="26">
        <f>F84-5</f>
        <v>14</v>
      </c>
      <c r="H84" s="26"/>
      <c r="I84" s="26"/>
      <c r="J84" s="26"/>
      <c r="K84" s="26"/>
    </row>
    <row r="85">
      <c r="A85" s="43" t="s">
        <v>1435</v>
      </c>
      <c r="B85" s="27">
        <v>0.13336805555555556</v>
      </c>
      <c r="C85" s="27">
        <f>B85-TIME('Time Shifts'!$B$44,'Time Shifts'!$C$44,'Time Shifts'!$D$44)</f>
        <v>0.1221875</v>
      </c>
      <c r="D85" s="43" t="s">
        <v>69</v>
      </c>
      <c r="E85" s="43" t="s">
        <v>320</v>
      </c>
      <c r="F85" s="25">
        <v>6.0</v>
      </c>
      <c r="G85" s="26">
        <f>F85-4</f>
        <v>2</v>
      </c>
      <c r="H85" s="26"/>
      <c r="I85" s="26"/>
      <c r="J85" s="26"/>
      <c r="K85" s="26"/>
    </row>
    <row r="86">
      <c r="A86" s="43" t="s">
        <v>1435</v>
      </c>
      <c r="B86" s="27">
        <v>0.13336805555555556</v>
      </c>
      <c r="C86" s="27">
        <f>B86-TIME('Time Shifts'!$B$44,'Time Shifts'!$C$44,'Time Shifts'!$D$44)</f>
        <v>0.1221875</v>
      </c>
      <c r="D86" s="43" t="s">
        <v>968</v>
      </c>
      <c r="E86" s="43" t="s">
        <v>320</v>
      </c>
      <c r="F86" s="25">
        <v>24.0</v>
      </c>
      <c r="G86" s="26">
        <f>F86-5</f>
        <v>19</v>
      </c>
      <c r="H86" s="26"/>
      <c r="I86" s="26"/>
      <c r="J86" s="26"/>
      <c r="K86" s="26"/>
    </row>
    <row r="87">
      <c r="A87" s="43" t="s">
        <v>1435</v>
      </c>
      <c r="B87" s="27">
        <v>0.13346064814814815</v>
      </c>
      <c r="C87" s="27">
        <f>B87-TIME('Time Shifts'!$B$44,'Time Shifts'!$C$44,'Time Shifts'!$D$44)</f>
        <v>0.1222800926</v>
      </c>
      <c r="D87" s="43" t="s">
        <v>66</v>
      </c>
      <c r="E87" s="43" t="s">
        <v>131</v>
      </c>
      <c r="F87" s="25">
        <v>11.0</v>
      </c>
      <c r="G87" s="26">
        <f>F87-2</f>
        <v>9</v>
      </c>
      <c r="H87" s="26"/>
      <c r="I87" s="26"/>
      <c r="J87" s="26"/>
      <c r="K87" s="26"/>
    </row>
    <row r="88">
      <c r="A88" s="43" t="s">
        <v>1435</v>
      </c>
      <c r="B88" s="27">
        <v>0.13420138888888888</v>
      </c>
      <c r="C88" s="27">
        <f>B88-TIME('Time Shifts'!$B$44,'Time Shifts'!$C$44,'Time Shifts'!$D$44)</f>
        <v>0.1230208333</v>
      </c>
      <c r="D88" s="43" t="s">
        <v>69</v>
      </c>
      <c r="E88" s="43" t="s">
        <v>320</v>
      </c>
      <c r="F88" s="28" t="s">
        <v>75</v>
      </c>
      <c r="G88" s="25" t="s">
        <v>75</v>
      </c>
      <c r="H88" s="26"/>
      <c r="I88" s="26"/>
      <c r="J88" s="26"/>
      <c r="K88" s="26"/>
    </row>
    <row r="89">
      <c r="A89" s="43" t="s">
        <v>1435</v>
      </c>
      <c r="B89" s="27">
        <v>0.1348611111111111</v>
      </c>
      <c r="C89" s="27">
        <f>B89-TIME('Time Shifts'!$B$44,'Time Shifts'!$C$44,'Time Shifts'!$D$44)</f>
        <v>0.1236805556</v>
      </c>
      <c r="D89" s="43" t="s">
        <v>69</v>
      </c>
      <c r="E89" s="43" t="s">
        <v>320</v>
      </c>
      <c r="F89" s="28" t="s">
        <v>75</v>
      </c>
      <c r="G89" s="25" t="s">
        <v>75</v>
      </c>
      <c r="H89" s="26"/>
      <c r="I89" s="26"/>
      <c r="J89" s="26"/>
      <c r="K89" s="26"/>
    </row>
    <row r="90">
      <c r="A90" s="43" t="s">
        <v>1435</v>
      </c>
      <c r="B90" s="27">
        <v>0.13488425925925926</v>
      </c>
      <c r="C90" s="27">
        <f>B90-TIME('Time Shifts'!$B$44,'Time Shifts'!$C$44,'Time Shifts'!$D$44)</f>
        <v>0.1237037037</v>
      </c>
      <c r="D90" s="43" t="s">
        <v>968</v>
      </c>
      <c r="E90" s="43" t="s">
        <v>320</v>
      </c>
      <c r="F90" s="28" t="s">
        <v>75</v>
      </c>
      <c r="G90" s="25" t="s">
        <v>75</v>
      </c>
      <c r="H90" s="26"/>
      <c r="I90" s="26"/>
      <c r="J90" s="26"/>
      <c r="K90" s="26"/>
    </row>
    <row r="91">
      <c r="A91" s="43" t="s">
        <v>1435</v>
      </c>
      <c r="B91" s="27">
        <v>0.13496527777777778</v>
      </c>
      <c r="C91" s="27">
        <f>B91-TIME('Time Shifts'!$B$44,'Time Shifts'!$C$44,'Time Shifts'!$D$44)</f>
        <v>0.1237847222</v>
      </c>
      <c r="D91" s="43" t="s">
        <v>66</v>
      </c>
      <c r="E91" s="43" t="s">
        <v>131</v>
      </c>
      <c r="F91" s="25">
        <v>20.0</v>
      </c>
      <c r="G91" s="26">
        <f>F91-2</f>
        <v>18</v>
      </c>
      <c r="H91" s="26"/>
      <c r="I91" s="26"/>
      <c r="J91" s="26"/>
      <c r="K91" s="26"/>
    </row>
    <row r="92">
      <c r="A92" s="43" t="s">
        <v>1435</v>
      </c>
      <c r="B92" s="27">
        <v>0.13510416666666666</v>
      </c>
      <c r="C92" s="27">
        <f>B92-TIME('Time Shifts'!$B$44,'Time Shifts'!$C$44,'Time Shifts'!$D$44)</f>
        <v>0.1239236111</v>
      </c>
      <c r="D92" s="43" t="s">
        <v>69</v>
      </c>
      <c r="E92" s="43" t="s">
        <v>320</v>
      </c>
      <c r="F92" s="25">
        <v>18.0</v>
      </c>
      <c r="G92" s="26">
        <f>F92-4</f>
        <v>14</v>
      </c>
      <c r="H92" s="26"/>
      <c r="I92" s="26"/>
      <c r="J92" s="26"/>
      <c r="K92" s="26"/>
    </row>
    <row r="93">
      <c r="A93" s="43" t="s">
        <v>1435</v>
      </c>
      <c r="B93" s="27">
        <v>0.13511574074074073</v>
      </c>
      <c r="C93" s="27">
        <f>B93-TIME('Time Shifts'!$B$44,'Time Shifts'!$C$44,'Time Shifts'!$D$44)</f>
        <v>0.1239351852</v>
      </c>
      <c r="D93" s="43" t="s">
        <v>968</v>
      </c>
      <c r="E93" s="43" t="s">
        <v>320</v>
      </c>
      <c r="F93" s="25">
        <v>15.0</v>
      </c>
      <c r="G93" s="26">
        <f t="shared" ref="G93:G94" si="7">F93-5</f>
        <v>10</v>
      </c>
      <c r="H93" s="26"/>
      <c r="I93" s="26"/>
      <c r="J93" s="26"/>
      <c r="K93" s="26"/>
    </row>
    <row r="94">
      <c r="A94" s="43" t="s">
        <v>1435</v>
      </c>
      <c r="B94" s="27">
        <v>0.1352199074074074</v>
      </c>
      <c r="C94" s="27">
        <f>B94-TIME('Time Shifts'!$B$44,'Time Shifts'!$C$44,'Time Shifts'!$D$44)</f>
        <v>0.1240393519</v>
      </c>
      <c r="D94" s="43" t="s">
        <v>968</v>
      </c>
      <c r="E94" s="43" t="s">
        <v>320</v>
      </c>
      <c r="F94" s="25">
        <v>19.0</v>
      </c>
      <c r="G94" s="26">
        <f t="shared" si="7"/>
        <v>14</v>
      </c>
      <c r="H94" s="26"/>
      <c r="I94" s="26"/>
      <c r="J94" s="26"/>
      <c r="K94" s="26"/>
    </row>
    <row r="95">
      <c r="A95" s="43" t="s">
        <v>1435</v>
      </c>
      <c r="B95" s="27">
        <v>0.13525462962962964</v>
      </c>
      <c r="C95" s="27">
        <f>B95-TIME('Time Shifts'!$B$44,'Time Shifts'!$C$44,'Time Shifts'!$D$44)</f>
        <v>0.1240740741</v>
      </c>
      <c r="D95" s="43" t="s">
        <v>69</v>
      </c>
      <c r="E95" s="43" t="s">
        <v>320</v>
      </c>
      <c r="F95" s="28" t="s">
        <v>75</v>
      </c>
      <c r="G95" s="25" t="s">
        <v>75</v>
      </c>
      <c r="H95" s="26"/>
      <c r="I95" s="26"/>
      <c r="J95" s="26"/>
      <c r="K95" s="26"/>
    </row>
    <row r="96">
      <c r="A96" s="43" t="s">
        <v>1435</v>
      </c>
      <c r="B96" s="27">
        <v>0.13533564814814814</v>
      </c>
      <c r="C96" s="27">
        <f>B96-TIME('Time Shifts'!$B$44,'Time Shifts'!$C$44,'Time Shifts'!$D$44)</f>
        <v>0.1241550926</v>
      </c>
      <c r="D96" s="43" t="s">
        <v>69</v>
      </c>
      <c r="E96" s="43" t="s">
        <v>320</v>
      </c>
      <c r="F96" s="25">
        <v>21.0</v>
      </c>
      <c r="G96" s="26">
        <f>F96-4</f>
        <v>17</v>
      </c>
      <c r="H96" s="26"/>
      <c r="I96" s="26"/>
      <c r="J96" s="26"/>
      <c r="K96" s="26"/>
    </row>
    <row r="97">
      <c r="A97" s="43" t="s">
        <v>1435</v>
      </c>
      <c r="B97" s="27">
        <v>0.13711805555555556</v>
      </c>
      <c r="C97" s="27">
        <f>B97-TIME('Time Shifts'!$B$44,'Time Shifts'!$C$44,'Time Shifts'!$D$44)</f>
        <v>0.1259375</v>
      </c>
      <c r="D97" s="43" t="s">
        <v>157</v>
      </c>
      <c r="E97" s="43" t="s">
        <v>67</v>
      </c>
      <c r="F97" s="25">
        <v>13.0</v>
      </c>
      <c r="G97" s="26">
        <f t="shared" ref="G97:G98" si="8">F97-2</f>
        <v>11</v>
      </c>
      <c r="H97" s="26"/>
      <c r="I97" s="26"/>
      <c r="J97" s="26"/>
      <c r="K97" s="26"/>
    </row>
    <row r="98">
      <c r="A98" s="43" t="s">
        <v>1435</v>
      </c>
      <c r="B98" s="27">
        <v>0.1372685185185185</v>
      </c>
      <c r="C98" s="27">
        <f>B98-TIME('Time Shifts'!$B$44,'Time Shifts'!$C$44,'Time Shifts'!$D$44)</f>
        <v>0.126087963</v>
      </c>
      <c r="D98" s="43" t="s">
        <v>157</v>
      </c>
      <c r="E98" s="43" t="s">
        <v>67</v>
      </c>
      <c r="F98" s="25">
        <v>17.0</v>
      </c>
      <c r="G98" s="26">
        <f t="shared" si="8"/>
        <v>15</v>
      </c>
      <c r="H98" s="26"/>
      <c r="I98" s="26"/>
      <c r="J98" s="26"/>
      <c r="K98" s="26"/>
    </row>
    <row r="99">
      <c r="A99" s="43" t="s">
        <v>1435</v>
      </c>
      <c r="B99" s="27">
        <v>0.1433912037037037</v>
      </c>
      <c r="C99" s="27">
        <f>B99-TIME('Time Shifts'!$B$44,'Time Shifts'!$C$44,'Time Shifts'!$D$44)</f>
        <v>0.1322106481</v>
      </c>
      <c r="D99" s="43" t="s">
        <v>66</v>
      </c>
      <c r="E99" s="43" t="s">
        <v>67</v>
      </c>
      <c r="F99" s="25">
        <v>19.0</v>
      </c>
      <c r="G99" s="26">
        <f>F99-1</f>
        <v>18</v>
      </c>
      <c r="H99" s="26"/>
      <c r="I99" s="26"/>
      <c r="J99" s="26"/>
      <c r="K99" s="26"/>
    </row>
    <row r="100">
      <c r="A100" s="43" t="s">
        <v>1435</v>
      </c>
      <c r="B100" s="27">
        <v>0.14341435185185186</v>
      </c>
      <c r="C100" s="27">
        <f>B100-TIME('Time Shifts'!$B$44,'Time Shifts'!$C$44,'Time Shifts'!$D$44)</f>
        <v>0.1322337963</v>
      </c>
      <c r="D100" s="43" t="s">
        <v>74</v>
      </c>
      <c r="E100" s="43" t="s">
        <v>67</v>
      </c>
      <c r="F100" s="25">
        <v>4.0</v>
      </c>
      <c r="G100" s="26">
        <f>F100-0</f>
        <v>4</v>
      </c>
      <c r="H100" s="26"/>
      <c r="I100" s="26"/>
      <c r="J100" s="43"/>
      <c r="K100" s="43" t="s">
        <v>161</v>
      </c>
    </row>
    <row r="101">
      <c r="A101" s="43" t="s">
        <v>1435</v>
      </c>
      <c r="B101" s="27">
        <v>0.15006944444444445</v>
      </c>
      <c r="C101" s="27">
        <f>B101-TIME('Time Shifts'!$B$44,'Time Shifts'!$C$44,'Time Shifts'!$D$44)</f>
        <v>0.1388888889</v>
      </c>
      <c r="D101" s="43" t="s">
        <v>70</v>
      </c>
      <c r="E101" s="43" t="s">
        <v>67</v>
      </c>
      <c r="F101" s="28" t="s">
        <v>88</v>
      </c>
      <c r="G101" s="25">
        <v>1.0</v>
      </c>
      <c r="H101" s="26"/>
      <c r="I101" s="26"/>
      <c r="J101" s="26"/>
      <c r="K101" s="26"/>
    </row>
    <row r="102">
      <c r="A102" s="43" t="s">
        <v>1435</v>
      </c>
      <c r="B102" s="27">
        <v>0.15032407407407408</v>
      </c>
      <c r="C102" s="27">
        <f>B102-TIME('Time Shifts'!$B$44,'Time Shifts'!$C$44,'Time Shifts'!$D$44)</f>
        <v>0.1391435185</v>
      </c>
      <c r="D102" s="43" t="s">
        <v>82</v>
      </c>
      <c r="E102" s="43" t="s">
        <v>67</v>
      </c>
      <c r="F102" s="25">
        <v>9.0</v>
      </c>
      <c r="G102" s="26">
        <f>F102-3</f>
        <v>6</v>
      </c>
      <c r="H102" s="26"/>
      <c r="I102" s="26"/>
      <c r="J102" s="26"/>
      <c r="K102" s="26"/>
    </row>
    <row r="103">
      <c r="A103" s="43" t="s">
        <v>1435</v>
      </c>
      <c r="B103" s="27">
        <v>0.1503587962962963</v>
      </c>
      <c r="C103" s="27">
        <f>B103-TIME('Time Shifts'!$B$44,'Time Shifts'!$C$44,'Time Shifts'!$D$44)</f>
        <v>0.1391782407</v>
      </c>
      <c r="D103" s="43" t="s">
        <v>74</v>
      </c>
      <c r="E103" s="43" t="s">
        <v>67</v>
      </c>
      <c r="F103" s="28" t="s">
        <v>75</v>
      </c>
      <c r="G103" s="25" t="s">
        <v>75</v>
      </c>
      <c r="H103" s="26"/>
      <c r="I103" s="26"/>
      <c r="J103" s="43"/>
      <c r="K103" s="43" t="s">
        <v>160</v>
      </c>
    </row>
    <row r="104">
      <c r="A104" s="43" t="s">
        <v>1435</v>
      </c>
      <c r="B104" s="27">
        <v>0.15037037037037038</v>
      </c>
      <c r="C104" s="27">
        <f>B104-TIME('Time Shifts'!$B$44,'Time Shifts'!$C$44,'Time Shifts'!$D$44)</f>
        <v>0.1391898148</v>
      </c>
      <c r="D104" s="43" t="s">
        <v>69</v>
      </c>
      <c r="E104" s="43" t="s">
        <v>67</v>
      </c>
      <c r="F104" s="25">
        <v>14.0</v>
      </c>
      <c r="G104" s="26">
        <f>F104-4</f>
        <v>10</v>
      </c>
      <c r="H104" s="26"/>
      <c r="I104" s="26"/>
      <c r="J104" s="26"/>
      <c r="K104" s="26"/>
    </row>
    <row r="105">
      <c r="A105" s="43" t="s">
        <v>1435</v>
      </c>
      <c r="B105" s="27">
        <v>0.1504050925925926</v>
      </c>
      <c r="C105" s="27">
        <f>B105-TIME('Time Shifts'!$B$44,'Time Shifts'!$C$44,'Time Shifts'!$D$44)</f>
        <v>0.139224537</v>
      </c>
      <c r="D105" s="43" t="s">
        <v>968</v>
      </c>
      <c r="E105" s="43" t="s">
        <v>67</v>
      </c>
      <c r="F105" s="25">
        <v>16.0</v>
      </c>
      <c r="G105" s="26">
        <f>F105-8</f>
        <v>8</v>
      </c>
      <c r="H105" s="26"/>
      <c r="I105" s="26"/>
      <c r="J105" s="26"/>
      <c r="K105" s="26"/>
    </row>
    <row r="106">
      <c r="A106" s="43" t="s">
        <v>1435</v>
      </c>
      <c r="B106" s="27">
        <v>0.15046296296296297</v>
      </c>
      <c r="C106" s="27">
        <f>B106-TIME('Time Shifts'!$B$44,'Time Shifts'!$C$44,'Time Shifts'!$D$44)</f>
        <v>0.1392824074</v>
      </c>
      <c r="D106" s="43" t="s">
        <v>84</v>
      </c>
      <c r="E106" s="43" t="s">
        <v>67</v>
      </c>
      <c r="F106" s="25">
        <v>5.0</v>
      </c>
      <c r="G106" s="26">
        <f>F106-2</f>
        <v>3</v>
      </c>
      <c r="H106" s="26"/>
      <c r="I106" s="26"/>
      <c r="J106" s="26"/>
      <c r="K106" s="26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4.57"/>
    <col customWidth="1" min="9" max="9" width="6.29"/>
    <col customWidth="1" min="10" max="11" width="55.14"/>
  </cols>
  <sheetData>
    <row r="1">
      <c r="A1" s="67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1457</v>
      </c>
      <c r="B2" s="27">
        <v>0.012997685185185185</v>
      </c>
      <c r="C2" s="27">
        <f t="shared" ref="C2:C85" si="1">B2</f>
        <v>0.01299768519</v>
      </c>
      <c r="D2" s="26" t="s">
        <v>66</v>
      </c>
      <c r="E2" s="26" t="s">
        <v>67</v>
      </c>
      <c r="F2" s="25">
        <v>6.0</v>
      </c>
      <c r="G2" s="25">
        <v>5.0</v>
      </c>
      <c r="H2" s="26"/>
      <c r="I2" s="26"/>
      <c r="J2" s="26"/>
      <c r="K2" s="26" t="s">
        <v>160</v>
      </c>
    </row>
    <row r="3">
      <c r="A3" s="26" t="s">
        <v>1457</v>
      </c>
      <c r="B3" s="27">
        <v>0.012997685185185185</v>
      </c>
      <c r="C3" s="27">
        <f t="shared" si="1"/>
        <v>0.01299768519</v>
      </c>
      <c r="D3" s="26" t="s">
        <v>66</v>
      </c>
      <c r="E3" s="26" t="s">
        <v>67</v>
      </c>
      <c r="F3" s="25" t="s">
        <v>88</v>
      </c>
      <c r="G3" s="25">
        <v>1.0</v>
      </c>
      <c r="H3" s="26"/>
      <c r="I3" s="26"/>
      <c r="J3" s="26"/>
      <c r="K3" s="26" t="s">
        <v>161</v>
      </c>
    </row>
    <row r="4">
      <c r="A4" s="26" t="s">
        <v>1457</v>
      </c>
      <c r="B4" s="27">
        <v>0.01318287037037037</v>
      </c>
      <c r="C4" s="27">
        <f t="shared" si="1"/>
        <v>0.01318287037</v>
      </c>
      <c r="D4" s="26" t="s">
        <v>968</v>
      </c>
      <c r="E4" s="26" t="s">
        <v>67</v>
      </c>
      <c r="F4" s="25">
        <v>22.0</v>
      </c>
      <c r="G4" s="25">
        <f t="shared" ref="G4:G5" si="2">F4-8</f>
        <v>14</v>
      </c>
      <c r="H4" s="26"/>
      <c r="I4" s="26"/>
      <c r="J4" s="26"/>
      <c r="K4" s="26" t="s">
        <v>160</v>
      </c>
    </row>
    <row r="5">
      <c r="A5" s="26" t="s">
        <v>1457</v>
      </c>
      <c r="B5" s="27">
        <v>0.01318287037037037</v>
      </c>
      <c r="C5" s="27">
        <f t="shared" si="1"/>
        <v>0.01318287037</v>
      </c>
      <c r="D5" s="26" t="s">
        <v>968</v>
      </c>
      <c r="E5" s="26" t="s">
        <v>67</v>
      </c>
      <c r="F5" s="25">
        <v>12.0</v>
      </c>
      <c r="G5" s="25">
        <f t="shared" si="2"/>
        <v>4</v>
      </c>
      <c r="H5" s="26"/>
      <c r="I5" s="26"/>
      <c r="J5" s="26"/>
      <c r="K5" s="26" t="s">
        <v>161</v>
      </c>
    </row>
    <row r="6">
      <c r="A6" s="26" t="s">
        <v>1457</v>
      </c>
      <c r="B6" s="27">
        <v>0.01443287037037037</v>
      </c>
      <c r="C6" s="27">
        <f t="shared" si="1"/>
        <v>0.01443287037</v>
      </c>
      <c r="D6" s="26" t="s">
        <v>157</v>
      </c>
      <c r="E6" s="26" t="s">
        <v>67</v>
      </c>
      <c r="F6" s="25">
        <v>7.0</v>
      </c>
      <c r="G6" s="25">
        <f>F6-2</f>
        <v>5</v>
      </c>
      <c r="H6" s="26"/>
      <c r="I6" s="26"/>
      <c r="J6" s="26"/>
      <c r="K6" s="26"/>
    </row>
    <row r="7">
      <c r="A7" s="26" t="s">
        <v>1457</v>
      </c>
      <c r="B7" s="27">
        <v>0.019375</v>
      </c>
      <c r="C7" s="27">
        <f t="shared" si="1"/>
        <v>0.019375</v>
      </c>
      <c r="D7" s="26" t="s">
        <v>66</v>
      </c>
      <c r="E7" s="26" t="s">
        <v>67</v>
      </c>
      <c r="F7" s="25">
        <v>9.0</v>
      </c>
      <c r="G7" s="25">
        <f>F7-1</f>
        <v>8</v>
      </c>
      <c r="H7" s="26"/>
      <c r="I7" s="26"/>
      <c r="J7" s="26"/>
      <c r="K7" s="26"/>
    </row>
    <row r="8">
      <c r="A8" s="26" t="s">
        <v>1457</v>
      </c>
      <c r="B8" s="27">
        <v>0.020057870370370372</v>
      </c>
      <c r="C8" s="27">
        <f t="shared" si="1"/>
        <v>0.02005787037</v>
      </c>
      <c r="D8" s="26" t="s">
        <v>157</v>
      </c>
      <c r="E8" s="26" t="s">
        <v>67</v>
      </c>
      <c r="F8" s="25">
        <v>5.0</v>
      </c>
      <c r="G8" s="25">
        <f>F8-2</f>
        <v>3</v>
      </c>
      <c r="H8" s="26"/>
      <c r="I8" s="26"/>
      <c r="J8" s="26"/>
      <c r="K8" s="26"/>
    </row>
    <row r="9">
      <c r="A9" s="26" t="s">
        <v>1457</v>
      </c>
      <c r="B9" s="27">
        <v>0.02351851851851852</v>
      </c>
      <c r="C9" s="27">
        <f t="shared" si="1"/>
        <v>0.02351851852</v>
      </c>
      <c r="D9" s="26" t="s">
        <v>69</v>
      </c>
      <c r="E9" s="26" t="s">
        <v>67</v>
      </c>
      <c r="F9" s="25">
        <v>14.0</v>
      </c>
      <c r="G9" s="25">
        <f>F9-4</f>
        <v>10</v>
      </c>
      <c r="H9" s="26"/>
      <c r="I9" s="26"/>
      <c r="J9" s="26"/>
      <c r="K9" s="26"/>
    </row>
    <row r="10">
      <c r="A10" s="26" t="s">
        <v>1457</v>
      </c>
      <c r="B10" s="27">
        <v>0.024421296296296295</v>
      </c>
      <c r="C10" s="27">
        <f t="shared" si="1"/>
        <v>0.0244212963</v>
      </c>
      <c r="D10" s="26" t="s">
        <v>66</v>
      </c>
      <c r="E10" s="26" t="s">
        <v>67</v>
      </c>
      <c r="F10" s="25" t="s">
        <v>88</v>
      </c>
      <c r="G10" s="25">
        <v>1.0</v>
      </c>
      <c r="H10" s="26"/>
      <c r="I10" s="26"/>
      <c r="J10" s="26"/>
      <c r="K10" s="26"/>
    </row>
    <row r="11">
      <c r="A11" s="26" t="s">
        <v>1457</v>
      </c>
      <c r="B11" s="27">
        <v>0.02554398148148148</v>
      </c>
      <c r="C11" s="27">
        <f t="shared" si="1"/>
        <v>0.02554398148</v>
      </c>
      <c r="D11" s="26" t="s">
        <v>69</v>
      </c>
      <c r="E11" s="26" t="s">
        <v>83</v>
      </c>
      <c r="F11" s="25">
        <v>13.0</v>
      </c>
      <c r="G11" s="25">
        <f>F11-1</f>
        <v>12</v>
      </c>
      <c r="H11" s="26"/>
      <c r="I11" s="26"/>
      <c r="J11" s="26"/>
      <c r="K11" s="26"/>
    </row>
    <row r="12">
      <c r="A12" s="26" t="s">
        <v>1457</v>
      </c>
      <c r="B12" s="27">
        <v>0.02872685185185185</v>
      </c>
      <c r="C12" s="27">
        <f t="shared" si="1"/>
        <v>0.02872685185</v>
      </c>
      <c r="D12" s="26" t="s">
        <v>82</v>
      </c>
      <c r="E12" s="26" t="s">
        <v>83</v>
      </c>
      <c r="F12" s="25">
        <v>21.0</v>
      </c>
      <c r="G12" s="25">
        <f>F12-8</f>
        <v>13</v>
      </c>
      <c r="H12" s="26"/>
      <c r="I12" s="26"/>
      <c r="J12" s="26"/>
      <c r="K12" s="26"/>
    </row>
    <row r="13">
      <c r="A13" s="26" t="s">
        <v>1457</v>
      </c>
      <c r="B13" s="27">
        <v>0.02875</v>
      </c>
      <c r="C13" s="27">
        <f t="shared" si="1"/>
        <v>0.02875</v>
      </c>
      <c r="D13" s="26" t="s">
        <v>70</v>
      </c>
      <c r="E13" s="26" t="s">
        <v>83</v>
      </c>
      <c r="F13" s="25">
        <v>19.0</v>
      </c>
      <c r="G13" s="25">
        <f>F13-5</f>
        <v>14</v>
      </c>
      <c r="H13" s="26"/>
      <c r="I13" s="26"/>
      <c r="J13" s="26"/>
      <c r="K13" s="26"/>
    </row>
    <row r="14">
      <c r="A14" s="26" t="s">
        <v>1457</v>
      </c>
      <c r="B14" s="27">
        <v>0.028761574074074075</v>
      </c>
      <c r="C14" s="27">
        <f t="shared" si="1"/>
        <v>0.02876157407</v>
      </c>
      <c r="D14" s="26" t="s">
        <v>968</v>
      </c>
      <c r="E14" s="26" t="s">
        <v>130</v>
      </c>
      <c r="F14" s="25">
        <v>14.0</v>
      </c>
      <c r="G14" s="25">
        <f>F14--1</f>
        <v>15</v>
      </c>
      <c r="H14" s="26"/>
      <c r="I14" s="26"/>
      <c r="J14" s="26"/>
      <c r="K14" s="26"/>
    </row>
    <row r="15">
      <c r="A15" s="26" t="s">
        <v>1457</v>
      </c>
      <c r="B15" s="27">
        <v>0.03140046296296296</v>
      </c>
      <c r="C15" s="27">
        <f t="shared" si="1"/>
        <v>0.03140046296</v>
      </c>
      <c r="D15" s="26" t="s">
        <v>70</v>
      </c>
      <c r="E15" s="26" t="s">
        <v>366</v>
      </c>
      <c r="F15" s="25">
        <v>18.0</v>
      </c>
      <c r="G15" s="25">
        <f>F15-6</f>
        <v>12</v>
      </c>
      <c r="H15" s="26"/>
      <c r="I15" s="26"/>
      <c r="J15" s="26"/>
      <c r="K15" s="26"/>
    </row>
    <row r="16">
      <c r="A16" s="26" t="s">
        <v>1457</v>
      </c>
      <c r="B16" s="27">
        <v>0.032060185185185185</v>
      </c>
      <c r="C16" s="27">
        <f t="shared" si="1"/>
        <v>0.03206018519</v>
      </c>
      <c r="D16" s="26" t="s">
        <v>66</v>
      </c>
      <c r="E16" s="26" t="s">
        <v>67</v>
      </c>
      <c r="F16" s="25">
        <v>3.0</v>
      </c>
      <c r="G16" s="25">
        <f>F16-1</f>
        <v>2</v>
      </c>
      <c r="H16" s="26"/>
      <c r="I16" s="26"/>
      <c r="J16" s="26"/>
      <c r="K16" s="26"/>
    </row>
    <row r="17">
      <c r="A17" s="26" t="s">
        <v>1457</v>
      </c>
      <c r="B17" s="27">
        <v>0.0341087962962963</v>
      </c>
      <c r="C17" s="27">
        <f t="shared" si="1"/>
        <v>0.0341087963</v>
      </c>
      <c r="D17" s="26" t="s">
        <v>84</v>
      </c>
      <c r="E17" s="26" t="s">
        <v>87</v>
      </c>
      <c r="F17" s="25">
        <v>17.0</v>
      </c>
      <c r="G17" s="25">
        <f>F17-2</f>
        <v>15</v>
      </c>
      <c r="H17" s="26"/>
      <c r="I17" s="26"/>
      <c r="J17" s="26"/>
      <c r="K17" s="26"/>
    </row>
    <row r="18">
      <c r="A18" s="26" t="s">
        <v>1457</v>
      </c>
      <c r="B18" s="27">
        <v>0.0341087962962963</v>
      </c>
      <c r="C18" s="27">
        <f t="shared" si="1"/>
        <v>0.0341087963</v>
      </c>
      <c r="D18" s="26" t="s">
        <v>70</v>
      </c>
      <c r="E18" s="26" t="s">
        <v>87</v>
      </c>
      <c r="F18" s="25">
        <v>15.0</v>
      </c>
      <c r="G18" s="25">
        <f t="shared" ref="G18:G19" si="3">F18-4</f>
        <v>11</v>
      </c>
      <c r="H18" s="26"/>
      <c r="I18" s="26"/>
      <c r="J18" s="26"/>
      <c r="K18" s="26"/>
    </row>
    <row r="19">
      <c r="A19" s="26" t="s">
        <v>1457</v>
      </c>
      <c r="B19" s="27">
        <v>0.0341087962962963</v>
      </c>
      <c r="C19" s="27">
        <f t="shared" si="1"/>
        <v>0.0341087963</v>
      </c>
      <c r="D19" s="26" t="s">
        <v>69</v>
      </c>
      <c r="E19" s="26" t="s">
        <v>87</v>
      </c>
      <c r="F19" s="25">
        <v>15.0</v>
      </c>
      <c r="G19" s="25">
        <f t="shared" si="3"/>
        <v>11</v>
      </c>
      <c r="H19" s="26"/>
      <c r="I19" s="26"/>
      <c r="J19" s="26"/>
      <c r="K19" s="26"/>
    </row>
    <row r="20">
      <c r="A20" s="26" t="s">
        <v>1457</v>
      </c>
      <c r="B20" s="27">
        <v>0.03429398148148148</v>
      </c>
      <c r="C20" s="27">
        <f t="shared" si="1"/>
        <v>0.03429398148</v>
      </c>
      <c r="D20" s="26" t="s">
        <v>66</v>
      </c>
      <c r="E20" s="26" t="s">
        <v>87</v>
      </c>
      <c r="F20" s="25">
        <v>14.0</v>
      </c>
      <c r="G20" s="25">
        <f>F20-0</f>
        <v>14</v>
      </c>
      <c r="H20" s="26"/>
      <c r="I20" s="26"/>
      <c r="J20" s="26"/>
      <c r="K20" s="26"/>
    </row>
    <row r="21">
      <c r="A21" s="26" t="s">
        <v>1457</v>
      </c>
      <c r="B21" s="27">
        <v>0.03439814814814815</v>
      </c>
      <c r="C21" s="27">
        <f t="shared" si="1"/>
        <v>0.03439814815</v>
      </c>
      <c r="D21" s="26" t="s">
        <v>82</v>
      </c>
      <c r="E21" s="26" t="s">
        <v>87</v>
      </c>
      <c r="F21" s="25">
        <v>6.0</v>
      </c>
      <c r="G21" s="25">
        <f>F21-1</f>
        <v>5</v>
      </c>
      <c r="H21" s="26"/>
      <c r="I21" s="26"/>
      <c r="J21" s="26"/>
      <c r="K21" s="26"/>
    </row>
    <row r="22">
      <c r="A22" s="26" t="s">
        <v>1457</v>
      </c>
      <c r="B22" s="27">
        <v>0.034409722222222223</v>
      </c>
      <c r="C22" s="27">
        <f t="shared" si="1"/>
        <v>0.03440972222</v>
      </c>
      <c r="D22" s="26" t="s">
        <v>74</v>
      </c>
      <c r="E22" s="26" t="s">
        <v>87</v>
      </c>
      <c r="F22" s="25">
        <v>7.0</v>
      </c>
      <c r="G22" s="25">
        <f>F22-4</f>
        <v>3</v>
      </c>
      <c r="H22" s="26"/>
      <c r="I22" s="26"/>
      <c r="J22" s="26"/>
      <c r="K22" s="26"/>
    </row>
    <row r="23">
      <c r="A23" s="26" t="s">
        <v>1457</v>
      </c>
      <c r="B23" s="27">
        <v>0.03446759259259259</v>
      </c>
      <c r="C23" s="27">
        <f t="shared" si="1"/>
        <v>0.03446759259</v>
      </c>
      <c r="D23" s="26" t="s">
        <v>968</v>
      </c>
      <c r="E23" s="26" t="s">
        <v>87</v>
      </c>
      <c r="F23" s="25">
        <v>4.0</v>
      </c>
      <c r="G23" s="25">
        <f>F23-1</f>
        <v>3</v>
      </c>
      <c r="H23" s="26"/>
      <c r="I23" s="26"/>
      <c r="J23" s="26"/>
      <c r="K23" s="26"/>
    </row>
    <row r="24">
      <c r="A24" s="26" t="s">
        <v>1457</v>
      </c>
      <c r="B24" s="27">
        <v>0.03575231481481481</v>
      </c>
      <c r="C24" s="27">
        <f t="shared" si="1"/>
        <v>0.03575231481</v>
      </c>
      <c r="D24" s="26" t="s">
        <v>69</v>
      </c>
      <c r="E24" s="26" t="s">
        <v>89</v>
      </c>
      <c r="F24" s="25">
        <v>16.0</v>
      </c>
      <c r="G24" s="25">
        <f>F24-7</f>
        <v>9</v>
      </c>
      <c r="H24" s="26"/>
      <c r="I24" s="26"/>
      <c r="J24" s="26"/>
      <c r="K24" s="26" t="s">
        <v>90</v>
      </c>
    </row>
    <row r="25">
      <c r="A25" s="26" t="s">
        <v>1457</v>
      </c>
      <c r="B25" s="27">
        <v>0.035972222222222225</v>
      </c>
      <c r="C25" s="27">
        <f t="shared" si="1"/>
        <v>0.03597222222</v>
      </c>
      <c r="D25" s="26" t="s">
        <v>69</v>
      </c>
      <c r="E25" s="26" t="s">
        <v>91</v>
      </c>
      <c r="F25" s="25">
        <v>17.0</v>
      </c>
      <c r="G25" s="25"/>
      <c r="H25" s="26"/>
      <c r="I25" s="26" t="s">
        <v>1458</v>
      </c>
      <c r="J25" s="26"/>
      <c r="K25" s="26"/>
    </row>
    <row r="26">
      <c r="A26" s="26" t="s">
        <v>1457</v>
      </c>
      <c r="B26" s="27">
        <v>0.03715277777777778</v>
      </c>
      <c r="C26" s="27">
        <f t="shared" si="1"/>
        <v>0.03715277778</v>
      </c>
      <c r="D26" s="26" t="s">
        <v>70</v>
      </c>
      <c r="E26" s="26" t="s">
        <v>93</v>
      </c>
      <c r="F26" s="25">
        <v>22.0</v>
      </c>
      <c r="G26" s="25">
        <f>F26-7</f>
        <v>15</v>
      </c>
      <c r="H26" s="26"/>
      <c r="I26" s="26"/>
      <c r="J26" s="26"/>
      <c r="K26" s="26" t="s">
        <v>1459</v>
      </c>
    </row>
    <row r="27">
      <c r="A27" s="26" t="s">
        <v>1457</v>
      </c>
      <c r="B27" s="27">
        <v>0.03715277777777778</v>
      </c>
      <c r="C27" s="27">
        <f t="shared" si="1"/>
        <v>0.03715277778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26" t="s">
        <v>160</v>
      </c>
    </row>
    <row r="28">
      <c r="A28" s="26" t="s">
        <v>1457</v>
      </c>
      <c r="B28" s="27">
        <v>0.03722222222222222</v>
      </c>
      <c r="C28" s="27">
        <f t="shared" si="1"/>
        <v>0.03722222222</v>
      </c>
      <c r="D28" s="26" t="s">
        <v>70</v>
      </c>
      <c r="E28" s="26" t="s">
        <v>91</v>
      </c>
      <c r="F28" s="25">
        <v>10.0</v>
      </c>
      <c r="G28" s="25"/>
      <c r="H28" s="26"/>
      <c r="I28" s="26" t="s">
        <v>1460</v>
      </c>
      <c r="J28" s="26"/>
      <c r="K28" s="26"/>
    </row>
    <row r="29">
      <c r="A29" s="26" t="s">
        <v>1457</v>
      </c>
      <c r="B29" s="27">
        <v>0.037488425925925925</v>
      </c>
      <c r="C29" s="27">
        <f t="shared" si="1"/>
        <v>0.03748842593</v>
      </c>
      <c r="D29" s="26" t="s">
        <v>70</v>
      </c>
      <c r="E29" s="26" t="s">
        <v>93</v>
      </c>
      <c r="F29" s="25">
        <v>12.0</v>
      </c>
      <c r="G29" s="25">
        <f>F29-7</f>
        <v>5</v>
      </c>
      <c r="H29" s="26"/>
      <c r="I29" s="26"/>
      <c r="J29" s="26"/>
      <c r="K29" s="26" t="s">
        <v>148</v>
      </c>
    </row>
    <row r="30">
      <c r="A30" s="26" t="s">
        <v>1457</v>
      </c>
      <c r="B30" s="27">
        <v>0.038877314814814816</v>
      </c>
      <c r="C30" s="27">
        <f t="shared" si="1"/>
        <v>0.03887731481</v>
      </c>
      <c r="D30" s="26" t="s">
        <v>66</v>
      </c>
      <c r="E30" s="26" t="s">
        <v>89</v>
      </c>
      <c r="F30" s="25">
        <v>25.0</v>
      </c>
      <c r="G30" s="25">
        <v>18.0</v>
      </c>
      <c r="H30" s="26"/>
      <c r="I30" s="26"/>
      <c r="J30" s="26"/>
      <c r="K30" s="26" t="s">
        <v>171</v>
      </c>
    </row>
    <row r="31">
      <c r="A31" s="26" t="s">
        <v>1457</v>
      </c>
      <c r="B31" s="27">
        <v>0.038877314814814816</v>
      </c>
      <c r="C31" s="27">
        <f t="shared" si="1"/>
        <v>0.03887731481</v>
      </c>
      <c r="D31" s="26" t="s">
        <v>66</v>
      </c>
      <c r="E31" s="26" t="s">
        <v>89</v>
      </c>
      <c r="F31" s="25">
        <v>25.0</v>
      </c>
      <c r="G31" s="25">
        <v>18.0</v>
      </c>
      <c r="H31" s="26"/>
      <c r="I31" s="26"/>
      <c r="J31" s="26"/>
      <c r="K31" s="26" t="s">
        <v>171</v>
      </c>
    </row>
    <row r="32">
      <c r="A32" s="26" t="s">
        <v>1457</v>
      </c>
      <c r="B32" s="27">
        <v>0.03900462962962963</v>
      </c>
      <c r="C32" s="27">
        <f t="shared" si="1"/>
        <v>0.03900462963</v>
      </c>
      <c r="D32" s="26" t="s">
        <v>66</v>
      </c>
      <c r="E32" s="26" t="s">
        <v>91</v>
      </c>
      <c r="F32" s="25">
        <v>12.0</v>
      </c>
      <c r="G32" s="25"/>
      <c r="H32" s="26"/>
      <c r="I32" s="26" t="s">
        <v>1461</v>
      </c>
      <c r="J32" s="26"/>
      <c r="K32" s="26"/>
    </row>
    <row r="33">
      <c r="A33" s="26" t="s">
        <v>1457</v>
      </c>
      <c r="B33" s="27">
        <v>0.039050925925925926</v>
      </c>
      <c r="C33" s="27">
        <f t="shared" si="1"/>
        <v>0.03905092593</v>
      </c>
      <c r="D33" s="26" t="s">
        <v>66</v>
      </c>
      <c r="E33" s="26" t="s">
        <v>91</v>
      </c>
      <c r="F33" s="25">
        <v>11.0</v>
      </c>
      <c r="G33" s="25"/>
      <c r="H33" s="26"/>
      <c r="I33" s="26" t="s">
        <v>1462</v>
      </c>
      <c r="J33" s="26"/>
      <c r="K33" s="26"/>
    </row>
    <row r="34">
      <c r="A34" s="26" t="s">
        <v>1457</v>
      </c>
      <c r="B34" s="27">
        <v>0.04083333333333333</v>
      </c>
      <c r="C34" s="27">
        <f t="shared" si="1"/>
        <v>0.04083333333</v>
      </c>
      <c r="D34" s="26" t="s">
        <v>70</v>
      </c>
      <c r="E34" s="26" t="s">
        <v>93</v>
      </c>
      <c r="F34" s="25" t="s">
        <v>68</v>
      </c>
      <c r="G34" s="25">
        <v>20.0</v>
      </c>
      <c r="H34" s="26"/>
      <c r="I34" s="26"/>
      <c r="J34" s="26"/>
      <c r="K34" s="26" t="s">
        <v>160</v>
      </c>
    </row>
    <row r="35">
      <c r="A35" s="26" t="s">
        <v>1457</v>
      </c>
      <c r="B35" s="27">
        <v>0.04083333333333333</v>
      </c>
      <c r="C35" s="27">
        <f t="shared" si="1"/>
        <v>0.04083333333</v>
      </c>
      <c r="D35" s="26" t="s">
        <v>70</v>
      </c>
      <c r="E35" s="26" t="s">
        <v>93</v>
      </c>
      <c r="F35" s="25">
        <v>14.0</v>
      </c>
      <c r="G35" s="25">
        <v>7.0</v>
      </c>
      <c r="H35" s="26"/>
      <c r="I35" s="26"/>
      <c r="J35" s="26"/>
      <c r="K35" s="26" t="s">
        <v>422</v>
      </c>
    </row>
    <row r="36">
      <c r="A36" s="26" t="s">
        <v>1457</v>
      </c>
      <c r="B36" s="27">
        <v>0.04109953703703704</v>
      </c>
      <c r="C36" s="27">
        <f t="shared" si="1"/>
        <v>0.04109953704</v>
      </c>
      <c r="D36" s="26" t="s">
        <v>84</v>
      </c>
      <c r="E36" s="26" t="s">
        <v>93</v>
      </c>
      <c r="F36" s="25" t="s">
        <v>75</v>
      </c>
      <c r="G36" s="25" t="s">
        <v>75</v>
      </c>
      <c r="H36" s="26"/>
      <c r="I36" s="26"/>
      <c r="J36" s="26"/>
      <c r="K36" s="26" t="s">
        <v>160</v>
      </c>
    </row>
    <row r="37">
      <c r="A37" s="26" t="s">
        <v>1457</v>
      </c>
      <c r="B37" s="27">
        <v>0.04109953703703704</v>
      </c>
      <c r="C37" s="27">
        <f t="shared" si="1"/>
        <v>0.04109953704</v>
      </c>
      <c r="D37" s="26" t="s">
        <v>84</v>
      </c>
      <c r="E37" s="26" t="s">
        <v>93</v>
      </c>
      <c r="F37" s="25">
        <v>19.0</v>
      </c>
      <c r="G37" s="25">
        <f>F37-7</f>
        <v>12</v>
      </c>
      <c r="H37" s="26"/>
      <c r="I37" s="26"/>
      <c r="J37" s="26"/>
      <c r="K37" s="26" t="s">
        <v>598</v>
      </c>
    </row>
    <row r="38">
      <c r="A38" s="26" t="s">
        <v>1457</v>
      </c>
      <c r="B38" s="27">
        <v>0.041226851851851855</v>
      </c>
      <c r="C38" s="27">
        <f t="shared" si="1"/>
        <v>0.04122685185</v>
      </c>
      <c r="D38" s="26" t="s">
        <v>84</v>
      </c>
      <c r="E38" s="26" t="s">
        <v>91</v>
      </c>
      <c r="F38" s="25">
        <v>13.0</v>
      </c>
      <c r="G38" s="25"/>
      <c r="H38" s="26"/>
      <c r="I38" s="26" t="s">
        <v>1463</v>
      </c>
      <c r="J38" s="26"/>
      <c r="K38" s="26"/>
    </row>
    <row r="39">
      <c r="A39" s="26" t="s">
        <v>1457</v>
      </c>
      <c r="B39" s="27">
        <v>0.04125</v>
      </c>
      <c r="C39" s="27">
        <f t="shared" si="1"/>
        <v>0.04125</v>
      </c>
      <c r="D39" s="26" t="s">
        <v>70</v>
      </c>
      <c r="E39" s="26" t="s">
        <v>91</v>
      </c>
      <c r="F39" s="25">
        <v>11.0</v>
      </c>
      <c r="G39" s="25"/>
      <c r="H39" s="26"/>
      <c r="I39" s="26" t="s">
        <v>1464</v>
      </c>
      <c r="J39" s="26"/>
      <c r="K39" s="26"/>
    </row>
    <row r="40">
      <c r="A40" s="26" t="s">
        <v>1457</v>
      </c>
      <c r="B40" s="27">
        <v>0.042152777777777775</v>
      </c>
      <c r="C40" s="27">
        <f t="shared" si="1"/>
        <v>0.04215277778</v>
      </c>
      <c r="D40" s="26" t="s">
        <v>82</v>
      </c>
      <c r="E40" s="26" t="s">
        <v>209</v>
      </c>
      <c r="F40" s="25">
        <v>6.0</v>
      </c>
      <c r="G40" s="25">
        <f>F40-0</f>
        <v>6</v>
      </c>
      <c r="H40" s="26"/>
      <c r="I40" s="26"/>
      <c r="J40" s="26"/>
      <c r="K40" s="26"/>
    </row>
    <row r="41">
      <c r="A41" s="26" t="s">
        <v>1457</v>
      </c>
      <c r="B41" s="27">
        <v>0.044814814814814814</v>
      </c>
      <c r="C41" s="27">
        <f t="shared" si="1"/>
        <v>0.04481481481</v>
      </c>
      <c r="D41" s="26" t="s">
        <v>74</v>
      </c>
      <c r="E41" s="26" t="s">
        <v>209</v>
      </c>
      <c r="F41" s="25" t="s">
        <v>75</v>
      </c>
      <c r="G41" s="25" t="s">
        <v>75</v>
      </c>
      <c r="H41" s="26"/>
      <c r="I41" s="26"/>
      <c r="J41" s="26"/>
      <c r="K41" s="26" t="s">
        <v>160</v>
      </c>
    </row>
    <row r="42">
      <c r="A42" s="26" t="s">
        <v>1457</v>
      </c>
      <c r="B42" s="27">
        <v>0.044814814814814814</v>
      </c>
      <c r="C42" s="27">
        <f t="shared" si="1"/>
        <v>0.04481481481</v>
      </c>
      <c r="D42" s="26" t="s">
        <v>74</v>
      </c>
      <c r="E42" s="26" t="s">
        <v>209</v>
      </c>
      <c r="F42" s="25" t="s">
        <v>88</v>
      </c>
      <c r="G42" s="25">
        <v>1.0</v>
      </c>
      <c r="H42" s="26"/>
      <c r="I42" s="26"/>
      <c r="J42" s="26"/>
      <c r="K42" s="26" t="s">
        <v>161</v>
      </c>
    </row>
    <row r="43">
      <c r="A43" s="26" t="s">
        <v>1457</v>
      </c>
      <c r="B43" s="27">
        <v>0.04811342592592593</v>
      </c>
      <c r="C43" s="27">
        <f t="shared" si="1"/>
        <v>0.04811342593</v>
      </c>
      <c r="D43" s="26" t="s">
        <v>84</v>
      </c>
      <c r="E43" s="26" t="s">
        <v>93</v>
      </c>
      <c r="F43" s="25">
        <v>20.0</v>
      </c>
      <c r="G43" s="25">
        <f t="shared" ref="G43:G44" si="4">F43-7</f>
        <v>13</v>
      </c>
      <c r="H43" s="26"/>
      <c r="I43" s="26"/>
      <c r="J43" s="26"/>
      <c r="K43" s="26" t="s">
        <v>553</v>
      </c>
    </row>
    <row r="44">
      <c r="A44" s="26" t="s">
        <v>1457</v>
      </c>
      <c r="B44" s="27">
        <v>0.048136574074074075</v>
      </c>
      <c r="C44" s="27">
        <f t="shared" si="1"/>
        <v>0.04813657407</v>
      </c>
      <c r="D44" s="26" t="s">
        <v>84</v>
      </c>
      <c r="E44" s="26" t="s">
        <v>93</v>
      </c>
      <c r="F44" s="25">
        <v>24.0</v>
      </c>
      <c r="G44" s="25">
        <f t="shared" si="4"/>
        <v>17</v>
      </c>
      <c r="H44" s="26"/>
      <c r="I44" s="26"/>
      <c r="J44" s="26"/>
      <c r="K44" s="26" t="s">
        <v>553</v>
      </c>
    </row>
    <row r="45">
      <c r="A45" s="26" t="s">
        <v>1457</v>
      </c>
      <c r="B45" s="27">
        <v>0.04822916666666666</v>
      </c>
      <c r="C45" s="27">
        <f t="shared" si="1"/>
        <v>0.04822916667</v>
      </c>
      <c r="D45" s="26" t="s">
        <v>84</v>
      </c>
      <c r="E45" s="26" t="s">
        <v>91</v>
      </c>
      <c r="F45" s="25">
        <v>10.0</v>
      </c>
      <c r="G45" s="25"/>
      <c r="H45" s="26"/>
      <c r="I45" s="26" t="s">
        <v>1465</v>
      </c>
      <c r="J45" s="25">
        <v>1.0</v>
      </c>
      <c r="K45" s="26"/>
    </row>
    <row r="46">
      <c r="A46" s="26" t="s">
        <v>1457</v>
      </c>
      <c r="B46" s="27">
        <v>0.04887731481481482</v>
      </c>
      <c r="C46" s="27">
        <f t="shared" si="1"/>
        <v>0.04887731481</v>
      </c>
      <c r="D46" s="26" t="s">
        <v>84</v>
      </c>
      <c r="E46" s="26" t="s">
        <v>93</v>
      </c>
      <c r="F46" s="25">
        <v>17.0</v>
      </c>
      <c r="G46" s="25">
        <f>F46-7</f>
        <v>10</v>
      </c>
      <c r="H46" s="26"/>
      <c r="I46" s="26"/>
      <c r="J46" s="26"/>
      <c r="K46" s="26" t="s">
        <v>553</v>
      </c>
    </row>
    <row r="47">
      <c r="A47" s="26" t="s">
        <v>1457</v>
      </c>
      <c r="B47" s="27">
        <v>0.04939814814814815</v>
      </c>
      <c r="C47" s="27">
        <f t="shared" si="1"/>
        <v>0.04939814815</v>
      </c>
      <c r="D47" s="26" t="s">
        <v>84</v>
      </c>
      <c r="E47" s="26" t="s">
        <v>91</v>
      </c>
      <c r="F47" s="25">
        <v>14.0</v>
      </c>
      <c r="G47" s="25"/>
      <c r="H47" s="26"/>
      <c r="I47" s="26" t="s">
        <v>1466</v>
      </c>
      <c r="J47" s="26"/>
      <c r="K47" s="26"/>
    </row>
    <row r="48">
      <c r="A48" s="26" t="s">
        <v>1457</v>
      </c>
      <c r="B48" s="27">
        <v>0.04998842592592593</v>
      </c>
      <c r="C48" s="27">
        <f t="shared" si="1"/>
        <v>0.04998842593</v>
      </c>
      <c r="D48" s="26" t="s">
        <v>69</v>
      </c>
      <c r="E48" s="26" t="s">
        <v>89</v>
      </c>
      <c r="F48" s="25">
        <v>22.0</v>
      </c>
      <c r="G48" s="25">
        <v>15.0</v>
      </c>
      <c r="H48" s="26"/>
      <c r="I48" s="26"/>
      <c r="J48" s="26"/>
      <c r="K48" s="26" t="s">
        <v>90</v>
      </c>
    </row>
    <row r="49">
      <c r="A49" s="26" t="s">
        <v>1457</v>
      </c>
      <c r="B49" s="27">
        <v>0.05012731481481481</v>
      </c>
      <c r="C49" s="27">
        <f t="shared" si="1"/>
        <v>0.05012731481</v>
      </c>
      <c r="D49" s="26" t="s">
        <v>69</v>
      </c>
      <c r="E49" s="26" t="s">
        <v>91</v>
      </c>
      <c r="F49" s="25">
        <v>12.0</v>
      </c>
      <c r="G49" s="25"/>
      <c r="H49" s="26"/>
      <c r="I49" s="26" t="s">
        <v>1467</v>
      </c>
      <c r="J49" s="26"/>
      <c r="K49" s="26"/>
    </row>
    <row r="50">
      <c r="A50" s="26" t="s">
        <v>1457</v>
      </c>
      <c r="B50" s="27">
        <v>0.05037037037037037</v>
      </c>
      <c r="C50" s="27">
        <f t="shared" si="1"/>
        <v>0.05037037037</v>
      </c>
      <c r="D50" s="26" t="s">
        <v>70</v>
      </c>
      <c r="E50" s="26" t="s">
        <v>93</v>
      </c>
      <c r="F50" s="25" t="s">
        <v>75</v>
      </c>
      <c r="G50" s="25" t="s">
        <v>75</v>
      </c>
      <c r="H50" s="26"/>
      <c r="I50" s="26"/>
      <c r="J50" s="26"/>
      <c r="K50" s="26" t="s">
        <v>274</v>
      </c>
    </row>
    <row r="51">
      <c r="A51" s="26" t="s">
        <v>1457</v>
      </c>
      <c r="B51" s="27">
        <v>0.05037037037037037</v>
      </c>
      <c r="C51" s="27">
        <f t="shared" si="1"/>
        <v>0.05037037037</v>
      </c>
      <c r="D51" s="26" t="s">
        <v>70</v>
      </c>
      <c r="E51" s="26" t="s">
        <v>93</v>
      </c>
      <c r="F51" s="25">
        <v>22.0</v>
      </c>
      <c r="G51" s="25">
        <f>F51-7</f>
        <v>15</v>
      </c>
      <c r="H51" s="26"/>
      <c r="I51" s="26"/>
      <c r="J51" s="26"/>
      <c r="K51" s="26" t="s">
        <v>274</v>
      </c>
    </row>
    <row r="52">
      <c r="A52" s="26" t="s">
        <v>1457</v>
      </c>
      <c r="B52" s="27">
        <v>0.050451388888888886</v>
      </c>
      <c r="C52" s="27">
        <f t="shared" si="1"/>
        <v>0.05045138889</v>
      </c>
      <c r="D52" s="26" t="s">
        <v>70</v>
      </c>
      <c r="E52" s="26" t="s">
        <v>91</v>
      </c>
      <c r="F52" s="25">
        <v>9.0</v>
      </c>
      <c r="G52" s="25"/>
      <c r="H52" s="26"/>
      <c r="I52" s="26" t="s">
        <v>1468</v>
      </c>
      <c r="J52" s="26"/>
      <c r="K52" s="26"/>
    </row>
    <row r="53">
      <c r="A53" s="26" t="s">
        <v>1457</v>
      </c>
      <c r="B53" s="27">
        <v>0.05063657407407408</v>
      </c>
      <c r="C53" s="27">
        <f t="shared" si="1"/>
        <v>0.05063657407</v>
      </c>
      <c r="D53" s="26" t="s">
        <v>70</v>
      </c>
      <c r="E53" s="26" t="s">
        <v>93</v>
      </c>
      <c r="F53" s="25">
        <v>22.0</v>
      </c>
      <c r="G53" s="25">
        <f t="shared" ref="G53:G54" si="5">F53-7</f>
        <v>15</v>
      </c>
      <c r="H53" s="26"/>
      <c r="I53" s="26"/>
      <c r="J53" s="26"/>
      <c r="K53" s="26" t="s">
        <v>148</v>
      </c>
    </row>
    <row r="54">
      <c r="A54" s="26" t="s">
        <v>1457</v>
      </c>
      <c r="B54" s="27">
        <v>0.050729166666666665</v>
      </c>
      <c r="C54" s="27">
        <f t="shared" si="1"/>
        <v>0.05072916667</v>
      </c>
      <c r="D54" s="26" t="s">
        <v>70</v>
      </c>
      <c r="E54" s="26" t="s">
        <v>93</v>
      </c>
      <c r="F54" s="25">
        <v>17.0</v>
      </c>
      <c r="G54" s="25">
        <f t="shared" si="5"/>
        <v>10</v>
      </c>
      <c r="H54" s="26"/>
      <c r="I54" s="26"/>
      <c r="J54" s="26"/>
      <c r="K54" s="26" t="s">
        <v>422</v>
      </c>
    </row>
    <row r="55">
      <c r="A55" s="26" t="s">
        <v>1457</v>
      </c>
      <c r="B55" s="27">
        <v>0.050729166666666665</v>
      </c>
      <c r="C55" s="27">
        <f t="shared" si="1"/>
        <v>0.05072916667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>
      <c r="A56" s="26" t="s">
        <v>1457</v>
      </c>
      <c r="B56" s="27">
        <v>0.050833333333333335</v>
      </c>
      <c r="C56" s="27">
        <f t="shared" si="1"/>
        <v>0.05083333333</v>
      </c>
      <c r="D56" s="26" t="s">
        <v>70</v>
      </c>
      <c r="E56" s="26" t="s">
        <v>91</v>
      </c>
      <c r="F56" s="25">
        <v>9.0</v>
      </c>
      <c r="G56" s="25"/>
      <c r="H56" s="26"/>
      <c r="I56" s="26" t="s">
        <v>1468</v>
      </c>
      <c r="J56" s="26"/>
      <c r="K56" s="26"/>
    </row>
    <row r="57">
      <c r="A57" s="26" t="s">
        <v>1457</v>
      </c>
      <c r="B57" s="27">
        <v>0.051493055555555556</v>
      </c>
      <c r="C57" s="27">
        <f t="shared" si="1"/>
        <v>0.05149305556</v>
      </c>
      <c r="D57" s="26" t="s">
        <v>66</v>
      </c>
      <c r="E57" s="26" t="s">
        <v>93</v>
      </c>
      <c r="F57" s="25">
        <v>23.0</v>
      </c>
      <c r="G57" s="25">
        <v>15.0</v>
      </c>
      <c r="H57" s="26"/>
      <c r="I57" s="26"/>
      <c r="J57" s="26"/>
      <c r="K57" s="26" t="s">
        <v>1469</v>
      </c>
    </row>
    <row r="58">
      <c r="A58" s="26" t="s">
        <v>1457</v>
      </c>
      <c r="B58" s="27">
        <v>0.051493055555555556</v>
      </c>
      <c r="C58" s="27">
        <f t="shared" si="1"/>
        <v>0.05149305556</v>
      </c>
      <c r="D58" s="26" t="s">
        <v>66</v>
      </c>
      <c r="E58" s="26" t="s">
        <v>93</v>
      </c>
      <c r="F58" s="25">
        <v>23.0</v>
      </c>
      <c r="G58" s="25">
        <v>15.0</v>
      </c>
      <c r="H58" s="26"/>
      <c r="I58" s="26"/>
      <c r="J58" s="26"/>
      <c r="K58" s="26" t="s">
        <v>160</v>
      </c>
    </row>
    <row r="59">
      <c r="A59" s="26" t="s">
        <v>1457</v>
      </c>
      <c r="B59" s="27">
        <v>0.051597222222222225</v>
      </c>
      <c r="C59" s="27">
        <f t="shared" si="1"/>
        <v>0.05159722222</v>
      </c>
      <c r="D59" s="26" t="s">
        <v>66</v>
      </c>
      <c r="E59" s="26" t="s">
        <v>93</v>
      </c>
      <c r="F59" s="25" t="s">
        <v>75</v>
      </c>
      <c r="G59" s="25" t="s">
        <v>75</v>
      </c>
      <c r="H59" s="26"/>
      <c r="I59" s="26"/>
      <c r="J59" s="26"/>
      <c r="K59" s="26" t="s">
        <v>160</v>
      </c>
    </row>
    <row r="60">
      <c r="A60" s="26" t="s">
        <v>1457</v>
      </c>
      <c r="B60" s="27">
        <v>0.05148148148148148</v>
      </c>
      <c r="C60" s="27">
        <f t="shared" si="1"/>
        <v>0.05148148148</v>
      </c>
      <c r="D60" s="26" t="s">
        <v>66</v>
      </c>
      <c r="E60" s="26" t="s">
        <v>93</v>
      </c>
      <c r="F60" s="25">
        <v>11.0</v>
      </c>
      <c r="G60" s="25">
        <f>F60-7</f>
        <v>4</v>
      </c>
      <c r="H60" s="26"/>
      <c r="I60" s="26"/>
      <c r="J60" s="26"/>
      <c r="K60" s="26" t="s">
        <v>1469</v>
      </c>
    </row>
    <row r="61">
      <c r="A61" s="26" t="s">
        <v>1457</v>
      </c>
      <c r="B61" s="27">
        <v>0.052662037037037035</v>
      </c>
      <c r="C61" s="27">
        <f t="shared" si="1"/>
        <v>0.05266203704</v>
      </c>
      <c r="D61" s="26" t="s">
        <v>70</v>
      </c>
      <c r="E61" s="26" t="s">
        <v>93</v>
      </c>
      <c r="F61" s="25" t="s">
        <v>1417</v>
      </c>
      <c r="G61" s="25">
        <v>2.0</v>
      </c>
      <c r="H61" s="26"/>
      <c r="I61" s="26"/>
      <c r="J61" s="26"/>
      <c r="K61" s="26" t="s">
        <v>160</v>
      </c>
    </row>
    <row r="62">
      <c r="A62" s="26" t="s">
        <v>1457</v>
      </c>
      <c r="B62" s="27">
        <v>0.052662037037037035</v>
      </c>
      <c r="C62" s="27">
        <f t="shared" si="1"/>
        <v>0.05266203704</v>
      </c>
      <c r="D62" s="26" t="s">
        <v>70</v>
      </c>
      <c r="E62" s="26" t="s">
        <v>93</v>
      </c>
      <c r="F62" s="25" t="s">
        <v>88</v>
      </c>
      <c r="G62" s="25">
        <v>1.0</v>
      </c>
      <c r="H62" s="26"/>
      <c r="I62" s="26"/>
      <c r="J62" s="26"/>
      <c r="K62" s="26" t="s">
        <v>422</v>
      </c>
    </row>
    <row r="63">
      <c r="A63" s="26" t="s">
        <v>1457</v>
      </c>
      <c r="B63" s="27">
        <v>0.05439814814814815</v>
      </c>
      <c r="C63" s="27">
        <f t="shared" si="1"/>
        <v>0.05439814815</v>
      </c>
      <c r="D63" s="26" t="s">
        <v>84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26" t="s">
        <v>160</v>
      </c>
    </row>
    <row r="64">
      <c r="A64" s="26" t="s">
        <v>1457</v>
      </c>
      <c r="B64" s="27">
        <v>0.05439814814814815</v>
      </c>
      <c r="C64" s="27">
        <f t="shared" si="1"/>
        <v>0.05439814815</v>
      </c>
      <c r="D64" s="26" t="s">
        <v>84</v>
      </c>
      <c r="E64" s="26" t="s">
        <v>93</v>
      </c>
      <c r="F64" s="25">
        <v>25.0</v>
      </c>
      <c r="G64" s="25">
        <f>F64-7</f>
        <v>18</v>
      </c>
      <c r="H64" s="26"/>
      <c r="I64" s="26"/>
      <c r="J64" s="26"/>
      <c r="K64" s="26" t="s">
        <v>598</v>
      </c>
    </row>
    <row r="65">
      <c r="A65" s="26" t="s">
        <v>1457</v>
      </c>
      <c r="B65" s="27">
        <v>0.05454861111111111</v>
      </c>
      <c r="C65" s="27">
        <f t="shared" si="1"/>
        <v>0.05454861111</v>
      </c>
      <c r="D65" s="26" t="s">
        <v>84</v>
      </c>
      <c r="E65" s="26" t="s">
        <v>91</v>
      </c>
      <c r="F65" s="25">
        <v>14.0</v>
      </c>
      <c r="G65" s="25"/>
      <c r="H65" s="26"/>
      <c r="I65" s="26" t="s">
        <v>1466</v>
      </c>
      <c r="J65" s="25">
        <v>1.0</v>
      </c>
      <c r="K65" s="26"/>
    </row>
    <row r="66">
      <c r="A66" s="26" t="s">
        <v>1457</v>
      </c>
      <c r="B66" s="27">
        <v>0.05604166666666666</v>
      </c>
      <c r="C66" s="27">
        <f t="shared" si="1"/>
        <v>0.05604166667</v>
      </c>
      <c r="D66" s="26" t="s">
        <v>74</v>
      </c>
      <c r="E66" s="26" t="s">
        <v>93</v>
      </c>
      <c r="F66" s="25" t="s">
        <v>75</v>
      </c>
      <c r="G66" s="25" t="s">
        <v>75</v>
      </c>
      <c r="H66" s="26"/>
      <c r="I66" s="26"/>
      <c r="J66" s="26"/>
      <c r="K66" s="26" t="s">
        <v>1304</v>
      </c>
    </row>
    <row r="67">
      <c r="A67" s="26" t="s">
        <v>1457</v>
      </c>
      <c r="B67" s="27">
        <v>0.05618055555555555</v>
      </c>
      <c r="C67" s="27">
        <f t="shared" si="1"/>
        <v>0.05618055556</v>
      </c>
      <c r="D67" s="26" t="s">
        <v>74</v>
      </c>
      <c r="E67" s="26" t="s">
        <v>91</v>
      </c>
      <c r="F67" s="25">
        <v>11.0</v>
      </c>
      <c r="G67" s="25"/>
      <c r="H67" s="26"/>
      <c r="I67" s="26" t="s">
        <v>1470</v>
      </c>
      <c r="J67" s="26"/>
      <c r="K67" s="26"/>
    </row>
    <row r="68">
      <c r="A68" s="26" t="s">
        <v>1457</v>
      </c>
      <c r="B68" s="27">
        <v>0.05650462962962963</v>
      </c>
      <c r="C68" s="27">
        <f t="shared" si="1"/>
        <v>0.05650462963</v>
      </c>
      <c r="D68" s="26" t="s">
        <v>74</v>
      </c>
      <c r="E68" s="26" t="s">
        <v>93</v>
      </c>
      <c r="F68" s="25" t="s">
        <v>1317</v>
      </c>
      <c r="G68" s="25">
        <v>3.0</v>
      </c>
      <c r="H68" s="26"/>
      <c r="I68" s="26"/>
      <c r="J68" s="26"/>
      <c r="K68" s="26" t="s">
        <v>1304</v>
      </c>
    </row>
    <row r="69">
      <c r="A69" s="26" t="s">
        <v>1457</v>
      </c>
      <c r="B69" s="27">
        <v>0.0568287037037037</v>
      </c>
      <c r="C69" s="27">
        <f t="shared" si="1"/>
        <v>0.0568287037</v>
      </c>
      <c r="D69" s="26" t="s">
        <v>82</v>
      </c>
      <c r="E69" s="26" t="s">
        <v>91</v>
      </c>
      <c r="F69" s="25">
        <v>19.0</v>
      </c>
      <c r="G69" s="25"/>
      <c r="H69" s="26"/>
      <c r="I69" s="26" t="s">
        <v>1471</v>
      </c>
      <c r="J69" s="25">
        <v>1.0</v>
      </c>
      <c r="K69" s="26" t="s">
        <v>608</v>
      </c>
    </row>
    <row r="70">
      <c r="A70" s="26" t="s">
        <v>1457</v>
      </c>
      <c r="B70" s="27">
        <v>0.060648148148148145</v>
      </c>
      <c r="C70" s="27">
        <f t="shared" si="1"/>
        <v>0.06064814815</v>
      </c>
      <c r="D70" s="26" t="s">
        <v>968</v>
      </c>
      <c r="E70" s="26" t="s">
        <v>91</v>
      </c>
      <c r="F70" s="25">
        <v>17.0</v>
      </c>
      <c r="G70" s="25"/>
      <c r="H70" s="26"/>
      <c r="I70" s="26"/>
      <c r="J70" s="26"/>
      <c r="K70" s="26" t="s">
        <v>1472</v>
      </c>
    </row>
    <row r="71">
      <c r="A71" s="26" t="s">
        <v>1457</v>
      </c>
      <c r="B71" s="27">
        <v>0.06097222222222222</v>
      </c>
      <c r="C71" s="27">
        <f t="shared" si="1"/>
        <v>0.06097222222</v>
      </c>
      <c r="D71" s="26" t="s">
        <v>69</v>
      </c>
      <c r="E71" s="26" t="s">
        <v>67</v>
      </c>
      <c r="F71" s="25">
        <v>22.0</v>
      </c>
      <c r="G71" s="25">
        <f>F71-4</f>
        <v>18</v>
      </c>
      <c r="H71" s="26"/>
      <c r="I71" s="26"/>
      <c r="J71" s="26"/>
      <c r="K71" s="26"/>
    </row>
    <row r="72">
      <c r="A72" s="26" t="s">
        <v>1457</v>
      </c>
      <c r="B72" s="27">
        <v>0.061782407407407404</v>
      </c>
      <c r="C72" s="27">
        <f t="shared" si="1"/>
        <v>0.06178240741</v>
      </c>
      <c r="D72" s="26" t="s">
        <v>70</v>
      </c>
      <c r="E72" s="26" t="s">
        <v>67</v>
      </c>
      <c r="F72" s="25">
        <v>11.0</v>
      </c>
      <c r="G72" s="25">
        <f>F72-3</f>
        <v>8</v>
      </c>
      <c r="H72" s="26"/>
      <c r="I72" s="26"/>
      <c r="J72" s="26"/>
      <c r="K72" s="26"/>
    </row>
    <row r="73">
      <c r="A73" s="26" t="s">
        <v>1457</v>
      </c>
      <c r="B73" s="27">
        <v>0.062060185185185184</v>
      </c>
      <c r="C73" s="27">
        <f t="shared" si="1"/>
        <v>0.06206018519</v>
      </c>
      <c r="D73" s="26" t="s">
        <v>968</v>
      </c>
      <c r="E73" s="26" t="s">
        <v>125</v>
      </c>
      <c r="F73" s="25">
        <v>6.0</v>
      </c>
      <c r="G73" s="25">
        <f>F73-0</f>
        <v>6</v>
      </c>
      <c r="H73" s="26"/>
      <c r="I73" s="26"/>
      <c r="J73" s="26"/>
      <c r="K73" s="26"/>
    </row>
    <row r="74">
      <c r="A74" s="26" t="s">
        <v>1457</v>
      </c>
      <c r="B74" s="27">
        <v>0.062060185185185184</v>
      </c>
      <c r="C74" s="27">
        <f t="shared" si="1"/>
        <v>0.06206018519</v>
      </c>
      <c r="D74" s="26" t="s">
        <v>69</v>
      </c>
      <c r="E74" s="26" t="s">
        <v>125</v>
      </c>
      <c r="F74" s="25">
        <v>6.0</v>
      </c>
      <c r="G74" s="25">
        <f>F74-4</f>
        <v>2</v>
      </c>
      <c r="H74" s="26"/>
      <c r="I74" s="26"/>
      <c r="J74" s="26"/>
      <c r="K74" s="26"/>
    </row>
    <row r="75">
      <c r="A75" s="26" t="s">
        <v>1457</v>
      </c>
      <c r="B75" s="27">
        <v>0.062060185185185184</v>
      </c>
      <c r="C75" s="27">
        <f t="shared" si="1"/>
        <v>0.06206018519</v>
      </c>
      <c r="D75" s="26" t="s">
        <v>74</v>
      </c>
      <c r="E75" s="26" t="s">
        <v>125</v>
      </c>
      <c r="F75" s="25">
        <v>19.0</v>
      </c>
      <c r="G75" s="25">
        <f>F75-10</f>
        <v>9</v>
      </c>
      <c r="H75" s="26"/>
      <c r="I75" s="26"/>
      <c r="J75" s="26"/>
      <c r="K75" s="26"/>
    </row>
    <row r="76">
      <c r="A76" s="26" t="s">
        <v>1457</v>
      </c>
      <c r="B76" s="27">
        <v>0.062060185185185184</v>
      </c>
      <c r="C76" s="27">
        <f t="shared" si="1"/>
        <v>0.06206018519</v>
      </c>
      <c r="D76" s="26" t="s">
        <v>82</v>
      </c>
      <c r="E76" s="26" t="s">
        <v>125</v>
      </c>
      <c r="F76" s="25">
        <v>19.0</v>
      </c>
      <c r="G76" s="25">
        <f>F76-1</f>
        <v>18</v>
      </c>
      <c r="H76" s="26"/>
      <c r="I76" s="26"/>
      <c r="J76" s="26"/>
      <c r="K76" s="26"/>
    </row>
    <row r="77">
      <c r="A77" s="26" t="s">
        <v>1457</v>
      </c>
      <c r="B77" s="27">
        <v>0.062060185185185184</v>
      </c>
      <c r="C77" s="27">
        <f t="shared" si="1"/>
        <v>0.06206018519</v>
      </c>
      <c r="D77" s="26" t="s">
        <v>70</v>
      </c>
      <c r="E77" s="26" t="s">
        <v>125</v>
      </c>
      <c r="F77" s="25">
        <v>25.0</v>
      </c>
      <c r="G77" s="25">
        <f>F77-8</f>
        <v>17</v>
      </c>
      <c r="H77" s="26"/>
      <c r="I77" s="26"/>
      <c r="J77" s="26"/>
      <c r="K77" s="26"/>
    </row>
    <row r="78">
      <c r="A78" s="26" t="s">
        <v>1457</v>
      </c>
      <c r="B78" s="27">
        <v>0.062060185185185184</v>
      </c>
      <c r="C78" s="27">
        <f t="shared" si="1"/>
        <v>0.06206018519</v>
      </c>
      <c r="D78" s="26" t="s">
        <v>66</v>
      </c>
      <c r="E78" s="26" t="s">
        <v>125</v>
      </c>
      <c r="F78" s="25">
        <v>18.0</v>
      </c>
      <c r="G78" s="25">
        <f>F78-0</f>
        <v>18</v>
      </c>
      <c r="H78" s="26"/>
      <c r="I78" s="26"/>
      <c r="J78" s="26"/>
      <c r="K78" s="26"/>
    </row>
    <row r="79">
      <c r="A79" s="26" t="s">
        <v>1457</v>
      </c>
      <c r="B79" s="27">
        <v>0.062060185185185184</v>
      </c>
      <c r="C79" s="27">
        <f t="shared" si="1"/>
        <v>0.06206018519</v>
      </c>
      <c r="D79" s="26" t="s">
        <v>84</v>
      </c>
      <c r="E79" s="26" t="s">
        <v>125</v>
      </c>
      <c r="F79" s="25">
        <v>6.0</v>
      </c>
      <c r="G79" s="25">
        <f>F79-2</f>
        <v>4</v>
      </c>
      <c r="H79" s="26"/>
      <c r="I79" s="26"/>
      <c r="J79" s="26"/>
      <c r="K79" s="26"/>
    </row>
    <row r="80">
      <c r="A80" s="26" t="s">
        <v>1457</v>
      </c>
      <c r="B80" s="27">
        <v>0.06314814814814815</v>
      </c>
      <c r="C80" s="27">
        <f t="shared" si="1"/>
        <v>0.06314814815</v>
      </c>
      <c r="D80" s="26" t="s">
        <v>70</v>
      </c>
      <c r="E80" s="26" t="s">
        <v>320</v>
      </c>
      <c r="F80" s="25">
        <v>7.0</v>
      </c>
      <c r="G80" s="25">
        <f>F80-4</f>
        <v>3</v>
      </c>
      <c r="H80" s="26"/>
      <c r="I80" s="26"/>
      <c r="J80" s="26"/>
      <c r="K80" s="26"/>
    </row>
    <row r="81">
      <c r="A81" s="26" t="s">
        <v>1457</v>
      </c>
      <c r="B81" s="27">
        <v>0.06755787037037037</v>
      </c>
      <c r="C81" s="27">
        <f t="shared" si="1"/>
        <v>0.06755787037</v>
      </c>
      <c r="D81" s="26" t="s">
        <v>157</v>
      </c>
      <c r="E81" s="26" t="s">
        <v>67</v>
      </c>
      <c r="F81" s="25" t="s">
        <v>88</v>
      </c>
      <c r="G81" s="25">
        <v>1.0</v>
      </c>
      <c r="H81" s="26"/>
      <c r="I81" s="26"/>
      <c r="J81" s="26"/>
      <c r="K81" s="26"/>
    </row>
    <row r="82">
      <c r="A82" s="26" t="s">
        <v>1457</v>
      </c>
      <c r="B82" s="27">
        <v>0.07135416666666666</v>
      </c>
      <c r="C82" s="27">
        <f t="shared" si="1"/>
        <v>0.07135416667</v>
      </c>
      <c r="D82" s="26" t="s">
        <v>69</v>
      </c>
      <c r="E82" s="26" t="s">
        <v>67</v>
      </c>
      <c r="F82" s="25">
        <v>17.0</v>
      </c>
      <c r="G82" s="25">
        <f>F82-4</f>
        <v>13</v>
      </c>
      <c r="H82" s="26"/>
      <c r="I82" s="26"/>
      <c r="J82" s="26"/>
      <c r="K82" s="26"/>
    </row>
    <row r="83">
      <c r="A83" s="26" t="s">
        <v>1457</v>
      </c>
      <c r="B83" s="27">
        <v>0.07135416666666666</v>
      </c>
      <c r="C83" s="27">
        <f t="shared" si="1"/>
        <v>0.07135416667</v>
      </c>
      <c r="D83" s="26" t="s">
        <v>66</v>
      </c>
      <c r="E83" s="26" t="s">
        <v>67</v>
      </c>
      <c r="F83" s="25">
        <v>17.0</v>
      </c>
      <c r="G83" s="25">
        <f>F83-1</f>
        <v>16</v>
      </c>
      <c r="H83" s="26"/>
      <c r="I83" s="26"/>
      <c r="J83" s="26"/>
      <c r="K83" s="26"/>
    </row>
    <row r="84">
      <c r="A84" s="26" t="s">
        <v>1457</v>
      </c>
      <c r="B84" s="27">
        <v>0.07494212962962964</v>
      </c>
      <c r="C84" s="27">
        <f t="shared" si="1"/>
        <v>0.07494212963</v>
      </c>
      <c r="D84" s="26" t="s">
        <v>968</v>
      </c>
      <c r="E84" s="26" t="s">
        <v>67</v>
      </c>
      <c r="F84" s="25">
        <v>11.0</v>
      </c>
      <c r="G84" s="25">
        <f>F84-8</f>
        <v>3</v>
      </c>
      <c r="H84" s="26"/>
      <c r="I84" s="26"/>
      <c r="J84" s="26"/>
      <c r="K84" s="26"/>
    </row>
    <row r="85">
      <c r="A85" s="26" t="s">
        <v>1457</v>
      </c>
      <c r="B85" s="27">
        <v>0.07625</v>
      </c>
      <c r="C85" s="27">
        <f t="shared" si="1"/>
        <v>0.07625</v>
      </c>
      <c r="D85" s="26" t="s">
        <v>66</v>
      </c>
      <c r="E85" s="26" t="s">
        <v>67</v>
      </c>
      <c r="F85" s="25">
        <v>3.0</v>
      </c>
      <c r="G85" s="25">
        <f>F85-1</f>
        <v>2</v>
      </c>
      <c r="H85" s="26"/>
      <c r="I85" s="26"/>
      <c r="J85" s="26"/>
      <c r="K85" s="26"/>
    </row>
    <row r="86">
      <c r="A86" s="26" t="s">
        <v>1457</v>
      </c>
      <c r="B86" s="27">
        <v>0.09362268518518518</v>
      </c>
      <c r="C86" s="27">
        <f>B86-TIME('Time Shifts'!$B$45,'Time Shifts'!$C$45,'Time Shifts'!$D$45)</f>
        <v>0.08047453704</v>
      </c>
      <c r="D86" s="26" t="s">
        <v>66</v>
      </c>
      <c r="E86" s="26" t="s">
        <v>83</v>
      </c>
      <c r="F86" s="25">
        <v>9.0</v>
      </c>
      <c r="G86" s="25">
        <f>F86-5</f>
        <v>4</v>
      </c>
      <c r="H86" s="26"/>
      <c r="I86" s="26"/>
      <c r="J86" s="26"/>
      <c r="K86" s="26"/>
    </row>
    <row r="87">
      <c r="A87" s="26" t="s">
        <v>1457</v>
      </c>
      <c r="B87" s="27">
        <v>0.09646990740740741</v>
      </c>
      <c r="C87" s="27">
        <f>B87-TIME('Time Shifts'!$B$45,'Time Shifts'!$C$45,'Time Shifts'!$D$45)</f>
        <v>0.08332175926</v>
      </c>
      <c r="D87" s="26" t="s">
        <v>66</v>
      </c>
      <c r="E87" s="26" t="s">
        <v>76</v>
      </c>
      <c r="F87" s="25" t="s">
        <v>75</v>
      </c>
      <c r="G87" s="25"/>
      <c r="H87" s="26"/>
      <c r="I87" s="26"/>
      <c r="J87" s="26"/>
      <c r="K87" s="26"/>
    </row>
    <row r="88">
      <c r="A88" s="26" t="s">
        <v>1457</v>
      </c>
      <c r="B88" s="27">
        <v>0.09814814814814815</v>
      </c>
      <c r="C88" s="27">
        <f>B88-TIME('Time Shifts'!$B$45,'Time Shifts'!$C$45,'Time Shifts'!$D$45)</f>
        <v>0.085</v>
      </c>
      <c r="D88" s="26" t="s">
        <v>69</v>
      </c>
      <c r="E88" s="26" t="s">
        <v>67</v>
      </c>
      <c r="F88" s="25">
        <v>13.0</v>
      </c>
      <c r="G88" s="25">
        <v>9.0</v>
      </c>
      <c r="H88" s="26"/>
      <c r="I88" s="26"/>
      <c r="J88" s="26"/>
      <c r="K88" s="26"/>
    </row>
    <row r="89">
      <c r="A89" s="26" t="s">
        <v>1457</v>
      </c>
      <c r="B89" s="27">
        <v>0.10320601851851852</v>
      </c>
      <c r="C89" s="27">
        <f>B89-TIME('Time Shifts'!$B$45,'Time Shifts'!$C$45,'Time Shifts'!$D$45)</f>
        <v>0.09005787037</v>
      </c>
      <c r="D89" s="26" t="s">
        <v>82</v>
      </c>
      <c r="E89" s="26" t="s">
        <v>100</v>
      </c>
      <c r="F89" s="25">
        <v>7.0</v>
      </c>
      <c r="G89" s="25">
        <v>6.0</v>
      </c>
      <c r="H89" s="26"/>
      <c r="I89" s="26"/>
      <c r="J89" s="26"/>
      <c r="K89" s="26"/>
    </row>
    <row r="90">
      <c r="A90" s="26" t="s">
        <v>1457</v>
      </c>
      <c r="B90" s="27">
        <v>0.10377314814814814</v>
      </c>
      <c r="C90" s="27">
        <f>B90-TIME('Time Shifts'!$B$45,'Time Shifts'!$C$45,'Time Shifts'!$D$45)</f>
        <v>0.090625</v>
      </c>
      <c r="D90" s="26" t="s">
        <v>66</v>
      </c>
      <c r="E90" s="26" t="s">
        <v>89</v>
      </c>
      <c r="F90" s="25" t="s">
        <v>75</v>
      </c>
      <c r="G90" s="25" t="s">
        <v>75</v>
      </c>
      <c r="H90" s="26"/>
      <c r="I90" s="26"/>
      <c r="J90" s="26"/>
      <c r="K90" s="26" t="s">
        <v>160</v>
      </c>
    </row>
    <row r="91">
      <c r="A91" s="26" t="s">
        <v>1457</v>
      </c>
      <c r="B91" s="27">
        <v>0.10377314814814814</v>
      </c>
      <c r="C91" s="27">
        <f>B91-TIME('Time Shifts'!$B$45,'Time Shifts'!$C$45,'Time Shifts'!$D$45)</f>
        <v>0.090625</v>
      </c>
      <c r="D91" s="26" t="s">
        <v>66</v>
      </c>
      <c r="E91" s="26" t="s">
        <v>89</v>
      </c>
      <c r="F91" s="25">
        <v>19.0</v>
      </c>
      <c r="G91" s="25">
        <f>F91-7</f>
        <v>12</v>
      </c>
      <c r="H91" s="26"/>
      <c r="I91" s="26"/>
      <c r="J91" s="26"/>
      <c r="K91" s="26" t="s">
        <v>252</v>
      </c>
    </row>
    <row r="92">
      <c r="A92" s="26" t="s">
        <v>1457</v>
      </c>
      <c r="B92" s="27">
        <v>0.1037962962962963</v>
      </c>
      <c r="C92" s="27">
        <f>B92-TIME('Time Shifts'!$B$45,'Time Shifts'!$C$45,'Time Shifts'!$D$45)</f>
        <v>0.09064814815</v>
      </c>
      <c r="D92" s="26" t="s">
        <v>66</v>
      </c>
      <c r="E92" s="26" t="s">
        <v>89</v>
      </c>
      <c r="F92" s="25" t="s">
        <v>68</v>
      </c>
      <c r="G92" s="25">
        <v>20.0</v>
      </c>
      <c r="H92" s="26"/>
      <c r="I92" s="26"/>
      <c r="J92" s="26"/>
      <c r="K92" s="26" t="s">
        <v>160</v>
      </c>
    </row>
    <row r="93">
      <c r="A93" s="26" t="s">
        <v>1457</v>
      </c>
      <c r="B93" s="27">
        <v>0.1037962962962963</v>
      </c>
      <c r="C93" s="27">
        <f>B93-TIME('Time Shifts'!$B$45,'Time Shifts'!$C$45,'Time Shifts'!$D$45)</f>
        <v>0.09064814815</v>
      </c>
      <c r="D93" s="26" t="s">
        <v>66</v>
      </c>
      <c r="E93" s="26" t="s">
        <v>89</v>
      </c>
      <c r="F93" s="25">
        <v>16.0</v>
      </c>
      <c r="G93" s="25">
        <f>F93-7</f>
        <v>9</v>
      </c>
      <c r="H93" s="26"/>
      <c r="I93" s="26"/>
      <c r="J93" s="26"/>
      <c r="K93" s="26" t="s">
        <v>252</v>
      </c>
    </row>
    <row r="94">
      <c r="A94" s="26" t="s">
        <v>1457</v>
      </c>
      <c r="B94" s="27">
        <v>0.10394675925925925</v>
      </c>
      <c r="C94" s="27">
        <f>B94-TIME('Time Shifts'!$B$45,'Time Shifts'!$C$45,'Time Shifts'!$D$45)</f>
        <v>0.09079861111</v>
      </c>
      <c r="D94" s="26" t="s">
        <v>66</v>
      </c>
      <c r="E94" s="26" t="s">
        <v>91</v>
      </c>
      <c r="F94" s="25">
        <v>26.0</v>
      </c>
      <c r="G94" s="25"/>
      <c r="H94" s="26"/>
      <c r="I94" s="26" t="s">
        <v>1473</v>
      </c>
      <c r="J94" s="26"/>
      <c r="K94" s="26"/>
    </row>
    <row r="95">
      <c r="A95" s="26" t="s">
        <v>1457</v>
      </c>
      <c r="B95" s="27">
        <v>0.10479166666666667</v>
      </c>
      <c r="C95" s="27">
        <f>B95-TIME('Time Shifts'!$B$45,'Time Shifts'!$C$45,'Time Shifts'!$D$45)</f>
        <v>0.09164351852</v>
      </c>
      <c r="D95" s="26" t="s">
        <v>66</v>
      </c>
      <c r="E95" s="26" t="s">
        <v>67</v>
      </c>
      <c r="F95" s="25">
        <v>6.0</v>
      </c>
      <c r="G95" s="25">
        <f>F95-1</f>
        <v>5</v>
      </c>
      <c r="H95" s="26"/>
      <c r="I95" s="26"/>
      <c r="J95" s="26"/>
      <c r="K95" s="26"/>
    </row>
    <row r="96">
      <c r="A96" s="26" t="s">
        <v>1457</v>
      </c>
      <c r="B96" s="27">
        <v>0.10659722222222222</v>
      </c>
      <c r="C96" s="27">
        <f>B96-TIME('Time Shifts'!$B$45,'Time Shifts'!$C$45,'Time Shifts'!$D$45)</f>
        <v>0.09344907407</v>
      </c>
      <c r="D96" s="26" t="s">
        <v>74</v>
      </c>
      <c r="E96" s="26" t="s">
        <v>67</v>
      </c>
      <c r="F96" s="25">
        <v>18.0</v>
      </c>
      <c r="G96" s="25">
        <f t="shared" ref="G96:G97" si="6">F96-0</f>
        <v>18</v>
      </c>
      <c r="H96" s="26"/>
      <c r="I96" s="26"/>
      <c r="J96" s="26"/>
      <c r="K96" s="26" t="s">
        <v>160</v>
      </c>
    </row>
    <row r="97">
      <c r="A97" s="26" t="s">
        <v>1457</v>
      </c>
      <c r="B97" s="27">
        <v>0.10659722222222222</v>
      </c>
      <c r="C97" s="27">
        <f>B97-TIME('Time Shifts'!$B$45,'Time Shifts'!$C$45,'Time Shifts'!$D$45)</f>
        <v>0.09344907407</v>
      </c>
      <c r="D97" s="26" t="s">
        <v>74</v>
      </c>
      <c r="E97" s="26" t="s">
        <v>67</v>
      </c>
      <c r="F97" s="25">
        <v>5.0</v>
      </c>
      <c r="G97" s="25">
        <f t="shared" si="6"/>
        <v>5</v>
      </c>
      <c r="H97" s="26"/>
      <c r="I97" s="26"/>
      <c r="J97" s="26"/>
      <c r="K97" s="26" t="s">
        <v>161</v>
      </c>
    </row>
    <row r="98">
      <c r="A98" s="26" t="s">
        <v>1457</v>
      </c>
      <c r="B98" s="27">
        <v>0.10755787037037037</v>
      </c>
      <c r="C98" s="27">
        <f>B98-TIME('Time Shifts'!$B$45,'Time Shifts'!$C$45,'Time Shifts'!$D$45)</f>
        <v>0.09440972222</v>
      </c>
      <c r="D98" s="26" t="s">
        <v>66</v>
      </c>
      <c r="E98" s="26" t="s">
        <v>76</v>
      </c>
      <c r="F98" s="25" t="s">
        <v>75</v>
      </c>
      <c r="G98" s="25"/>
      <c r="H98" s="26"/>
      <c r="I98" s="26"/>
      <c r="J98" s="26"/>
      <c r="K98" s="26"/>
    </row>
    <row r="99">
      <c r="A99" s="26" t="s">
        <v>1457</v>
      </c>
      <c r="B99" s="27">
        <v>0.10993055555555556</v>
      </c>
      <c r="C99" s="27">
        <f>B99-TIME('Time Shifts'!$B$45,'Time Shifts'!$C$45,'Time Shifts'!$D$45)</f>
        <v>0.09678240741</v>
      </c>
      <c r="D99" s="26" t="s">
        <v>66</v>
      </c>
      <c r="E99" s="26" t="s">
        <v>67</v>
      </c>
      <c r="F99" s="25">
        <v>6.0</v>
      </c>
      <c r="G99" s="25">
        <f>F99-1</f>
        <v>5</v>
      </c>
      <c r="H99" s="26"/>
      <c r="I99" s="26"/>
      <c r="J99" s="26"/>
      <c r="K99" s="26"/>
    </row>
    <row r="100">
      <c r="A100" s="26" t="s">
        <v>1457</v>
      </c>
      <c r="B100" s="27">
        <v>0.10993055555555556</v>
      </c>
      <c r="C100" s="27">
        <f>B100-TIME('Time Shifts'!$B$45,'Time Shifts'!$C$45,'Time Shifts'!$D$45)</f>
        <v>0.09678240741</v>
      </c>
      <c r="D100" s="26" t="s">
        <v>69</v>
      </c>
      <c r="E100" s="26" t="s">
        <v>67</v>
      </c>
      <c r="F100" s="25">
        <v>23.0</v>
      </c>
      <c r="G100" s="25">
        <f>F100-4</f>
        <v>19</v>
      </c>
      <c r="H100" s="26"/>
      <c r="I100" s="26"/>
      <c r="J100" s="26"/>
      <c r="K100" s="26"/>
    </row>
    <row r="101">
      <c r="A101" s="26" t="s">
        <v>1457</v>
      </c>
      <c r="B101" s="27">
        <v>0.11119212962962963</v>
      </c>
      <c r="C101" s="27">
        <f>B101-TIME('Time Shifts'!$B$45,'Time Shifts'!$C$45,'Time Shifts'!$D$45)</f>
        <v>0.09804398148</v>
      </c>
      <c r="D101" s="26" t="s">
        <v>70</v>
      </c>
      <c r="E101" s="26" t="s">
        <v>364</v>
      </c>
      <c r="F101" s="25">
        <v>12.0</v>
      </c>
      <c r="G101" s="25">
        <f>F101-1</f>
        <v>11</v>
      </c>
      <c r="H101" s="26"/>
      <c r="I101" s="26"/>
      <c r="J101" s="26"/>
      <c r="K101" s="26"/>
    </row>
    <row r="102">
      <c r="A102" s="26" t="s">
        <v>1457</v>
      </c>
      <c r="B102" s="27">
        <v>0.11444444444444445</v>
      </c>
      <c r="C102" s="27">
        <f>B102-TIME('Time Shifts'!$B$45,'Time Shifts'!$C$45,'Time Shifts'!$D$45)</f>
        <v>0.1012962963</v>
      </c>
      <c r="D102" s="26" t="s">
        <v>69</v>
      </c>
      <c r="E102" s="26" t="s">
        <v>91</v>
      </c>
      <c r="F102" s="25">
        <v>4.0</v>
      </c>
      <c r="G102" s="25"/>
      <c r="H102" s="26"/>
      <c r="I102" s="26" t="s">
        <v>1474</v>
      </c>
      <c r="J102" s="26"/>
      <c r="K102" s="26" t="s">
        <v>263</v>
      </c>
    </row>
    <row r="103">
      <c r="A103" s="26" t="s">
        <v>1457</v>
      </c>
      <c r="B103" s="27">
        <v>0.11444444444444445</v>
      </c>
      <c r="C103" s="27">
        <f>B103-TIME('Time Shifts'!$B$45,'Time Shifts'!$C$45,'Time Shifts'!$D$45)</f>
        <v>0.1012962963</v>
      </c>
      <c r="D103" s="26" t="s">
        <v>968</v>
      </c>
      <c r="E103" s="26" t="s">
        <v>91</v>
      </c>
      <c r="F103" s="25">
        <v>7.0</v>
      </c>
      <c r="G103" s="25"/>
      <c r="H103" s="26"/>
      <c r="I103" s="26" t="s">
        <v>1475</v>
      </c>
      <c r="J103" s="26"/>
      <c r="K103" s="26" t="s">
        <v>263</v>
      </c>
    </row>
    <row r="104">
      <c r="A104" s="26" t="s">
        <v>1457</v>
      </c>
      <c r="B104" s="27">
        <v>0.11525462962962962</v>
      </c>
      <c r="C104" s="27">
        <f>B104-TIME('Time Shifts'!$B$45,'Time Shifts'!$C$45,'Time Shifts'!$D$45)</f>
        <v>0.1021064815</v>
      </c>
      <c r="D104" s="26" t="s">
        <v>84</v>
      </c>
      <c r="E104" s="26" t="s">
        <v>100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>
      <c r="A105" s="26" t="s">
        <v>1457</v>
      </c>
      <c r="B105" s="27">
        <v>0.11525462962962962</v>
      </c>
      <c r="C105" s="27">
        <f>B105-TIME('Time Shifts'!$B$45,'Time Shifts'!$C$45,'Time Shifts'!$D$45)</f>
        <v>0.1021064815</v>
      </c>
      <c r="D105" s="26" t="s">
        <v>84</v>
      </c>
      <c r="E105" s="26" t="s">
        <v>100</v>
      </c>
      <c r="F105" s="25" t="s">
        <v>68</v>
      </c>
      <c r="G105" s="25">
        <v>20.0</v>
      </c>
      <c r="H105" s="26"/>
      <c r="I105" s="26"/>
      <c r="J105" s="26"/>
      <c r="K105" s="26" t="s">
        <v>86</v>
      </c>
    </row>
    <row r="106">
      <c r="A106" s="26" t="s">
        <v>1457</v>
      </c>
      <c r="B106" s="27">
        <v>0.11579861111111112</v>
      </c>
      <c r="C106" s="27">
        <f>B106-TIME('Time Shifts'!$B$45,'Time Shifts'!$C$45,'Time Shifts'!$D$45)</f>
        <v>0.102650463</v>
      </c>
      <c r="D106" s="26" t="s">
        <v>968</v>
      </c>
      <c r="E106" s="26" t="s">
        <v>67</v>
      </c>
      <c r="F106" s="25">
        <v>23.0</v>
      </c>
      <c r="G106" s="25">
        <f>F106-8</f>
        <v>15</v>
      </c>
      <c r="H106" s="26"/>
      <c r="I106" s="26"/>
      <c r="J106" s="26"/>
      <c r="K106" s="26"/>
    </row>
    <row r="107">
      <c r="A107" s="26" t="s">
        <v>1457</v>
      </c>
      <c r="B107" s="27">
        <v>0.11579861111111112</v>
      </c>
      <c r="C107" s="27">
        <f>B107-TIME('Time Shifts'!$B$45,'Time Shifts'!$C$45,'Time Shifts'!$D$45)</f>
        <v>0.102650463</v>
      </c>
      <c r="D107" s="26" t="s">
        <v>82</v>
      </c>
      <c r="E107" s="26" t="s">
        <v>67</v>
      </c>
      <c r="F107" s="25">
        <v>15.0</v>
      </c>
      <c r="G107" s="25">
        <f>F107-3</f>
        <v>12</v>
      </c>
      <c r="H107" s="26"/>
      <c r="I107" s="26"/>
      <c r="J107" s="26"/>
      <c r="K107" s="26"/>
    </row>
    <row r="108">
      <c r="A108" s="26" t="s">
        <v>1457</v>
      </c>
      <c r="B108" s="27">
        <v>0.11706018518518518</v>
      </c>
      <c r="C108" s="27">
        <f>B108-TIME('Time Shifts'!$B$45,'Time Shifts'!$C$45,'Time Shifts'!$D$45)</f>
        <v>0.103912037</v>
      </c>
      <c r="D108" s="26" t="s">
        <v>82</v>
      </c>
      <c r="E108" s="26" t="s">
        <v>362</v>
      </c>
      <c r="F108" s="25">
        <v>24.0</v>
      </c>
      <c r="G108" s="25">
        <f>F108-8</f>
        <v>16</v>
      </c>
      <c r="H108" s="26"/>
      <c r="I108" s="26"/>
      <c r="J108" s="26"/>
      <c r="K108" s="26"/>
    </row>
    <row r="109">
      <c r="A109" s="26" t="s">
        <v>1457</v>
      </c>
      <c r="B109" s="27">
        <v>0.1220949074074074</v>
      </c>
      <c r="C109" s="27">
        <f>B109-TIME('Time Shifts'!$B$45,'Time Shifts'!$C$45,'Time Shifts'!$D$45)</f>
        <v>0.1089467593</v>
      </c>
      <c r="D109" s="26" t="s">
        <v>70</v>
      </c>
      <c r="E109" s="26" t="s">
        <v>87</v>
      </c>
      <c r="F109" s="25" t="s">
        <v>68</v>
      </c>
      <c r="G109" s="25">
        <v>20.0</v>
      </c>
      <c r="H109" s="26"/>
      <c r="I109" s="26"/>
      <c r="J109" s="26"/>
      <c r="K109" s="26"/>
    </row>
    <row r="110">
      <c r="A110" s="26" t="s">
        <v>1457</v>
      </c>
      <c r="B110" s="27">
        <v>0.12210648148148148</v>
      </c>
      <c r="C110" s="27">
        <f>B110-TIME('Time Shifts'!$B$45,'Time Shifts'!$C$45,'Time Shifts'!$D$45)</f>
        <v>0.1089583333</v>
      </c>
      <c r="D110" s="26" t="s">
        <v>968</v>
      </c>
      <c r="E110" s="26" t="s">
        <v>87</v>
      </c>
      <c r="F110" s="25">
        <v>20.0</v>
      </c>
      <c r="G110" s="25">
        <f>F110-1</f>
        <v>19</v>
      </c>
      <c r="H110" s="26"/>
      <c r="I110" s="26"/>
      <c r="J110" s="26"/>
      <c r="K110" s="26"/>
    </row>
    <row r="111">
      <c r="A111" s="26" t="s">
        <v>1457</v>
      </c>
      <c r="B111" s="27">
        <v>0.12214120370370371</v>
      </c>
      <c r="C111" s="27">
        <f>B111-TIME('Time Shifts'!$B$45,'Time Shifts'!$C$45,'Time Shifts'!$D$45)</f>
        <v>0.1089930556</v>
      </c>
      <c r="D111" s="26" t="s">
        <v>69</v>
      </c>
      <c r="E111" s="26" t="s">
        <v>87</v>
      </c>
      <c r="F111" s="25">
        <v>20.0</v>
      </c>
      <c r="G111" s="25">
        <f>F111-4</f>
        <v>16</v>
      </c>
      <c r="H111" s="26"/>
      <c r="I111" s="26"/>
      <c r="J111" s="26"/>
      <c r="K111" s="26"/>
    </row>
    <row r="112">
      <c r="A112" s="26" t="s">
        <v>1457</v>
      </c>
      <c r="B112" s="27">
        <v>0.12342592592592593</v>
      </c>
      <c r="C112" s="27">
        <f>B112-TIME('Time Shifts'!$B$45,'Time Shifts'!$C$45,'Time Shifts'!$D$45)</f>
        <v>0.1102777778</v>
      </c>
      <c r="D112" s="26" t="s">
        <v>66</v>
      </c>
      <c r="E112" s="26" t="s">
        <v>87</v>
      </c>
      <c r="F112" s="25">
        <v>16.0</v>
      </c>
      <c r="G112" s="25">
        <f>F112-0</f>
        <v>16</v>
      </c>
      <c r="H112" s="26"/>
      <c r="I112" s="26"/>
      <c r="J112" s="26"/>
      <c r="K112" s="26"/>
    </row>
    <row r="113">
      <c r="A113" s="26" t="s">
        <v>1457</v>
      </c>
      <c r="B113" s="27">
        <v>0.12349537037037037</v>
      </c>
      <c r="C113" s="27">
        <f>B113-TIME('Time Shifts'!$B$45,'Time Shifts'!$C$45,'Time Shifts'!$D$45)</f>
        <v>0.1103472222</v>
      </c>
      <c r="D113" s="26" t="s">
        <v>74</v>
      </c>
      <c r="E113" s="26" t="s">
        <v>87</v>
      </c>
      <c r="F113" s="25">
        <v>12.0</v>
      </c>
      <c r="G113" s="25">
        <f>F113-4</f>
        <v>8</v>
      </c>
      <c r="H113" s="26"/>
      <c r="I113" s="26"/>
      <c r="J113" s="26"/>
      <c r="K113" s="26"/>
    </row>
    <row r="114">
      <c r="A114" s="26" t="s">
        <v>1457</v>
      </c>
      <c r="B114" s="27">
        <v>0.12355324074074074</v>
      </c>
      <c r="C114" s="27">
        <f>B114-TIME('Time Shifts'!$B$45,'Time Shifts'!$C$45,'Time Shifts'!$D$45)</f>
        <v>0.1104050926</v>
      </c>
      <c r="D114" s="26" t="s">
        <v>84</v>
      </c>
      <c r="E114" s="26" t="s">
        <v>87</v>
      </c>
      <c r="F114" s="25">
        <v>7.0</v>
      </c>
      <c r="G114" s="25">
        <f>F114-2</f>
        <v>5</v>
      </c>
      <c r="H114" s="26"/>
      <c r="I114" s="26"/>
      <c r="J114" s="26"/>
      <c r="K114" s="26"/>
    </row>
    <row r="115">
      <c r="A115" s="26" t="s">
        <v>1457</v>
      </c>
      <c r="B115" s="27">
        <v>0.12361111111111112</v>
      </c>
      <c r="C115" s="27">
        <f>B115-TIME('Time Shifts'!$B$45,'Time Shifts'!$C$45,'Time Shifts'!$D$45)</f>
        <v>0.110462963</v>
      </c>
      <c r="D115" s="26" t="s">
        <v>82</v>
      </c>
      <c r="E115" s="26" t="s">
        <v>87</v>
      </c>
      <c r="F115" s="25">
        <v>4.0</v>
      </c>
      <c r="G115" s="25">
        <f>F115-1</f>
        <v>3</v>
      </c>
      <c r="H115" s="26"/>
      <c r="I115" s="26"/>
      <c r="J115" s="26"/>
      <c r="K115" s="26"/>
    </row>
    <row r="116">
      <c r="A116" s="26" t="s">
        <v>1457</v>
      </c>
      <c r="B116" s="27">
        <v>0.12430555555555556</v>
      </c>
      <c r="C116" s="27">
        <f>B116-TIME('Time Shifts'!$B$45,'Time Shifts'!$C$45,'Time Shifts'!$D$45)</f>
        <v>0.1111574074</v>
      </c>
      <c r="D116" s="26" t="s">
        <v>70</v>
      </c>
      <c r="E116" s="26" t="s">
        <v>67</v>
      </c>
      <c r="F116" s="25">
        <v>8.0</v>
      </c>
      <c r="G116" s="25">
        <f>F116-3</f>
        <v>5</v>
      </c>
      <c r="H116" s="26"/>
      <c r="I116" s="26"/>
      <c r="J116" s="26"/>
      <c r="K116" s="26"/>
    </row>
    <row r="117">
      <c r="A117" s="26" t="s">
        <v>1457</v>
      </c>
      <c r="B117" s="27">
        <v>0.12674768518518517</v>
      </c>
      <c r="C117" s="27">
        <f>B117-TIME('Time Shifts'!$B$45,'Time Shifts'!$C$45,'Time Shifts'!$D$45)</f>
        <v>0.113599537</v>
      </c>
      <c r="D117" s="26" t="s">
        <v>84</v>
      </c>
      <c r="E117" s="26" t="s">
        <v>166</v>
      </c>
      <c r="F117" s="25">
        <v>5.0</v>
      </c>
      <c r="G117" s="25">
        <f>F117--1</f>
        <v>6</v>
      </c>
      <c r="H117" s="26"/>
      <c r="I117" s="26"/>
      <c r="J117" s="26"/>
      <c r="K117" s="26" t="s">
        <v>1476</v>
      </c>
    </row>
    <row r="118">
      <c r="A118" s="26" t="s">
        <v>1457</v>
      </c>
      <c r="B118" s="27">
        <v>0.1267939814814815</v>
      </c>
      <c r="C118" s="27">
        <f>B118-TIME('Time Shifts'!$B$45,'Time Shifts'!$C$45,'Time Shifts'!$D$45)</f>
        <v>0.1136458333</v>
      </c>
      <c r="D118" s="26" t="s">
        <v>66</v>
      </c>
      <c r="E118" s="26" t="s">
        <v>166</v>
      </c>
      <c r="F118" s="25">
        <v>16.0</v>
      </c>
      <c r="G118" s="25" t="s">
        <v>75</v>
      </c>
      <c r="H118" s="26"/>
      <c r="I118" s="26"/>
      <c r="J118" s="26"/>
      <c r="K118" s="26" t="s">
        <v>1477</v>
      </c>
    </row>
    <row r="119">
      <c r="A119" s="26" t="s">
        <v>1457</v>
      </c>
      <c r="B119" s="27">
        <v>0.12697916666666667</v>
      </c>
      <c r="C119" s="27">
        <f>B119-TIME('Time Shifts'!$B$45,'Time Shifts'!$C$45,'Time Shifts'!$D$45)</f>
        <v>0.1138310185</v>
      </c>
      <c r="D119" s="26" t="s">
        <v>70</v>
      </c>
      <c r="E119" s="26" t="s">
        <v>166</v>
      </c>
      <c r="F119" s="25">
        <v>13.0</v>
      </c>
      <c r="G119" s="25">
        <f>F119-4</f>
        <v>9</v>
      </c>
      <c r="H119" s="26"/>
      <c r="I119" s="26"/>
      <c r="J119" s="26"/>
      <c r="K119" s="68" t="s">
        <v>1478</v>
      </c>
    </row>
    <row r="120">
      <c r="A120" s="26" t="s">
        <v>1457</v>
      </c>
      <c r="B120" s="27">
        <v>0.12697916666666667</v>
      </c>
      <c r="C120" s="27">
        <f>B120-TIME('Time Shifts'!$B$45,'Time Shifts'!$C$45,'Time Shifts'!$D$45)</f>
        <v>0.1138310185</v>
      </c>
      <c r="D120" s="26" t="s">
        <v>82</v>
      </c>
      <c r="E120" s="26" t="s">
        <v>166</v>
      </c>
      <c r="F120" s="25">
        <v>5.0</v>
      </c>
      <c r="G120" s="25">
        <v>2.0</v>
      </c>
      <c r="H120" s="26"/>
      <c r="I120" s="26"/>
      <c r="J120" s="26"/>
      <c r="K120" s="26" t="s">
        <v>1479</v>
      </c>
    </row>
    <row r="121">
      <c r="A121" s="26" t="s">
        <v>1457</v>
      </c>
      <c r="B121" s="27">
        <v>0.1271064814814815</v>
      </c>
      <c r="C121" s="27">
        <f>B121-TIME('Time Shifts'!$B$45,'Time Shifts'!$C$45,'Time Shifts'!$D$45)</f>
        <v>0.1139583333</v>
      </c>
      <c r="D121" s="26" t="s">
        <v>74</v>
      </c>
      <c r="E121" s="26" t="s">
        <v>166</v>
      </c>
      <c r="F121" s="25">
        <v>2.0</v>
      </c>
      <c r="G121" s="25">
        <f>F121-0</f>
        <v>2</v>
      </c>
      <c r="H121" s="26"/>
      <c r="I121" s="26"/>
      <c r="J121" s="26"/>
      <c r="K121" s="68" t="s">
        <v>1478</v>
      </c>
    </row>
    <row r="122">
      <c r="A122" s="26" t="s">
        <v>1457</v>
      </c>
      <c r="B122" s="27">
        <v>0.12747685185185184</v>
      </c>
      <c r="C122" s="27">
        <f>B122-TIME('Time Shifts'!$B$45,'Time Shifts'!$C$45,'Time Shifts'!$D$45)</f>
        <v>0.1143287037</v>
      </c>
      <c r="D122" s="26" t="s">
        <v>69</v>
      </c>
      <c r="E122" s="26" t="s">
        <v>166</v>
      </c>
      <c r="F122" s="25">
        <v>14.0</v>
      </c>
      <c r="G122" s="25">
        <f>F122-7</f>
        <v>7</v>
      </c>
      <c r="H122" s="26"/>
      <c r="I122" s="26"/>
      <c r="J122" s="26"/>
      <c r="K122" s="68" t="s">
        <v>1478</v>
      </c>
    </row>
    <row r="123">
      <c r="A123" s="26" t="s">
        <v>1457</v>
      </c>
      <c r="B123" s="27">
        <v>0.12752314814814814</v>
      </c>
      <c r="C123" s="27">
        <f>B123-TIME('Time Shifts'!$B$45,'Time Shifts'!$C$45,'Time Shifts'!$D$45)</f>
        <v>0.114375</v>
      </c>
      <c r="D123" s="26" t="s">
        <v>968</v>
      </c>
      <c r="E123" s="26" t="s">
        <v>166</v>
      </c>
      <c r="F123" s="25">
        <v>28.0</v>
      </c>
      <c r="G123" s="25" t="s">
        <v>75</v>
      </c>
      <c r="H123" s="26"/>
      <c r="I123" s="26"/>
      <c r="J123" s="26"/>
      <c r="K123" s="26" t="s">
        <v>1477</v>
      </c>
    </row>
    <row r="124">
      <c r="A124" s="26" t="s">
        <v>1457</v>
      </c>
      <c r="B124" s="27">
        <v>0.12837962962962962</v>
      </c>
      <c r="C124" s="27">
        <f>B124-TIME('Time Shifts'!$B$45,'Time Shifts'!$C$45,'Time Shifts'!$D$45)</f>
        <v>0.1152314815</v>
      </c>
      <c r="D124" s="26" t="s">
        <v>82</v>
      </c>
      <c r="E124" s="26" t="s">
        <v>166</v>
      </c>
      <c r="F124" s="25" t="s">
        <v>88</v>
      </c>
      <c r="G124" s="25">
        <v>1.0</v>
      </c>
      <c r="H124" s="26"/>
      <c r="I124" s="26"/>
      <c r="J124" s="26"/>
      <c r="K124" s="68" t="s">
        <v>1478</v>
      </c>
    </row>
    <row r="125">
      <c r="A125" s="26" t="s">
        <v>1457</v>
      </c>
      <c r="B125" s="27">
        <v>0.13010416666666666</v>
      </c>
      <c r="C125" s="27">
        <f>B125-TIME('Time Shifts'!$B$45,'Time Shifts'!$C$45,'Time Shifts'!$D$45)</f>
        <v>0.1169560185</v>
      </c>
      <c r="D125" s="26" t="s">
        <v>66</v>
      </c>
      <c r="E125" s="26" t="s">
        <v>89</v>
      </c>
      <c r="F125" s="25" t="s">
        <v>68</v>
      </c>
      <c r="G125" s="25">
        <v>20.0</v>
      </c>
      <c r="H125" s="26"/>
      <c r="I125" s="26"/>
      <c r="J125" s="26"/>
      <c r="K125" s="26" t="s">
        <v>171</v>
      </c>
    </row>
    <row r="126">
      <c r="A126" s="26" t="s">
        <v>1457</v>
      </c>
      <c r="B126" s="27">
        <v>0.13010416666666666</v>
      </c>
      <c r="C126" s="27">
        <f>B126-TIME('Time Shifts'!$B$45,'Time Shifts'!$C$45,'Time Shifts'!$D$45)</f>
        <v>0.1169560185</v>
      </c>
      <c r="D126" s="26" t="s">
        <v>66</v>
      </c>
      <c r="E126" s="26" t="s">
        <v>89</v>
      </c>
      <c r="F126" s="25">
        <v>21.0</v>
      </c>
      <c r="G126" s="25">
        <v>17.0</v>
      </c>
      <c r="H126" s="26"/>
      <c r="I126" s="26"/>
      <c r="J126" s="26"/>
      <c r="K126" s="26" t="s">
        <v>171</v>
      </c>
    </row>
    <row r="127">
      <c r="A127" s="26" t="s">
        <v>1457</v>
      </c>
      <c r="B127" s="27">
        <v>0.13038194444444445</v>
      </c>
      <c r="C127" s="27">
        <f>B127-TIME('Time Shifts'!$B$45,'Time Shifts'!$C$45,'Time Shifts'!$D$45)</f>
        <v>0.1172337963</v>
      </c>
      <c r="D127" s="26" t="s">
        <v>66</v>
      </c>
      <c r="E127" s="26" t="s">
        <v>91</v>
      </c>
      <c r="F127" s="25">
        <v>18.0</v>
      </c>
      <c r="G127" s="25"/>
      <c r="H127" s="26"/>
      <c r="I127" s="26" t="s">
        <v>1480</v>
      </c>
      <c r="J127" s="26"/>
      <c r="K127" s="26"/>
    </row>
    <row r="128">
      <c r="A128" s="26" t="s">
        <v>1457</v>
      </c>
      <c r="B128" s="27">
        <v>0.13049768518518517</v>
      </c>
      <c r="C128" s="27">
        <f>B128-TIME('Time Shifts'!$B$45,'Time Shifts'!$C$45,'Time Shifts'!$D$45)</f>
        <v>0.117349537</v>
      </c>
      <c r="D128" s="26" t="s">
        <v>66</v>
      </c>
      <c r="E128" s="26" t="s">
        <v>91</v>
      </c>
      <c r="F128" s="25">
        <v>18.0</v>
      </c>
      <c r="G128" s="25"/>
      <c r="H128" s="26"/>
      <c r="I128" s="26" t="s">
        <v>1480</v>
      </c>
      <c r="J128" s="26"/>
      <c r="K128" s="26"/>
    </row>
    <row r="129">
      <c r="A129" s="26" t="s">
        <v>1457</v>
      </c>
      <c r="B129" s="27">
        <v>0.1318287037037037</v>
      </c>
      <c r="C129" s="27">
        <f>B129-TIME('Time Shifts'!$B$45,'Time Shifts'!$C$45,'Time Shifts'!$D$45)</f>
        <v>0.1186805556</v>
      </c>
      <c r="D129" s="26" t="s">
        <v>74</v>
      </c>
      <c r="E129" s="26" t="s">
        <v>125</v>
      </c>
      <c r="F129" s="25">
        <v>16.0</v>
      </c>
      <c r="G129" s="25">
        <f>F129-10</f>
        <v>6</v>
      </c>
      <c r="H129" s="26"/>
      <c r="I129" s="26"/>
      <c r="J129" s="26"/>
      <c r="K129" s="26"/>
    </row>
    <row r="130">
      <c r="A130" s="26" t="s">
        <v>1457</v>
      </c>
      <c r="B130" s="27">
        <v>0.13202546296296297</v>
      </c>
      <c r="C130" s="27">
        <f>B130-TIME('Time Shifts'!$B$45,'Time Shifts'!$C$45,'Time Shifts'!$D$45)</f>
        <v>0.1188773148</v>
      </c>
      <c r="D130" s="26" t="s">
        <v>74</v>
      </c>
      <c r="E130" s="26" t="s">
        <v>93</v>
      </c>
      <c r="F130" s="25">
        <v>25.0</v>
      </c>
      <c r="G130" s="25">
        <f>F130-8</f>
        <v>17</v>
      </c>
      <c r="H130" s="26"/>
      <c r="I130" s="26"/>
      <c r="J130" s="26"/>
      <c r="K130" s="26" t="s">
        <v>1083</v>
      </c>
    </row>
    <row r="131">
      <c r="A131" s="26" t="s">
        <v>1457</v>
      </c>
      <c r="B131" s="27">
        <v>0.13229166666666667</v>
      </c>
      <c r="C131" s="27">
        <f>B131-TIME('Time Shifts'!$B$45,'Time Shifts'!$C$45,'Time Shifts'!$D$45)</f>
        <v>0.1191435185</v>
      </c>
      <c r="D131" s="26" t="s">
        <v>74</v>
      </c>
      <c r="E131" s="26" t="s">
        <v>91</v>
      </c>
      <c r="F131" s="25">
        <v>33.0</v>
      </c>
      <c r="G131" s="25"/>
      <c r="H131" s="26"/>
      <c r="I131" s="26" t="s">
        <v>1481</v>
      </c>
      <c r="J131" s="26"/>
      <c r="K131" s="26"/>
    </row>
    <row r="132">
      <c r="A132" s="26" t="s">
        <v>1457</v>
      </c>
      <c r="B132" s="27">
        <v>0.13469907407407408</v>
      </c>
      <c r="C132" s="27">
        <f>B132-TIME('Time Shifts'!$B$45,'Time Shifts'!$C$45,'Time Shifts'!$D$45)</f>
        <v>0.1215509259</v>
      </c>
      <c r="D132" s="26" t="s">
        <v>66</v>
      </c>
      <c r="E132" s="26" t="s">
        <v>93</v>
      </c>
      <c r="F132" s="25" t="s">
        <v>75</v>
      </c>
      <c r="G132" s="25" t="s">
        <v>75</v>
      </c>
      <c r="H132" s="26"/>
      <c r="I132" s="26"/>
      <c r="J132" s="26"/>
      <c r="K132" s="26" t="s">
        <v>160</v>
      </c>
    </row>
    <row r="133">
      <c r="A133" s="26" t="s">
        <v>1457</v>
      </c>
      <c r="B133" s="27">
        <v>0.13469907407407408</v>
      </c>
      <c r="C133" s="27">
        <f>B133-TIME('Time Shifts'!$B$45,'Time Shifts'!$C$45,'Time Shifts'!$D$45)</f>
        <v>0.1215509259</v>
      </c>
      <c r="D133" s="26" t="s">
        <v>66</v>
      </c>
      <c r="E133" s="26" t="s">
        <v>93</v>
      </c>
      <c r="F133" s="25">
        <v>14.0</v>
      </c>
      <c r="G133" s="25">
        <v>2.0</v>
      </c>
      <c r="H133" s="26"/>
      <c r="I133" s="26"/>
      <c r="J133" s="26"/>
      <c r="K133" s="26" t="s">
        <v>1482</v>
      </c>
    </row>
    <row r="134">
      <c r="A134" s="26" t="s">
        <v>1457</v>
      </c>
      <c r="B134" s="27">
        <v>0.1357523148148148</v>
      </c>
      <c r="C134" s="27">
        <f>B134-TIME('Time Shifts'!$B$45,'Time Shifts'!$C$45,'Time Shifts'!$D$45)</f>
        <v>0.1226041667</v>
      </c>
      <c r="D134" s="26" t="s">
        <v>82</v>
      </c>
      <c r="E134" s="26" t="s">
        <v>89</v>
      </c>
      <c r="F134" s="25">
        <v>14.0</v>
      </c>
      <c r="G134" s="25">
        <f>F134-8</f>
        <v>6</v>
      </c>
      <c r="H134" s="26"/>
      <c r="I134" s="26"/>
      <c r="J134" s="26"/>
      <c r="K134" s="26" t="s">
        <v>1483</v>
      </c>
    </row>
    <row r="135">
      <c r="A135" s="26" t="s">
        <v>1457</v>
      </c>
      <c r="B135" s="27">
        <v>0.13743055555555556</v>
      </c>
      <c r="C135" s="27">
        <f>B135-TIME('Time Shifts'!$B$45,'Time Shifts'!$C$45,'Time Shifts'!$D$45)</f>
        <v>0.1242824074</v>
      </c>
      <c r="D135" s="26" t="s">
        <v>70</v>
      </c>
      <c r="E135" s="26" t="s">
        <v>93</v>
      </c>
      <c r="F135" s="25" t="s">
        <v>75</v>
      </c>
      <c r="G135" s="25" t="s">
        <v>75</v>
      </c>
      <c r="H135" s="26"/>
      <c r="I135" s="26"/>
      <c r="J135" s="26"/>
      <c r="K135" s="26" t="s">
        <v>160</v>
      </c>
    </row>
    <row r="136">
      <c r="A136" s="26" t="s">
        <v>1457</v>
      </c>
      <c r="B136" s="27">
        <v>0.13743055555555556</v>
      </c>
      <c r="C136" s="27">
        <f>B136-TIME('Time Shifts'!$B$45,'Time Shifts'!$C$45,'Time Shifts'!$D$45)</f>
        <v>0.1242824074</v>
      </c>
      <c r="D136" s="26" t="s">
        <v>70</v>
      </c>
      <c r="E136" s="26" t="s">
        <v>93</v>
      </c>
      <c r="F136" s="25">
        <v>11.0</v>
      </c>
      <c r="G136" s="25">
        <f>F136-7</f>
        <v>4</v>
      </c>
      <c r="H136" s="26"/>
      <c r="I136" s="26"/>
      <c r="J136" s="26"/>
      <c r="K136" s="26" t="s">
        <v>422</v>
      </c>
    </row>
    <row r="137">
      <c r="A137" s="26" t="s">
        <v>1457</v>
      </c>
      <c r="B137" s="27">
        <v>0.1376851851851852</v>
      </c>
      <c r="C137" s="27">
        <f>B137-TIME('Time Shifts'!$B$45,'Time Shifts'!$C$45,'Time Shifts'!$D$45)</f>
        <v>0.124537037</v>
      </c>
      <c r="D137" s="26" t="s">
        <v>70</v>
      </c>
      <c r="E137" s="26" t="s">
        <v>93</v>
      </c>
      <c r="F137" s="25" t="s">
        <v>75</v>
      </c>
      <c r="G137" s="25" t="s">
        <v>75</v>
      </c>
      <c r="H137" s="26"/>
      <c r="I137" s="26"/>
      <c r="J137" s="26"/>
      <c r="K137" s="26" t="s">
        <v>160</v>
      </c>
    </row>
    <row r="138">
      <c r="A138" s="26" t="s">
        <v>1457</v>
      </c>
      <c r="B138" s="27">
        <v>0.1376851851851852</v>
      </c>
      <c r="C138" s="27">
        <f>B138-TIME('Time Shifts'!$B$45,'Time Shifts'!$C$45,'Time Shifts'!$D$45)</f>
        <v>0.124537037</v>
      </c>
      <c r="D138" s="26" t="s">
        <v>70</v>
      </c>
      <c r="E138" s="26" t="s">
        <v>93</v>
      </c>
      <c r="F138" s="25">
        <v>22.0</v>
      </c>
      <c r="G138" s="25">
        <f>F138-7</f>
        <v>15</v>
      </c>
      <c r="H138" s="26"/>
      <c r="I138" s="26"/>
      <c r="J138" s="26"/>
      <c r="K138" s="26" t="s">
        <v>422</v>
      </c>
    </row>
    <row r="139">
      <c r="A139" s="26" t="s">
        <v>1457</v>
      </c>
      <c r="B139" s="27">
        <v>0.1378125</v>
      </c>
      <c r="C139" s="27">
        <f>B139-TIME('Time Shifts'!$B$45,'Time Shifts'!$C$45,'Time Shifts'!$D$45)</f>
        <v>0.1246643519</v>
      </c>
      <c r="D139" s="26" t="s">
        <v>70</v>
      </c>
      <c r="E139" s="26" t="s">
        <v>91</v>
      </c>
      <c r="F139" s="25">
        <v>9.0</v>
      </c>
      <c r="G139" s="25"/>
      <c r="H139" s="26"/>
      <c r="I139" s="26" t="s">
        <v>1484</v>
      </c>
      <c r="J139" s="26"/>
      <c r="K139" s="26"/>
    </row>
    <row r="140">
      <c r="A140" s="26" t="s">
        <v>1457</v>
      </c>
      <c r="B140" s="27">
        <v>0.13844907407407409</v>
      </c>
      <c r="C140" s="27">
        <f>B140-TIME('Time Shifts'!$B$45,'Time Shifts'!$C$45,'Time Shifts'!$D$45)</f>
        <v>0.1253009259</v>
      </c>
      <c r="D140" s="26" t="s">
        <v>69</v>
      </c>
      <c r="E140" s="26" t="s">
        <v>91</v>
      </c>
      <c r="F140" s="25">
        <v>13.0</v>
      </c>
      <c r="G140" s="25"/>
      <c r="H140" s="26"/>
      <c r="I140" s="26" t="s">
        <v>1485</v>
      </c>
      <c r="J140" s="26"/>
      <c r="K140" s="26" t="s">
        <v>1054</v>
      </c>
    </row>
    <row r="141">
      <c r="A141" s="26" t="s">
        <v>1457</v>
      </c>
      <c r="B141" s="27">
        <v>0.13978009259259258</v>
      </c>
      <c r="C141" s="27">
        <f>B141-TIME('Time Shifts'!$B$45,'Time Shifts'!$C$45,'Time Shifts'!$D$45)</f>
        <v>0.1266319444</v>
      </c>
      <c r="D141" s="26" t="s">
        <v>69</v>
      </c>
      <c r="E141" s="26" t="s">
        <v>89</v>
      </c>
      <c r="F141" s="25" t="s">
        <v>1193</v>
      </c>
      <c r="G141" s="25">
        <v>19.0</v>
      </c>
      <c r="H141" s="26"/>
      <c r="I141" s="26"/>
      <c r="J141" s="26"/>
      <c r="K141" s="26" t="s">
        <v>1486</v>
      </c>
    </row>
    <row r="142">
      <c r="A142" s="26" t="s">
        <v>1457</v>
      </c>
      <c r="B142" s="27">
        <v>0.1400810185185185</v>
      </c>
      <c r="C142" s="27">
        <f>B142-TIME('Time Shifts'!$B$45,'Time Shifts'!$C$45,'Time Shifts'!$D$45)</f>
        <v>0.1269328704</v>
      </c>
      <c r="D142" s="26" t="s">
        <v>69</v>
      </c>
      <c r="E142" s="26" t="s">
        <v>91</v>
      </c>
      <c r="F142" s="25">
        <v>27.0</v>
      </c>
      <c r="G142" s="25"/>
      <c r="H142" s="26"/>
      <c r="I142" s="26" t="s">
        <v>1487</v>
      </c>
      <c r="J142" s="26"/>
      <c r="K142" s="26"/>
    </row>
    <row r="143">
      <c r="A143" s="26" t="s">
        <v>1457</v>
      </c>
      <c r="B143" s="27">
        <v>0.1413310185185185</v>
      </c>
      <c r="C143" s="27">
        <f>B143-TIME('Time Shifts'!$B$45,'Time Shifts'!$C$45,'Time Shifts'!$D$45)</f>
        <v>0.1281828704</v>
      </c>
      <c r="D143" s="26" t="s">
        <v>968</v>
      </c>
      <c r="E143" s="26" t="s">
        <v>91</v>
      </c>
      <c r="F143" s="25">
        <v>9.0</v>
      </c>
      <c r="G143" s="25"/>
      <c r="H143" s="26"/>
      <c r="I143" s="26" t="s">
        <v>1488</v>
      </c>
      <c r="J143" s="26"/>
      <c r="K143" s="26"/>
    </row>
    <row r="144">
      <c r="A144" s="26" t="s">
        <v>1457</v>
      </c>
      <c r="B144" s="27">
        <v>0.14248842592592592</v>
      </c>
      <c r="C144" s="27">
        <f>B144-TIME('Time Shifts'!$B$45,'Time Shifts'!$C$45,'Time Shifts'!$D$45)</f>
        <v>0.1293402778</v>
      </c>
      <c r="D144" s="26" t="s">
        <v>69</v>
      </c>
      <c r="E144" s="26" t="s">
        <v>91</v>
      </c>
      <c r="F144" s="25">
        <v>13.0</v>
      </c>
      <c r="G144" s="25"/>
      <c r="H144" s="26"/>
      <c r="I144" s="26" t="s">
        <v>1485</v>
      </c>
      <c r="J144" s="26"/>
      <c r="K144" s="26" t="s">
        <v>1054</v>
      </c>
    </row>
    <row r="145">
      <c r="A145" s="26" t="s">
        <v>1457</v>
      </c>
      <c r="B145" s="27">
        <v>0.14390046296296297</v>
      </c>
      <c r="C145" s="27">
        <f>B145-TIME('Time Shifts'!$B$45,'Time Shifts'!$C$45,'Time Shifts'!$D$45)</f>
        <v>0.1307523148</v>
      </c>
      <c r="D145" s="26" t="s">
        <v>70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160</v>
      </c>
    </row>
    <row r="146">
      <c r="A146" s="26" t="s">
        <v>1457</v>
      </c>
      <c r="B146" s="27">
        <v>0.14390046296296297</v>
      </c>
      <c r="C146" s="27">
        <f>B146-TIME('Time Shifts'!$B$45,'Time Shifts'!$C$45,'Time Shifts'!$D$45)</f>
        <v>0.1307523148</v>
      </c>
      <c r="D146" s="26" t="s">
        <v>70</v>
      </c>
      <c r="E146" s="26" t="s">
        <v>93</v>
      </c>
      <c r="F146" s="25" t="s">
        <v>75</v>
      </c>
      <c r="G146" s="25" t="s">
        <v>75</v>
      </c>
      <c r="H146" s="26"/>
      <c r="I146" s="26"/>
      <c r="J146" s="26"/>
      <c r="K146" s="26" t="s">
        <v>422</v>
      </c>
    </row>
    <row r="147">
      <c r="A147" s="26" t="s">
        <v>1457</v>
      </c>
      <c r="B147" s="27">
        <v>0.1449652777777778</v>
      </c>
      <c r="C147" s="27">
        <f>B147-TIME('Time Shifts'!$B$45,'Time Shifts'!$C$45,'Time Shifts'!$D$45)</f>
        <v>0.1318171296</v>
      </c>
      <c r="D147" s="26" t="s">
        <v>66</v>
      </c>
      <c r="E147" s="26" t="s">
        <v>89</v>
      </c>
      <c r="F147" s="25" t="s">
        <v>75</v>
      </c>
      <c r="G147" s="25" t="s">
        <v>75</v>
      </c>
      <c r="H147" s="26"/>
      <c r="I147" s="26"/>
      <c r="J147" s="26"/>
      <c r="K147" s="26" t="s">
        <v>160</v>
      </c>
    </row>
    <row r="148">
      <c r="A148" s="26" t="s">
        <v>1457</v>
      </c>
      <c r="B148" s="27">
        <v>0.1449652777777778</v>
      </c>
      <c r="C148" s="27">
        <f>B148-TIME('Time Shifts'!$B$45,'Time Shifts'!$C$45,'Time Shifts'!$D$45)</f>
        <v>0.1318171296</v>
      </c>
      <c r="D148" s="26" t="s">
        <v>66</v>
      </c>
      <c r="E148" s="26" t="s">
        <v>89</v>
      </c>
      <c r="F148" s="25">
        <v>17.0</v>
      </c>
      <c r="G148" s="25">
        <f>F148-7</f>
        <v>10</v>
      </c>
      <c r="H148" s="26"/>
      <c r="I148" s="26"/>
      <c r="J148" s="26"/>
      <c r="K148" s="26" t="s">
        <v>1489</v>
      </c>
    </row>
    <row r="149">
      <c r="A149" s="26" t="s">
        <v>1457</v>
      </c>
      <c r="B149" s="27">
        <v>0.1450810185185185</v>
      </c>
      <c r="C149" s="27">
        <f>B149-TIME('Time Shifts'!$B$45,'Time Shifts'!$C$45,'Time Shifts'!$D$45)</f>
        <v>0.1319328704</v>
      </c>
      <c r="D149" s="26" t="s">
        <v>66</v>
      </c>
      <c r="E149" s="26" t="s">
        <v>89</v>
      </c>
      <c r="F149" s="25" t="s">
        <v>75</v>
      </c>
      <c r="G149" s="25" t="s">
        <v>75</v>
      </c>
      <c r="H149" s="26"/>
      <c r="I149" s="26"/>
      <c r="J149" s="26"/>
      <c r="K149" s="26" t="s">
        <v>160</v>
      </c>
    </row>
    <row r="150">
      <c r="A150" s="26" t="s">
        <v>1457</v>
      </c>
      <c r="B150" s="27">
        <v>0.1450810185185185</v>
      </c>
      <c r="C150" s="27">
        <f>B150-TIME('Time Shifts'!$B$45,'Time Shifts'!$C$45,'Time Shifts'!$D$45)</f>
        <v>0.1319328704</v>
      </c>
      <c r="D150" s="26" t="s">
        <v>66</v>
      </c>
      <c r="E150" s="26" t="s">
        <v>89</v>
      </c>
      <c r="F150" s="25">
        <v>20.0</v>
      </c>
      <c r="G150" s="25">
        <v>12.0</v>
      </c>
      <c r="H150" s="26"/>
      <c r="I150" s="26"/>
      <c r="J150" s="26"/>
      <c r="K150" s="26" t="s">
        <v>1490</v>
      </c>
    </row>
    <row r="151">
      <c r="A151" s="26" t="s">
        <v>1457</v>
      </c>
      <c r="B151" s="27">
        <v>0.1453587962962963</v>
      </c>
      <c r="C151" s="27">
        <f>B151-TIME('Time Shifts'!$B$45,'Time Shifts'!$C$45,'Time Shifts'!$D$45)</f>
        <v>0.1322106481</v>
      </c>
      <c r="D151" s="26" t="s">
        <v>66</v>
      </c>
      <c r="E151" s="26" t="s">
        <v>91</v>
      </c>
      <c r="F151" s="25">
        <v>10.0</v>
      </c>
      <c r="G151" s="25"/>
      <c r="H151" s="26"/>
      <c r="I151" s="26" t="s">
        <v>1491</v>
      </c>
      <c r="J151" s="26"/>
      <c r="K151" s="26"/>
    </row>
    <row r="152">
      <c r="A152" s="26" t="s">
        <v>1457</v>
      </c>
      <c r="B152" s="27">
        <v>0.14542824074074073</v>
      </c>
      <c r="C152" s="27">
        <f>B152-TIME('Time Shifts'!$B$45,'Time Shifts'!$C$45,'Time Shifts'!$D$45)</f>
        <v>0.1322800926</v>
      </c>
      <c r="D152" s="26" t="s">
        <v>66</v>
      </c>
      <c r="E152" s="26" t="s">
        <v>91</v>
      </c>
      <c r="F152" s="25">
        <v>16.0</v>
      </c>
      <c r="G152" s="25"/>
      <c r="H152" s="26"/>
      <c r="I152" s="26" t="s">
        <v>1492</v>
      </c>
      <c r="J152" s="26"/>
      <c r="K152" s="26"/>
    </row>
    <row r="153">
      <c r="A153" s="26" t="s">
        <v>1457</v>
      </c>
      <c r="B153" s="27">
        <v>0.14612268518518517</v>
      </c>
      <c r="C153" s="27">
        <f>B153-TIME('Time Shifts'!$B$45,'Time Shifts'!$C$45,'Time Shifts'!$D$45)</f>
        <v>0.132974537</v>
      </c>
      <c r="D153" s="26" t="s">
        <v>74</v>
      </c>
      <c r="E153" s="26" t="s">
        <v>125</v>
      </c>
      <c r="F153" s="25">
        <v>18.0</v>
      </c>
      <c r="G153" s="25">
        <f>F153-10</f>
        <v>8</v>
      </c>
      <c r="H153" s="26"/>
      <c r="I153" s="26"/>
      <c r="J153" s="26"/>
      <c r="K153" s="26"/>
    </row>
    <row r="154">
      <c r="A154" s="26" t="s">
        <v>1457</v>
      </c>
      <c r="B154" s="27">
        <v>0.14753472222222222</v>
      </c>
      <c r="C154" s="27">
        <f>B154-TIME('Time Shifts'!$B$45,'Time Shifts'!$C$45,'Time Shifts'!$D$45)</f>
        <v>0.1343865741</v>
      </c>
      <c r="D154" s="26" t="s">
        <v>82</v>
      </c>
      <c r="E154" s="26" t="s">
        <v>120</v>
      </c>
      <c r="F154" s="25">
        <v>6.0</v>
      </c>
      <c r="G154" s="25"/>
      <c r="H154" s="26"/>
      <c r="I154" s="26"/>
      <c r="J154" s="26"/>
      <c r="K154" s="26" t="s">
        <v>1493</v>
      </c>
    </row>
    <row r="155">
      <c r="A155" s="26" t="s">
        <v>1457</v>
      </c>
      <c r="B155" s="27">
        <v>0.148125</v>
      </c>
      <c r="C155" s="27">
        <f>B155-TIME('Time Shifts'!$B$45,'Time Shifts'!$C$45,'Time Shifts'!$D$45)</f>
        <v>0.1349768519</v>
      </c>
      <c r="D155" s="26" t="s">
        <v>66</v>
      </c>
      <c r="E155" s="26" t="s">
        <v>93</v>
      </c>
      <c r="F155" s="25" t="s">
        <v>88</v>
      </c>
      <c r="G155" s="25">
        <v>1.0</v>
      </c>
      <c r="H155" s="26"/>
      <c r="I155" s="26"/>
      <c r="J155" s="26"/>
      <c r="K155" s="26" t="s">
        <v>1494</v>
      </c>
    </row>
    <row r="156">
      <c r="A156" s="26" t="s">
        <v>1457</v>
      </c>
      <c r="B156" s="27">
        <v>0.14818287037037037</v>
      </c>
      <c r="C156" s="27">
        <f>B156-TIME('Time Shifts'!$B$45,'Time Shifts'!$C$45,'Time Shifts'!$D$45)</f>
        <v>0.1350347222</v>
      </c>
      <c r="D156" s="26" t="s">
        <v>66</v>
      </c>
      <c r="E156" s="26" t="s">
        <v>76</v>
      </c>
      <c r="F156" s="25">
        <v>2.0</v>
      </c>
      <c r="G156" s="25"/>
      <c r="H156" s="26"/>
      <c r="I156" s="26"/>
      <c r="J156" s="26"/>
      <c r="K156" s="26" t="s">
        <v>1495</v>
      </c>
    </row>
    <row r="157">
      <c r="A157" s="26" t="s">
        <v>1457</v>
      </c>
      <c r="B157" s="27">
        <v>0.1502314814814815</v>
      </c>
      <c r="C157" s="27">
        <f>B157-TIME('Time Shifts'!$B$45,'Time Shifts'!$C$45,'Time Shifts'!$D$45)</f>
        <v>0.1370833333</v>
      </c>
      <c r="D157" s="26" t="s">
        <v>968</v>
      </c>
      <c r="E157" s="26" t="s">
        <v>120</v>
      </c>
      <c r="F157" s="25">
        <v>9.0</v>
      </c>
      <c r="G157" s="25"/>
      <c r="H157" s="26"/>
      <c r="I157" s="26"/>
      <c r="J157" s="26"/>
      <c r="K157" s="26" t="s">
        <v>1496</v>
      </c>
    </row>
    <row r="158">
      <c r="A158" s="26" t="s">
        <v>1457</v>
      </c>
      <c r="B158" s="27">
        <v>0.15056712962962962</v>
      </c>
      <c r="C158" s="27">
        <f>B158-TIME('Time Shifts'!$B$45,'Time Shifts'!$C$45,'Time Shifts'!$D$45)</f>
        <v>0.1374189815</v>
      </c>
      <c r="D158" s="26" t="s">
        <v>69</v>
      </c>
      <c r="E158" s="26" t="s">
        <v>89</v>
      </c>
      <c r="F158" s="25" t="s">
        <v>68</v>
      </c>
      <c r="G158" s="25">
        <v>20.0</v>
      </c>
      <c r="H158" s="26"/>
      <c r="I158" s="26"/>
      <c r="J158" s="26"/>
      <c r="K158" s="26" t="s">
        <v>160</v>
      </c>
    </row>
    <row r="159">
      <c r="A159" s="26" t="s">
        <v>1457</v>
      </c>
      <c r="B159" s="27">
        <v>0.15056712962962962</v>
      </c>
      <c r="C159" s="27">
        <f>B159-TIME('Time Shifts'!$B$45,'Time Shifts'!$C$45,'Time Shifts'!$D$45)</f>
        <v>0.1374189815</v>
      </c>
      <c r="D159" s="26" t="s">
        <v>69</v>
      </c>
      <c r="E159" s="26" t="s">
        <v>89</v>
      </c>
      <c r="F159" s="25">
        <v>16.0</v>
      </c>
      <c r="G159" s="25">
        <f>F159-7</f>
        <v>9</v>
      </c>
      <c r="H159" s="26"/>
      <c r="I159" s="26"/>
      <c r="J159" s="26"/>
      <c r="K159" s="26" t="s">
        <v>1497</v>
      </c>
    </row>
    <row r="160">
      <c r="A160" s="26" t="s">
        <v>1457</v>
      </c>
      <c r="B160" s="27">
        <v>0.15112268518518518</v>
      </c>
      <c r="C160" s="27">
        <f>B160-TIME('Time Shifts'!$B$45,'Time Shifts'!$C$45,'Time Shifts'!$D$45)</f>
        <v>0.137974537</v>
      </c>
      <c r="D160" s="26" t="s">
        <v>69</v>
      </c>
      <c r="E160" s="26" t="s">
        <v>89</v>
      </c>
      <c r="F160" s="25" t="s">
        <v>68</v>
      </c>
      <c r="G160" s="25">
        <v>20.0</v>
      </c>
      <c r="H160" s="26"/>
      <c r="I160" s="26"/>
      <c r="J160" s="26"/>
      <c r="K160" s="26" t="s">
        <v>90</v>
      </c>
    </row>
    <row r="161">
      <c r="A161" s="26" t="s">
        <v>1457</v>
      </c>
      <c r="B161" s="27">
        <v>0.15133101851851852</v>
      </c>
      <c r="C161" s="27">
        <f>B161-TIME('Time Shifts'!$B$45,'Time Shifts'!$C$45,'Time Shifts'!$D$45)</f>
        <v>0.1381828704</v>
      </c>
      <c r="D161" s="26" t="s">
        <v>69</v>
      </c>
      <c r="E161" s="26" t="s">
        <v>91</v>
      </c>
      <c r="F161" s="25">
        <v>32.0</v>
      </c>
      <c r="G161" s="25"/>
      <c r="H161" s="26"/>
      <c r="I161" s="26" t="s">
        <v>1498</v>
      </c>
      <c r="J161" s="26"/>
      <c r="K161" s="26"/>
    </row>
    <row r="162">
      <c r="A162" s="26" t="s">
        <v>1457</v>
      </c>
      <c r="B162" s="27">
        <v>0.15208333333333332</v>
      </c>
      <c r="C162" s="27">
        <f>B162-TIME('Time Shifts'!$B$45,'Time Shifts'!$C$45,'Time Shifts'!$D$45)</f>
        <v>0.1389351852</v>
      </c>
      <c r="D162" s="26" t="s">
        <v>69</v>
      </c>
      <c r="E162" s="26" t="s">
        <v>100</v>
      </c>
      <c r="F162" s="25">
        <v>22.0</v>
      </c>
      <c r="G162" s="25">
        <f>F162-4</f>
        <v>18</v>
      </c>
      <c r="H162" s="26"/>
      <c r="I162" s="26"/>
      <c r="J162" s="26"/>
      <c r="K162" s="26" t="s">
        <v>1499</v>
      </c>
    </row>
    <row r="163">
      <c r="A163" s="26" t="s">
        <v>1457</v>
      </c>
      <c r="B163" s="27">
        <v>0.15209490740740741</v>
      </c>
      <c r="C163" s="27">
        <f>B163-TIME('Time Shifts'!$B$45,'Time Shifts'!$C$45,'Time Shifts'!$D$45)</f>
        <v>0.1389467593</v>
      </c>
      <c r="D163" s="26" t="s">
        <v>66</v>
      </c>
      <c r="E163" s="26" t="s">
        <v>100</v>
      </c>
      <c r="F163" s="25" t="s">
        <v>68</v>
      </c>
      <c r="G163" s="25">
        <v>20.0</v>
      </c>
      <c r="H163" s="26"/>
      <c r="I163" s="26"/>
      <c r="J163" s="26"/>
      <c r="K163" s="68" t="s">
        <v>1500</v>
      </c>
    </row>
    <row r="164">
      <c r="A164" s="26" t="s">
        <v>1457</v>
      </c>
      <c r="B164" s="27">
        <v>0.15212962962962964</v>
      </c>
      <c r="C164" s="27">
        <f>B164-TIME('Time Shifts'!$B$45,'Time Shifts'!$C$45,'Time Shifts'!$D$45)</f>
        <v>0.1389814815</v>
      </c>
      <c r="D164" s="26" t="s">
        <v>84</v>
      </c>
      <c r="E164" s="26" t="s">
        <v>100</v>
      </c>
      <c r="F164" s="25" t="s">
        <v>75</v>
      </c>
      <c r="G164" s="25" t="s">
        <v>75</v>
      </c>
      <c r="H164" s="26"/>
      <c r="I164" s="26"/>
      <c r="J164" s="26"/>
      <c r="K164" s="26" t="s">
        <v>85</v>
      </c>
    </row>
    <row r="165">
      <c r="A165" s="26" t="s">
        <v>1457</v>
      </c>
      <c r="B165" s="27">
        <v>0.15212962962962964</v>
      </c>
      <c r="C165" s="27">
        <f>B165-TIME('Time Shifts'!$B$45,'Time Shifts'!$C$45,'Time Shifts'!$D$45)</f>
        <v>0.1389814815</v>
      </c>
      <c r="D165" s="26" t="s">
        <v>84</v>
      </c>
      <c r="E165" s="26" t="s">
        <v>100</v>
      </c>
      <c r="F165" s="25" t="s">
        <v>1193</v>
      </c>
      <c r="G165" s="25">
        <v>19.0</v>
      </c>
      <c r="H165" s="26"/>
      <c r="I165" s="26"/>
      <c r="J165" s="26"/>
      <c r="K165" s="26" t="s">
        <v>1501</v>
      </c>
    </row>
    <row r="166">
      <c r="A166" s="26" t="s">
        <v>1457</v>
      </c>
      <c r="B166" s="27">
        <v>0.1521875</v>
      </c>
      <c r="C166" s="27">
        <f>B166-TIME('Time Shifts'!$B$45,'Time Shifts'!$C$45,'Time Shifts'!$D$45)</f>
        <v>0.1390393519</v>
      </c>
      <c r="D166" s="26" t="s">
        <v>82</v>
      </c>
      <c r="E166" s="26" t="s">
        <v>100</v>
      </c>
      <c r="F166" s="25">
        <v>14.0</v>
      </c>
      <c r="G166" s="25">
        <f>F166-1</f>
        <v>13</v>
      </c>
      <c r="H166" s="26"/>
      <c r="I166" s="26"/>
      <c r="J166" s="26"/>
      <c r="K166" s="68" t="s">
        <v>1500</v>
      </c>
    </row>
    <row r="167">
      <c r="A167" s="26" t="s">
        <v>1457</v>
      </c>
      <c r="B167" s="27">
        <v>0.15219907407407407</v>
      </c>
      <c r="C167" s="27">
        <f>B167-TIME('Time Shifts'!$B$45,'Time Shifts'!$C$45,'Time Shifts'!$D$45)</f>
        <v>0.1390509259</v>
      </c>
      <c r="D167" s="26" t="s">
        <v>74</v>
      </c>
      <c r="E167" s="26" t="s">
        <v>100</v>
      </c>
      <c r="F167" s="25">
        <v>21.0</v>
      </c>
      <c r="G167" s="25">
        <f>F167-7</f>
        <v>14</v>
      </c>
      <c r="H167" s="26"/>
      <c r="I167" s="26"/>
      <c r="J167" s="26"/>
      <c r="K167" s="68" t="s">
        <v>1500</v>
      </c>
    </row>
    <row r="168">
      <c r="A168" s="26" t="s">
        <v>1457</v>
      </c>
      <c r="B168" s="27">
        <v>0.15221064814814814</v>
      </c>
      <c r="C168" s="27">
        <f>B168-TIME('Time Shifts'!$B$45,'Time Shifts'!$C$45,'Time Shifts'!$D$45)</f>
        <v>0.1390625</v>
      </c>
      <c r="D168" s="26" t="s">
        <v>968</v>
      </c>
      <c r="E168" s="26" t="s">
        <v>100</v>
      </c>
      <c r="F168" s="25">
        <v>6.0</v>
      </c>
      <c r="G168" s="25">
        <f>F168-1</f>
        <v>5</v>
      </c>
      <c r="H168" s="26"/>
      <c r="I168" s="26"/>
      <c r="J168" s="26"/>
      <c r="K168" s="68" t="s">
        <v>1500</v>
      </c>
    </row>
    <row r="169">
      <c r="A169" s="26" t="s">
        <v>1457</v>
      </c>
      <c r="B169" s="27">
        <v>0.1527777777777778</v>
      </c>
      <c r="C169" s="27">
        <f>B169-TIME('Time Shifts'!$B$45,'Time Shifts'!$C$45,'Time Shifts'!$D$45)</f>
        <v>0.1396296296</v>
      </c>
      <c r="D169" s="26" t="s">
        <v>74</v>
      </c>
      <c r="E169" s="26" t="s">
        <v>93</v>
      </c>
      <c r="F169" s="25">
        <v>16.0</v>
      </c>
      <c r="G169" s="25">
        <f>F169-8</f>
        <v>8</v>
      </c>
      <c r="H169" s="26"/>
      <c r="I169" s="26"/>
      <c r="J169" s="26"/>
      <c r="K169" s="26" t="s">
        <v>1363</v>
      </c>
    </row>
    <row r="170">
      <c r="A170" s="26" t="s">
        <v>1457</v>
      </c>
      <c r="B170" s="27">
        <v>0.15292824074074074</v>
      </c>
      <c r="C170" s="27">
        <f>B170-TIME('Time Shifts'!$B$45,'Time Shifts'!$C$45,'Time Shifts'!$D$45)</f>
        <v>0.1397800926</v>
      </c>
      <c r="D170" s="26" t="s">
        <v>74</v>
      </c>
      <c r="E170" s="26" t="s">
        <v>91</v>
      </c>
      <c r="F170" s="25">
        <v>20.0</v>
      </c>
      <c r="G170" s="25"/>
      <c r="H170" s="26"/>
      <c r="I170" s="26" t="s">
        <v>1502</v>
      </c>
      <c r="J170" s="26"/>
      <c r="K170" s="26"/>
    </row>
    <row r="171">
      <c r="A171" s="26" t="s">
        <v>1457</v>
      </c>
      <c r="B171" s="27">
        <v>0.15313657407407408</v>
      </c>
      <c r="C171" s="27">
        <f>B171-TIME('Time Shifts'!$B$45,'Time Shifts'!$C$45,'Time Shifts'!$D$45)</f>
        <v>0.1399884259</v>
      </c>
      <c r="D171" s="26" t="s">
        <v>69</v>
      </c>
      <c r="E171" s="26" t="s">
        <v>91</v>
      </c>
      <c r="F171" s="25">
        <v>5.0</v>
      </c>
      <c r="G171" s="25"/>
      <c r="H171" s="26"/>
      <c r="I171" s="26" t="s">
        <v>1503</v>
      </c>
      <c r="J171" s="26"/>
      <c r="K171" s="26"/>
    </row>
    <row r="172">
      <c r="A172" s="26" t="s">
        <v>1457</v>
      </c>
      <c r="B172" s="27">
        <v>0.15381944444444445</v>
      </c>
      <c r="C172" s="27">
        <f>B172-TIME('Time Shifts'!$B$45,'Time Shifts'!$C$45,'Time Shifts'!$D$45)</f>
        <v>0.1406712963</v>
      </c>
      <c r="D172" s="26" t="s">
        <v>69</v>
      </c>
      <c r="E172" s="26" t="s">
        <v>91</v>
      </c>
      <c r="F172" s="25">
        <v>15.0</v>
      </c>
      <c r="G172" s="25"/>
      <c r="H172" s="26"/>
      <c r="I172" s="26" t="s">
        <v>1504</v>
      </c>
      <c r="J172" s="26"/>
      <c r="K172" s="26" t="s">
        <v>239</v>
      </c>
    </row>
    <row r="173">
      <c r="A173" s="26" t="s">
        <v>1457</v>
      </c>
      <c r="B173" s="27">
        <v>0.15486111111111112</v>
      </c>
      <c r="C173" s="27">
        <f>B173-TIME('Time Shifts'!$B$45,'Time Shifts'!$C$45,'Time Shifts'!$D$45)</f>
        <v>0.141712963</v>
      </c>
      <c r="D173" s="26" t="s">
        <v>66</v>
      </c>
      <c r="E173" s="26" t="s">
        <v>89</v>
      </c>
      <c r="F173" s="25">
        <v>26.0</v>
      </c>
      <c r="G173" s="25">
        <f t="shared" ref="G173:G174" si="7">F173-7</f>
        <v>19</v>
      </c>
      <c r="H173" s="26"/>
      <c r="I173" s="26"/>
      <c r="J173" s="26"/>
      <c r="K173" s="26" t="s">
        <v>171</v>
      </c>
    </row>
    <row r="174">
      <c r="A174" s="26" t="s">
        <v>1457</v>
      </c>
      <c r="B174" s="27">
        <v>0.1549074074074074</v>
      </c>
      <c r="C174" s="27">
        <f>B174-TIME('Time Shifts'!$B$45,'Time Shifts'!$C$45,'Time Shifts'!$D$45)</f>
        <v>0.1417592593</v>
      </c>
      <c r="D174" s="26" t="s">
        <v>66</v>
      </c>
      <c r="E174" s="26" t="s">
        <v>89</v>
      </c>
      <c r="F174" s="25">
        <v>23.0</v>
      </c>
      <c r="G174" s="25">
        <f t="shared" si="7"/>
        <v>16</v>
      </c>
      <c r="H174" s="26"/>
      <c r="I174" s="26"/>
      <c r="J174" s="26"/>
      <c r="K174" s="26" t="s">
        <v>171</v>
      </c>
    </row>
    <row r="175">
      <c r="A175" s="26" t="s">
        <v>1457</v>
      </c>
      <c r="B175" s="27">
        <v>0.155</v>
      </c>
      <c r="C175" s="27">
        <f>B175-TIME('Time Shifts'!$B$45,'Time Shifts'!$C$45,'Time Shifts'!$D$45)</f>
        <v>0.1418518519</v>
      </c>
      <c r="D175" s="26" t="s">
        <v>66</v>
      </c>
      <c r="E175" s="26" t="s">
        <v>91</v>
      </c>
      <c r="F175" s="25">
        <v>15.0</v>
      </c>
      <c r="G175" s="25"/>
      <c r="H175" s="26"/>
      <c r="I175" s="26" t="s">
        <v>1505</v>
      </c>
      <c r="J175" s="26"/>
      <c r="K175" s="26"/>
    </row>
    <row r="176">
      <c r="A176" s="26" t="s">
        <v>1457</v>
      </c>
      <c r="B176" s="27">
        <v>0.15508101851851852</v>
      </c>
      <c r="C176" s="27">
        <f>B176-TIME('Time Shifts'!$B$45,'Time Shifts'!$C$45,'Time Shifts'!$D$45)</f>
        <v>0.1419328704</v>
      </c>
      <c r="D176" s="26" t="s">
        <v>66</v>
      </c>
      <c r="E176" s="26" t="s">
        <v>91</v>
      </c>
      <c r="F176" s="25">
        <v>9.0</v>
      </c>
      <c r="G176" s="25"/>
      <c r="H176" s="26"/>
      <c r="I176" s="26"/>
      <c r="J176" s="26"/>
      <c r="K176" s="26"/>
    </row>
    <row r="177">
      <c r="A177" s="26" t="s">
        <v>1457</v>
      </c>
      <c r="B177" s="27">
        <v>0.15623842592592593</v>
      </c>
      <c r="C177" s="27">
        <f>B177-TIME('Time Shifts'!$B$45,'Time Shifts'!$C$45,'Time Shifts'!$D$45)</f>
        <v>0.1430902778</v>
      </c>
      <c r="D177" s="26" t="s">
        <v>84</v>
      </c>
      <c r="E177" s="26" t="s">
        <v>79</v>
      </c>
      <c r="F177" s="25" t="s">
        <v>75</v>
      </c>
      <c r="G177" s="25" t="s">
        <v>75</v>
      </c>
      <c r="H177" s="26"/>
      <c r="I177" s="26"/>
      <c r="J177" s="26"/>
      <c r="K177" s="26" t="s">
        <v>85</v>
      </c>
    </row>
    <row r="178">
      <c r="A178" s="26" t="s">
        <v>1457</v>
      </c>
      <c r="B178" s="27">
        <v>0.15623842592592593</v>
      </c>
      <c r="C178" s="27">
        <f>B178-TIME('Time Shifts'!$B$45,'Time Shifts'!$C$45,'Time Shifts'!$D$45)</f>
        <v>0.1430902778</v>
      </c>
      <c r="D178" s="26" t="s">
        <v>84</v>
      </c>
      <c r="E178" s="26" t="s">
        <v>79</v>
      </c>
      <c r="F178" s="25">
        <v>14.0</v>
      </c>
      <c r="G178" s="25">
        <f>F178-6</f>
        <v>8</v>
      </c>
      <c r="H178" s="26"/>
      <c r="I178" s="26"/>
      <c r="J178" s="26"/>
      <c r="K178" s="26" t="s">
        <v>86</v>
      </c>
    </row>
    <row r="179">
      <c r="A179" s="26" t="s">
        <v>1457</v>
      </c>
      <c r="B179" s="27">
        <v>0.1590162037037037</v>
      </c>
      <c r="C179" s="27">
        <f>B179-TIME('Time Shifts'!$B$45,'Time Shifts'!$C$45,'Time Shifts'!$D$45)</f>
        <v>0.1458680556</v>
      </c>
      <c r="D179" s="26" t="s">
        <v>70</v>
      </c>
      <c r="E179" s="26" t="s">
        <v>166</v>
      </c>
      <c r="F179" s="25">
        <v>15.0</v>
      </c>
      <c r="G179" s="25">
        <f>F179-3</f>
        <v>12</v>
      </c>
      <c r="H179" s="26"/>
      <c r="I179" s="26"/>
      <c r="J179" s="26"/>
      <c r="K179" s="26" t="s">
        <v>1478</v>
      </c>
    </row>
    <row r="180">
      <c r="A180" s="26" t="s">
        <v>1457</v>
      </c>
      <c r="B180" s="27">
        <v>0.15903935185185186</v>
      </c>
      <c r="C180" s="27">
        <f>B180-TIME('Time Shifts'!$B$45,'Time Shifts'!$C$45,'Time Shifts'!$D$45)</f>
        <v>0.1458912037</v>
      </c>
      <c r="D180" s="26" t="s">
        <v>82</v>
      </c>
      <c r="E180" s="26" t="s">
        <v>166</v>
      </c>
      <c r="F180" s="25">
        <v>14.0</v>
      </c>
      <c r="G180" s="25">
        <f>F180-6</f>
        <v>8</v>
      </c>
      <c r="H180" s="26"/>
      <c r="I180" s="26"/>
      <c r="J180" s="26"/>
      <c r="K180" s="26" t="s">
        <v>1478</v>
      </c>
    </row>
    <row r="181">
      <c r="A181" s="26" t="s">
        <v>1457</v>
      </c>
      <c r="B181" s="27">
        <v>0.15912037037037038</v>
      </c>
      <c r="C181" s="27">
        <f>B181-TIME('Time Shifts'!$B$45,'Time Shifts'!$C$45,'Time Shifts'!$D$45)</f>
        <v>0.1459722222</v>
      </c>
      <c r="D181" s="26" t="s">
        <v>66</v>
      </c>
      <c r="E181" s="26" t="s">
        <v>166</v>
      </c>
      <c r="F181" s="25">
        <v>16.0</v>
      </c>
      <c r="G181" s="25">
        <f>F181-2</f>
        <v>14</v>
      </c>
      <c r="H181" s="26"/>
      <c r="I181" s="26"/>
      <c r="J181" s="26"/>
      <c r="K181" s="26" t="s">
        <v>1478</v>
      </c>
    </row>
    <row r="182">
      <c r="A182" s="26" t="s">
        <v>1457</v>
      </c>
      <c r="B182" s="27">
        <v>0.15913194444444445</v>
      </c>
      <c r="C182" s="27">
        <f>B182-TIME('Time Shifts'!$B$45,'Time Shifts'!$C$45,'Time Shifts'!$D$45)</f>
        <v>0.1459837963</v>
      </c>
      <c r="D182" s="26" t="s">
        <v>84</v>
      </c>
      <c r="E182" s="26" t="s">
        <v>166</v>
      </c>
      <c r="F182" s="25">
        <v>13.0</v>
      </c>
      <c r="G182" s="25">
        <f>F182--1</f>
        <v>14</v>
      </c>
      <c r="H182" s="26"/>
      <c r="I182" s="26"/>
      <c r="J182" s="26"/>
      <c r="K182" s="26" t="s">
        <v>1478</v>
      </c>
    </row>
    <row r="183">
      <c r="A183" s="26" t="s">
        <v>1457</v>
      </c>
      <c r="B183" s="27">
        <v>0.15915509259259258</v>
      </c>
      <c r="C183" s="27">
        <f>B183-TIME('Time Shifts'!$B$45,'Time Shifts'!$C$45,'Time Shifts'!$D$45)</f>
        <v>0.1460069444</v>
      </c>
      <c r="D183" s="26" t="s">
        <v>968</v>
      </c>
      <c r="E183" s="26" t="s">
        <v>166</v>
      </c>
      <c r="F183" s="25">
        <v>19.0</v>
      </c>
      <c r="G183" s="25">
        <f>F183-8</f>
        <v>11</v>
      </c>
      <c r="H183" s="26"/>
      <c r="I183" s="26"/>
      <c r="J183" s="26"/>
      <c r="K183" s="26" t="s">
        <v>1478</v>
      </c>
    </row>
    <row r="184">
      <c r="A184" s="26" t="s">
        <v>1457</v>
      </c>
      <c r="B184" s="27">
        <v>0.15916666666666668</v>
      </c>
      <c r="C184" s="27">
        <f>B184-TIME('Time Shifts'!$B$45,'Time Shifts'!$C$45,'Time Shifts'!$D$45)</f>
        <v>0.1460185185</v>
      </c>
      <c r="D184" s="26" t="s">
        <v>69</v>
      </c>
      <c r="E184" s="26" t="s">
        <v>166</v>
      </c>
      <c r="F184" s="25">
        <v>17.0</v>
      </c>
      <c r="G184" s="25">
        <f>F184-7</f>
        <v>10</v>
      </c>
      <c r="H184" s="26"/>
      <c r="I184" s="26"/>
      <c r="J184" s="26"/>
      <c r="K184" s="26" t="s">
        <v>1478</v>
      </c>
    </row>
    <row r="185">
      <c r="A185" s="26" t="s">
        <v>1457</v>
      </c>
      <c r="B185" s="27">
        <v>0.15917824074074075</v>
      </c>
      <c r="C185" s="27">
        <f>B185-TIME('Time Shifts'!$B$45,'Time Shifts'!$C$45,'Time Shifts'!$D$45)</f>
        <v>0.1460300926</v>
      </c>
      <c r="D185" s="26" t="s">
        <v>74</v>
      </c>
      <c r="E185" s="26" t="s">
        <v>166</v>
      </c>
      <c r="F185" s="25">
        <v>11.0</v>
      </c>
      <c r="G185" s="25">
        <f>F185-0</f>
        <v>11</v>
      </c>
      <c r="H185" s="26"/>
      <c r="I185" s="26"/>
      <c r="J185" s="26"/>
      <c r="K185" s="26" t="s">
        <v>1478</v>
      </c>
    </row>
    <row r="186">
      <c r="A186" s="26" t="s">
        <v>1457</v>
      </c>
      <c r="B186" s="27">
        <v>0.15969907407407408</v>
      </c>
      <c r="C186" s="27">
        <f>B186-TIME('Time Shifts'!$B$45,'Time Shifts'!$C$45,'Time Shifts'!$D$45)</f>
        <v>0.1465509259</v>
      </c>
      <c r="D186" s="26" t="s">
        <v>66</v>
      </c>
      <c r="E186" s="26" t="s">
        <v>83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>
      <c r="A187" s="26" t="s">
        <v>1457</v>
      </c>
      <c r="B187" s="27">
        <v>0.15969907407407408</v>
      </c>
      <c r="C187" s="27">
        <f>B187-TIME('Time Shifts'!$B$45,'Time Shifts'!$C$45,'Time Shifts'!$D$45)</f>
        <v>0.1465509259</v>
      </c>
      <c r="D187" s="26" t="s">
        <v>66</v>
      </c>
      <c r="E187" s="26" t="s">
        <v>83</v>
      </c>
      <c r="F187" s="25">
        <v>13.0</v>
      </c>
      <c r="G187" s="25">
        <f>F187-5</f>
        <v>8</v>
      </c>
      <c r="H187" s="26"/>
      <c r="I187" s="26"/>
      <c r="J187" s="26"/>
      <c r="K187" s="26" t="s">
        <v>86</v>
      </c>
    </row>
    <row r="188">
      <c r="A188" s="26" t="s">
        <v>1457</v>
      </c>
      <c r="B188" s="27">
        <v>0.16153935185185186</v>
      </c>
      <c r="C188" s="27">
        <f>B188-TIME('Time Shifts'!$B$45,'Time Shifts'!$C$45,'Time Shifts'!$D$45)</f>
        <v>0.1483912037</v>
      </c>
      <c r="D188" s="26" t="s">
        <v>82</v>
      </c>
      <c r="E188" s="26" t="s">
        <v>362</v>
      </c>
      <c r="F188" s="25">
        <v>14.0</v>
      </c>
      <c r="G188" s="25">
        <f>F188-8</f>
        <v>6</v>
      </c>
      <c r="H188" s="26"/>
      <c r="I188" s="26"/>
      <c r="J188" s="26"/>
      <c r="K188" s="26"/>
    </row>
    <row r="189">
      <c r="A189" s="26" t="s">
        <v>1457</v>
      </c>
      <c r="B189" s="27">
        <v>0.1647337962962963</v>
      </c>
      <c r="C189" s="27">
        <f>B189-TIME('Time Shifts'!$B$45,'Time Shifts'!$C$45,'Time Shifts'!$D$45)</f>
        <v>0.1515856481</v>
      </c>
      <c r="D189" s="26" t="s">
        <v>74</v>
      </c>
      <c r="E189" s="26" t="s">
        <v>67</v>
      </c>
      <c r="F189" s="25">
        <v>5.0</v>
      </c>
      <c r="G189" s="25">
        <f>F189-0</f>
        <v>5</v>
      </c>
      <c r="H189" s="26"/>
      <c r="I189" s="26"/>
      <c r="J189" s="26"/>
      <c r="K189" s="26"/>
    </row>
    <row r="190">
      <c r="A190" s="26" t="s">
        <v>1457</v>
      </c>
      <c r="B190" s="27">
        <v>0.16480324074074074</v>
      </c>
      <c r="C190" s="27">
        <f>B190-TIME('Time Shifts'!$B$45,'Time Shifts'!$C$45,'Time Shifts'!$D$45)</f>
        <v>0.1516550926</v>
      </c>
      <c r="D190" s="26" t="s">
        <v>70</v>
      </c>
      <c r="E190" s="26" t="s">
        <v>67</v>
      </c>
      <c r="F190" s="25">
        <v>22.0</v>
      </c>
      <c r="G190" s="25">
        <f>F190-3</f>
        <v>19</v>
      </c>
      <c r="H190" s="26"/>
      <c r="I190" s="26"/>
      <c r="J190" s="26"/>
      <c r="K190" s="26"/>
    </row>
    <row r="191">
      <c r="A191" s="26" t="s">
        <v>1457</v>
      </c>
      <c r="B191" s="27">
        <v>0.16635416666666666</v>
      </c>
      <c r="C191" s="27">
        <f>B191-TIME('Time Shifts'!$B$45,'Time Shifts'!$C$45,'Time Shifts'!$D$45)</f>
        <v>0.1532060185</v>
      </c>
      <c r="D191" s="26" t="s">
        <v>74</v>
      </c>
      <c r="E191" s="26" t="s">
        <v>67</v>
      </c>
      <c r="F191" s="25">
        <v>11.0</v>
      </c>
      <c r="G191" s="25">
        <f>F191-0</f>
        <v>11</v>
      </c>
      <c r="H191" s="26"/>
      <c r="I191" s="26"/>
      <c r="J191" s="26"/>
      <c r="K191" s="26"/>
    </row>
    <row r="192">
      <c r="A192" s="26" t="s">
        <v>1457</v>
      </c>
      <c r="B192" s="27">
        <v>0.16640046296296296</v>
      </c>
      <c r="C192" s="27">
        <f>B192-TIME('Time Shifts'!$B$45,'Time Shifts'!$C$45,'Time Shifts'!$D$45)</f>
        <v>0.1532523148</v>
      </c>
      <c r="D192" s="26" t="s">
        <v>70</v>
      </c>
      <c r="E192" s="26" t="s">
        <v>67</v>
      </c>
      <c r="F192" s="25">
        <v>5.0</v>
      </c>
      <c r="G192" s="25">
        <f>F192-3</f>
        <v>2</v>
      </c>
      <c r="H192" s="26"/>
      <c r="I192" s="26"/>
      <c r="J192" s="26"/>
      <c r="K192" s="26"/>
    </row>
    <row r="193">
      <c r="A193" s="26" t="s">
        <v>1457</v>
      </c>
      <c r="B193" s="27">
        <v>0.16708333333333333</v>
      </c>
      <c r="C193" s="27">
        <f>B193-TIME('Time Shifts'!$B$45,'Time Shifts'!$C$45,'Time Shifts'!$D$45)</f>
        <v>0.1539351852</v>
      </c>
      <c r="D193" s="26" t="s">
        <v>70</v>
      </c>
      <c r="E193" s="26" t="s">
        <v>93</v>
      </c>
      <c r="F193" s="25">
        <v>11.0</v>
      </c>
      <c r="G193" s="25">
        <f>F193-7</f>
        <v>4</v>
      </c>
      <c r="H193" s="26"/>
      <c r="I193" s="26"/>
      <c r="J193" s="26"/>
      <c r="K193" s="26" t="s">
        <v>99</v>
      </c>
    </row>
    <row r="194">
      <c r="A194" s="26" t="s">
        <v>1457</v>
      </c>
      <c r="B194" s="27">
        <v>0.1671875</v>
      </c>
      <c r="C194" s="27">
        <f>B194-TIME('Time Shifts'!$B$45,'Time Shifts'!$C$45,'Time Shifts'!$D$45)</f>
        <v>0.1540393519</v>
      </c>
      <c r="D194" s="26" t="s">
        <v>70</v>
      </c>
      <c r="E194" s="26" t="s">
        <v>91</v>
      </c>
      <c r="F194" s="25">
        <v>5.0</v>
      </c>
      <c r="G194" s="25"/>
      <c r="H194" s="26"/>
      <c r="I194" s="26" t="s">
        <v>1506</v>
      </c>
      <c r="J194" s="26"/>
      <c r="K194" s="26"/>
    </row>
    <row r="195">
      <c r="A195" s="26" t="s">
        <v>1457</v>
      </c>
      <c r="B195" s="27">
        <v>0.16723379629629628</v>
      </c>
      <c r="C195" s="27">
        <f>B195-TIME('Time Shifts'!$B$45,'Time Shifts'!$C$45,'Time Shifts'!$D$45)</f>
        <v>0.1540856481</v>
      </c>
      <c r="D195" s="26" t="s">
        <v>70</v>
      </c>
      <c r="E195" s="26" t="s">
        <v>93</v>
      </c>
      <c r="F195" s="25">
        <v>11.0</v>
      </c>
      <c r="G195" s="25">
        <f>F195-7</f>
        <v>4</v>
      </c>
      <c r="H195" s="26"/>
      <c r="I195" s="26"/>
      <c r="J195" s="26"/>
      <c r="K195" s="26" t="s">
        <v>99</v>
      </c>
    </row>
    <row r="196">
      <c r="A196" s="26" t="s">
        <v>1457</v>
      </c>
      <c r="B196" s="27">
        <v>0.1672800925925926</v>
      </c>
      <c r="C196" s="27">
        <f>B196-TIME('Time Shifts'!$B$45,'Time Shifts'!$C$45,'Time Shifts'!$D$45)</f>
        <v>0.1541319444</v>
      </c>
      <c r="D196" s="26" t="s">
        <v>70</v>
      </c>
      <c r="E196" s="26" t="s">
        <v>91</v>
      </c>
      <c r="F196" s="25">
        <v>5.0</v>
      </c>
      <c r="G196" s="25"/>
      <c r="H196" s="26"/>
      <c r="I196" s="26" t="s">
        <v>1506</v>
      </c>
      <c r="J196" s="26"/>
      <c r="K196" s="26"/>
    </row>
    <row r="197">
      <c r="A197" s="26" t="s">
        <v>1457</v>
      </c>
      <c r="B197" s="27">
        <v>0.1674074074074074</v>
      </c>
      <c r="C197" s="27">
        <f>B197-TIME('Time Shifts'!$B$45,'Time Shifts'!$C$45,'Time Shifts'!$D$45)</f>
        <v>0.1542592593</v>
      </c>
      <c r="D197" s="26" t="s">
        <v>70</v>
      </c>
      <c r="E197" s="26" t="s">
        <v>93</v>
      </c>
      <c r="F197" s="25" t="s">
        <v>75</v>
      </c>
      <c r="G197" s="25" t="s">
        <v>75</v>
      </c>
      <c r="H197" s="26"/>
      <c r="I197" s="26"/>
      <c r="J197" s="26"/>
      <c r="K197" s="26" t="s">
        <v>99</v>
      </c>
    </row>
    <row r="198">
      <c r="A198" s="26" t="s">
        <v>1457</v>
      </c>
      <c r="B198" s="27">
        <v>0.16743055555555555</v>
      </c>
      <c r="C198" s="27">
        <f>B198-TIME('Time Shifts'!$B$45,'Time Shifts'!$C$45,'Time Shifts'!$D$45)</f>
        <v>0.1542824074</v>
      </c>
      <c r="D198" s="26" t="s">
        <v>70</v>
      </c>
      <c r="E198" s="26" t="s">
        <v>91</v>
      </c>
      <c r="F198" s="25">
        <v>5.0</v>
      </c>
      <c r="G198" s="25"/>
      <c r="H198" s="26"/>
      <c r="I198" s="26" t="s">
        <v>1506</v>
      </c>
      <c r="J198" s="26"/>
      <c r="K198" s="26"/>
    </row>
    <row r="199">
      <c r="A199" s="26" t="s">
        <v>1457</v>
      </c>
      <c r="B199" s="27">
        <v>0.16796296296296295</v>
      </c>
      <c r="C199" s="27">
        <f>B199-TIME('Time Shifts'!$B$45,'Time Shifts'!$C$45,'Time Shifts'!$D$45)</f>
        <v>0.1548148148</v>
      </c>
      <c r="D199" s="26" t="s">
        <v>968</v>
      </c>
      <c r="E199" s="26" t="s">
        <v>91</v>
      </c>
      <c r="F199" s="25">
        <v>10.0</v>
      </c>
      <c r="G199" s="25"/>
      <c r="H199" s="26"/>
      <c r="I199" s="26" t="s">
        <v>1507</v>
      </c>
      <c r="J199" s="26"/>
      <c r="K199" s="26" t="s">
        <v>263</v>
      </c>
    </row>
    <row r="200">
      <c r="A200" s="26" t="s">
        <v>1457</v>
      </c>
      <c r="B200" s="27">
        <v>0.16821759259259259</v>
      </c>
      <c r="C200" s="27">
        <f>B200-TIME('Time Shifts'!$B$45,'Time Shifts'!$C$45,'Time Shifts'!$D$45)</f>
        <v>0.1550694444</v>
      </c>
      <c r="D200" s="26" t="s">
        <v>74</v>
      </c>
      <c r="E200" s="26" t="s">
        <v>93</v>
      </c>
      <c r="F200" s="25">
        <v>14.0</v>
      </c>
      <c r="G200" s="25">
        <f>F200-8</f>
        <v>6</v>
      </c>
      <c r="H200" s="26"/>
      <c r="I200" s="26"/>
      <c r="J200" s="26"/>
      <c r="K200" s="26" t="s">
        <v>1363</v>
      </c>
    </row>
    <row r="201">
      <c r="A201" s="26" t="s">
        <v>1457</v>
      </c>
      <c r="B201" s="27">
        <v>0.16835648148148147</v>
      </c>
      <c r="C201" s="27">
        <f>B201-TIME('Time Shifts'!$B$45,'Time Shifts'!$C$45,'Time Shifts'!$D$45)</f>
        <v>0.1552083333</v>
      </c>
      <c r="D201" s="26" t="s">
        <v>74</v>
      </c>
      <c r="E201" s="26" t="s">
        <v>91</v>
      </c>
      <c r="F201" s="25">
        <v>29.0</v>
      </c>
      <c r="G201" s="25"/>
      <c r="H201" s="26"/>
      <c r="I201" s="26" t="s">
        <v>1508</v>
      </c>
      <c r="J201" s="25">
        <v>1.0</v>
      </c>
      <c r="K201" s="26"/>
    </row>
    <row r="202">
      <c r="A202" s="26" t="s">
        <v>1457</v>
      </c>
      <c r="B202" s="27">
        <v>0.16872685185185185</v>
      </c>
      <c r="C202" s="27">
        <f>B202-TIME('Time Shifts'!$B$45,'Time Shifts'!$C$45,'Time Shifts'!$D$45)</f>
        <v>0.1555787037</v>
      </c>
      <c r="D202" s="26" t="s">
        <v>968</v>
      </c>
      <c r="E202" s="26" t="s">
        <v>67</v>
      </c>
      <c r="F202" s="25">
        <v>23.0</v>
      </c>
      <c r="G202" s="25">
        <f>F202-8</f>
        <v>15</v>
      </c>
      <c r="H202" s="26"/>
      <c r="I202" s="26"/>
      <c r="J202" s="26"/>
      <c r="K202" s="26"/>
    </row>
    <row r="203">
      <c r="A203" s="26" t="s">
        <v>1457</v>
      </c>
      <c r="B203" s="27">
        <v>0.16876157407407408</v>
      </c>
      <c r="C203" s="27">
        <f>B203-TIME('Time Shifts'!$B$45,'Time Shifts'!$C$45,'Time Shifts'!$D$45)</f>
        <v>0.1556134259</v>
      </c>
      <c r="D203" s="26" t="s">
        <v>74</v>
      </c>
      <c r="E203" s="26" t="s">
        <v>67</v>
      </c>
      <c r="F203" s="25">
        <v>6.0</v>
      </c>
      <c r="G203" s="25">
        <f>F203-0</f>
        <v>6</v>
      </c>
      <c r="H203" s="26"/>
      <c r="I203" s="26"/>
      <c r="J203" s="26"/>
      <c r="K203" s="26"/>
    </row>
    <row r="204">
      <c r="A204" s="26" t="s">
        <v>1457</v>
      </c>
      <c r="B204" s="27">
        <v>0.1687962962962963</v>
      </c>
      <c r="C204" s="27">
        <f>B204-TIME('Time Shifts'!$B$45,'Time Shifts'!$C$45,'Time Shifts'!$D$45)</f>
        <v>0.1556481481</v>
      </c>
      <c r="D204" s="26" t="s">
        <v>70</v>
      </c>
      <c r="E204" s="26" t="s">
        <v>67</v>
      </c>
      <c r="F204" s="25">
        <v>17.0</v>
      </c>
      <c r="G204" s="25">
        <f>F204-3</f>
        <v>14</v>
      </c>
      <c r="H204" s="26"/>
      <c r="I204" s="26"/>
      <c r="J204" s="26"/>
      <c r="K204" s="26"/>
    </row>
    <row r="205">
      <c r="A205" s="26" t="s">
        <v>1457</v>
      </c>
      <c r="B205" s="27">
        <v>0.17055555555555554</v>
      </c>
      <c r="C205" s="27">
        <f>B205-TIME('Time Shifts'!$B$45,'Time Shifts'!$C$45,'Time Shifts'!$D$45)</f>
        <v>0.1574074074</v>
      </c>
      <c r="D205" s="26" t="s">
        <v>82</v>
      </c>
      <c r="E205" s="26" t="s">
        <v>67</v>
      </c>
      <c r="F205" s="25" t="s">
        <v>68</v>
      </c>
      <c r="G205" s="25">
        <v>20.0</v>
      </c>
      <c r="H205" s="26"/>
      <c r="I205" s="26"/>
      <c r="J205" s="26"/>
      <c r="K205" s="26"/>
    </row>
    <row r="206">
      <c r="A206" s="26" t="s">
        <v>1457</v>
      </c>
      <c r="B206" s="27">
        <v>0.17146990740740742</v>
      </c>
      <c r="C206" s="27">
        <f>B206-TIME('Time Shifts'!$B$45,'Time Shifts'!$C$45,'Time Shifts'!$D$45)</f>
        <v>0.1583217593</v>
      </c>
      <c r="D206" s="26" t="s">
        <v>69</v>
      </c>
      <c r="E206" s="26" t="s">
        <v>120</v>
      </c>
      <c r="F206" s="25">
        <v>6.0</v>
      </c>
      <c r="G206" s="25"/>
      <c r="H206" s="26"/>
      <c r="I206" s="26"/>
      <c r="J206" s="26"/>
      <c r="K206" s="26" t="s">
        <v>1509</v>
      </c>
    </row>
    <row r="207">
      <c r="A207" s="26" t="s">
        <v>1457</v>
      </c>
      <c r="B207" s="27">
        <v>0.17150462962962962</v>
      </c>
      <c r="C207" s="27">
        <f>B207-TIME('Time Shifts'!$B$45,'Time Shifts'!$C$45,'Time Shifts'!$D$45)</f>
        <v>0.1583564815</v>
      </c>
      <c r="D207" s="26" t="s">
        <v>69</v>
      </c>
      <c r="E207" s="26" t="s">
        <v>120</v>
      </c>
      <c r="F207" s="25">
        <v>12.0</v>
      </c>
      <c r="G207" s="25"/>
      <c r="H207" s="26"/>
      <c r="I207" s="26"/>
      <c r="J207" s="26"/>
      <c r="K207" s="26" t="s">
        <v>1510</v>
      </c>
    </row>
    <row r="208">
      <c r="A208" s="26" t="s">
        <v>1457</v>
      </c>
      <c r="B208" s="27">
        <v>0.1724652777777778</v>
      </c>
      <c r="C208" s="27">
        <f>B208-TIME('Time Shifts'!$B$45,'Time Shifts'!$C$45,'Time Shifts'!$D$45)</f>
        <v>0.1593171296</v>
      </c>
      <c r="D208" s="26" t="s">
        <v>69</v>
      </c>
      <c r="E208" s="26" t="s">
        <v>83</v>
      </c>
      <c r="F208" s="25">
        <v>9.0</v>
      </c>
      <c r="G208" s="25">
        <f>F208-1</f>
        <v>8</v>
      </c>
      <c r="H208" s="26"/>
      <c r="I208" s="26"/>
      <c r="J208" s="26"/>
      <c r="K208" s="26"/>
    </row>
    <row r="209">
      <c r="A209" s="26" t="s">
        <v>1457</v>
      </c>
      <c r="B209" s="27">
        <v>0.17354166666666668</v>
      </c>
      <c r="C209" s="27">
        <f>B209-TIME('Time Shifts'!$B$45,'Time Shifts'!$C$45,'Time Shifts'!$D$45)</f>
        <v>0.1603935185</v>
      </c>
      <c r="D209" s="26" t="s">
        <v>69</v>
      </c>
      <c r="E209" s="26" t="s">
        <v>67</v>
      </c>
      <c r="F209" s="25">
        <v>16.0</v>
      </c>
      <c r="G209" s="25">
        <f>F209-4</f>
        <v>12</v>
      </c>
      <c r="H209" s="26"/>
      <c r="I209" s="26"/>
      <c r="J209" s="26"/>
      <c r="K209" s="26"/>
    </row>
    <row r="210">
      <c r="A210" s="26" t="s">
        <v>1457</v>
      </c>
      <c r="B210" s="27">
        <v>0.17359953703703704</v>
      </c>
      <c r="C210" s="27">
        <f>B210-TIME('Time Shifts'!$B$45,'Time Shifts'!$C$45,'Time Shifts'!$D$45)</f>
        <v>0.1604513889</v>
      </c>
      <c r="D210" s="26" t="s">
        <v>82</v>
      </c>
      <c r="E210" s="26" t="s">
        <v>67</v>
      </c>
      <c r="F210" s="25">
        <v>10.0</v>
      </c>
      <c r="G210" s="25">
        <f>F210-3</f>
        <v>7</v>
      </c>
      <c r="H210" s="26"/>
      <c r="I210" s="26"/>
      <c r="J210" s="26"/>
      <c r="K210" s="26" t="s">
        <v>161</v>
      </c>
    </row>
    <row r="211">
      <c r="A211" s="26" t="s">
        <v>1457</v>
      </c>
      <c r="B211" s="27">
        <v>0.17359953703703704</v>
      </c>
      <c r="C211" s="27">
        <f>B211-TIME('Time Shifts'!$B$45,'Time Shifts'!$C$45,'Time Shifts'!$D$45)</f>
        <v>0.1604513889</v>
      </c>
      <c r="D211" s="26" t="s">
        <v>82</v>
      </c>
      <c r="E211" s="26" t="s">
        <v>67</v>
      </c>
      <c r="F211" s="25" t="s">
        <v>75</v>
      </c>
      <c r="G211" s="25" t="s">
        <v>75</v>
      </c>
      <c r="H211" s="26"/>
      <c r="I211" s="26"/>
      <c r="J211" s="26"/>
      <c r="K211" s="26" t="s">
        <v>160</v>
      </c>
    </row>
    <row r="212">
      <c r="A212" s="26" t="s">
        <v>1457</v>
      </c>
      <c r="B212" s="27">
        <v>0.1736111111111111</v>
      </c>
      <c r="C212" s="27">
        <f>B212-TIME('Time Shifts'!$B$45,'Time Shifts'!$C$45,'Time Shifts'!$D$45)</f>
        <v>0.160462963</v>
      </c>
      <c r="D212" s="26" t="s">
        <v>66</v>
      </c>
      <c r="E212" s="26" t="s">
        <v>67</v>
      </c>
      <c r="F212" s="25">
        <v>8.0</v>
      </c>
      <c r="G212" s="25">
        <f>F212-1</f>
        <v>7</v>
      </c>
      <c r="H212" s="26"/>
      <c r="I212" s="26"/>
      <c r="J212" s="26"/>
      <c r="K212" s="26"/>
    </row>
    <row r="213">
      <c r="A213" s="26" t="s">
        <v>1457</v>
      </c>
      <c r="B213" s="27">
        <v>0.17362268518518517</v>
      </c>
      <c r="C213" s="27">
        <f>B213-TIME('Time Shifts'!$B$45,'Time Shifts'!$C$45,'Time Shifts'!$D$45)</f>
        <v>0.160474537</v>
      </c>
      <c r="D213" s="26" t="s">
        <v>84</v>
      </c>
      <c r="E213" s="26" t="s">
        <v>67</v>
      </c>
      <c r="F213" s="25">
        <v>7.0</v>
      </c>
      <c r="G213" s="25">
        <f>F213-2</f>
        <v>5</v>
      </c>
      <c r="H213" s="26"/>
      <c r="I213" s="26"/>
      <c r="J213" s="26"/>
      <c r="K213" s="26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5.86"/>
    <col customWidth="1" min="9" max="9" width="6.29"/>
    <col customWidth="1" min="10" max="11" width="46.86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1511</v>
      </c>
      <c r="B2" s="27">
        <v>0.011319444444444444</v>
      </c>
      <c r="C2" s="27">
        <f t="shared" ref="C2:C33" si="1">B2</f>
        <v>0.01131944444</v>
      </c>
      <c r="D2" s="43" t="s">
        <v>74</v>
      </c>
      <c r="E2" s="43" t="s">
        <v>1512</v>
      </c>
      <c r="F2" s="28">
        <v>6.0</v>
      </c>
      <c r="G2" s="25">
        <v>2.0</v>
      </c>
      <c r="H2" s="26"/>
      <c r="I2" s="26"/>
      <c r="J2" s="26"/>
      <c r="K2" s="26"/>
    </row>
    <row r="3">
      <c r="A3" s="43" t="s">
        <v>1511</v>
      </c>
      <c r="B3" s="27">
        <v>0.011319444444444444</v>
      </c>
      <c r="C3" s="27">
        <f t="shared" si="1"/>
        <v>0.01131944444</v>
      </c>
      <c r="D3" s="43" t="s">
        <v>74</v>
      </c>
      <c r="E3" s="43" t="s">
        <v>1512</v>
      </c>
      <c r="F3" s="28">
        <v>15.0</v>
      </c>
      <c r="G3" s="25">
        <v>11.0</v>
      </c>
      <c r="H3" s="26"/>
      <c r="I3" s="26"/>
      <c r="J3" s="26"/>
      <c r="K3" s="26"/>
    </row>
    <row r="4">
      <c r="A4" s="43" t="s">
        <v>1511</v>
      </c>
      <c r="B4" s="27">
        <v>0.011319444444444444</v>
      </c>
      <c r="C4" s="27">
        <f t="shared" si="1"/>
        <v>0.01131944444</v>
      </c>
      <c r="D4" s="43" t="s">
        <v>74</v>
      </c>
      <c r="E4" s="43" t="s">
        <v>1512</v>
      </c>
      <c r="F4" s="28">
        <v>17.0</v>
      </c>
      <c r="G4" s="25">
        <v>13.0</v>
      </c>
      <c r="H4" s="26"/>
      <c r="I4" s="26"/>
      <c r="J4" s="26"/>
      <c r="K4" s="26"/>
    </row>
    <row r="5">
      <c r="A5" s="43" t="s">
        <v>1511</v>
      </c>
      <c r="B5" s="27">
        <v>0.011770833333333333</v>
      </c>
      <c r="C5" s="27">
        <f t="shared" si="1"/>
        <v>0.01177083333</v>
      </c>
      <c r="D5" s="43" t="s">
        <v>74</v>
      </c>
      <c r="E5" s="43" t="s">
        <v>67</v>
      </c>
      <c r="F5" s="28">
        <v>3.0</v>
      </c>
      <c r="G5" s="25">
        <v>3.0</v>
      </c>
      <c r="H5" s="26"/>
      <c r="I5" s="26"/>
      <c r="J5" s="26"/>
      <c r="K5" s="26"/>
    </row>
    <row r="6">
      <c r="A6" s="43" t="s">
        <v>1511</v>
      </c>
      <c r="B6" s="27">
        <v>0.012280092592592592</v>
      </c>
      <c r="C6" s="27">
        <f t="shared" si="1"/>
        <v>0.01228009259</v>
      </c>
      <c r="D6" s="43" t="s">
        <v>74</v>
      </c>
      <c r="E6" s="43" t="s">
        <v>100</v>
      </c>
      <c r="F6" s="28">
        <v>9.0</v>
      </c>
      <c r="G6" s="25">
        <v>2.0</v>
      </c>
      <c r="H6" s="43"/>
      <c r="I6" s="26" t="s">
        <v>1513</v>
      </c>
      <c r="J6" s="43"/>
      <c r="K6" s="43" t="s">
        <v>1514</v>
      </c>
    </row>
    <row r="7">
      <c r="A7" s="43" t="s">
        <v>1511</v>
      </c>
      <c r="B7" s="27">
        <v>0.013344907407407408</v>
      </c>
      <c r="C7" s="27">
        <f t="shared" si="1"/>
        <v>0.01334490741</v>
      </c>
      <c r="D7" s="43" t="s">
        <v>74</v>
      </c>
      <c r="E7" s="43" t="s">
        <v>67</v>
      </c>
      <c r="F7" s="28">
        <v>6.0</v>
      </c>
      <c r="G7" s="25">
        <v>6.0</v>
      </c>
      <c r="H7" s="26"/>
      <c r="I7" s="26"/>
      <c r="J7" s="26"/>
      <c r="K7" s="26"/>
    </row>
    <row r="8">
      <c r="A8" s="43" t="s">
        <v>1511</v>
      </c>
      <c r="B8" s="27">
        <v>0.013819444444444445</v>
      </c>
      <c r="C8" s="27">
        <f t="shared" si="1"/>
        <v>0.01381944444</v>
      </c>
      <c r="D8" s="43" t="s">
        <v>69</v>
      </c>
      <c r="E8" s="43" t="s">
        <v>120</v>
      </c>
      <c r="F8" s="28" t="s">
        <v>75</v>
      </c>
      <c r="G8" s="25" t="s">
        <v>75</v>
      </c>
      <c r="H8" s="26"/>
      <c r="I8" s="26"/>
      <c r="J8" s="43"/>
      <c r="K8" s="43" t="s">
        <v>1515</v>
      </c>
    </row>
    <row r="9">
      <c r="A9" s="43" t="s">
        <v>1511</v>
      </c>
      <c r="B9" s="27">
        <v>0.016574074074074074</v>
      </c>
      <c r="C9" s="27">
        <f t="shared" si="1"/>
        <v>0.01657407407</v>
      </c>
      <c r="D9" s="43" t="s">
        <v>69</v>
      </c>
      <c r="E9" s="43" t="s">
        <v>67</v>
      </c>
      <c r="F9" s="25">
        <v>23.0</v>
      </c>
      <c r="G9" s="25">
        <f>F9-4</f>
        <v>19</v>
      </c>
      <c r="H9" s="26"/>
      <c r="I9" s="26"/>
      <c r="J9" s="26"/>
      <c r="K9" s="26"/>
    </row>
    <row r="10">
      <c r="A10" s="43" t="s">
        <v>1511</v>
      </c>
      <c r="B10" s="27">
        <v>0.01738425925925926</v>
      </c>
      <c r="C10" s="27">
        <f t="shared" si="1"/>
        <v>0.01738425926</v>
      </c>
      <c r="D10" s="43" t="s">
        <v>70</v>
      </c>
      <c r="E10" s="43" t="s">
        <v>125</v>
      </c>
      <c r="F10" s="28" t="s">
        <v>75</v>
      </c>
      <c r="G10" s="25" t="s">
        <v>75</v>
      </c>
      <c r="H10" s="26"/>
      <c r="I10" s="26"/>
      <c r="J10" s="43"/>
      <c r="K10" s="43" t="s">
        <v>85</v>
      </c>
    </row>
    <row r="11">
      <c r="A11" s="43" t="s">
        <v>1511</v>
      </c>
      <c r="B11" s="27">
        <v>0.01738425925925926</v>
      </c>
      <c r="C11" s="27">
        <f t="shared" si="1"/>
        <v>0.01738425926</v>
      </c>
      <c r="D11" s="43" t="s">
        <v>70</v>
      </c>
      <c r="E11" s="43" t="s">
        <v>125</v>
      </c>
      <c r="F11" s="28" t="s">
        <v>68</v>
      </c>
      <c r="G11" s="25">
        <v>20.0</v>
      </c>
      <c r="H11" s="26"/>
      <c r="I11" s="26"/>
      <c r="J11" s="43"/>
      <c r="K11" s="43" t="s">
        <v>86</v>
      </c>
    </row>
    <row r="12">
      <c r="A12" s="43" t="s">
        <v>1511</v>
      </c>
      <c r="B12" s="27">
        <v>0.01738425925925926</v>
      </c>
      <c r="C12" s="27">
        <f t="shared" si="1"/>
        <v>0.01738425926</v>
      </c>
      <c r="D12" s="43" t="s">
        <v>69</v>
      </c>
      <c r="E12" s="43" t="s">
        <v>125</v>
      </c>
      <c r="F12" s="28" t="s">
        <v>88</v>
      </c>
      <c r="G12" s="25">
        <v>1.0</v>
      </c>
      <c r="H12" s="26"/>
      <c r="I12" s="26"/>
      <c r="J12" s="26"/>
      <c r="K12" s="26"/>
    </row>
    <row r="13">
      <c r="A13" s="43" t="s">
        <v>1511</v>
      </c>
      <c r="B13" s="27">
        <v>0.01752314814814815</v>
      </c>
      <c r="C13" s="27">
        <f t="shared" si="1"/>
        <v>0.01752314815</v>
      </c>
      <c r="D13" s="43" t="s">
        <v>74</v>
      </c>
      <c r="E13" s="43" t="s">
        <v>125</v>
      </c>
      <c r="F13" s="25">
        <v>23.0</v>
      </c>
      <c r="G13" s="25">
        <f>F13-10</f>
        <v>13</v>
      </c>
      <c r="H13" s="26"/>
      <c r="I13" s="26"/>
      <c r="J13" s="26"/>
      <c r="K13" s="26"/>
    </row>
    <row r="14">
      <c r="A14" s="43" t="s">
        <v>1511</v>
      </c>
      <c r="B14" s="27">
        <v>0.02230324074074074</v>
      </c>
      <c r="C14" s="27">
        <f t="shared" si="1"/>
        <v>0.02230324074</v>
      </c>
      <c r="D14" s="43" t="s">
        <v>69</v>
      </c>
      <c r="E14" s="43" t="s">
        <v>362</v>
      </c>
      <c r="F14" s="25">
        <v>19.0</v>
      </c>
      <c r="G14" s="25">
        <f>F14-1</f>
        <v>18</v>
      </c>
      <c r="H14" s="26"/>
      <c r="I14" s="26"/>
      <c r="J14" s="26"/>
      <c r="K14" s="26"/>
    </row>
    <row r="15">
      <c r="A15" s="43" t="s">
        <v>1511</v>
      </c>
      <c r="B15" s="27">
        <v>0.030497685185185187</v>
      </c>
      <c r="C15" s="27">
        <f t="shared" si="1"/>
        <v>0.03049768519</v>
      </c>
      <c r="D15" s="43" t="s">
        <v>968</v>
      </c>
      <c r="E15" s="43" t="s">
        <v>71</v>
      </c>
      <c r="F15" s="25">
        <v>22.0</v>
      </c>
      <c r="G15" s="25">
        <f>F15-8</f>
        <v>14</v>
      </c>
      <c r="H15" s="26"/>
      <c r="I15" s="26"/>
      <c r="J15" s="26"/>
      <c r="K15" s="26"/>
    </row>
    <row r="16">
      <c r="A16" s="43" t="s">
        <v>1511</v>
      </c>
      <c r="B16" s="27">
        <v>0.03359953703703704</v>
      </c>
      <c r="C16" s="27">
        <f t="shared" si="1"/>
        <v>0.03359953704</v>
      </c>
      <c r="D16" s="43" t="s">
        <v>69</v>
      </c>
      <c r="E16" s="43" t="s">
        <v>366</v>
      </c>
      <c r="F16" s="28" t="s">
        <v>68</v>
      </c>
      <c r="G16" s="25">
        <v>20.0</v>
      </c>
      <c r="H16" s="26"/>
      <c r="I16" s="26"/>
      <c r="J16" s="26"/>
      <c r="K16" s="26"/>
    </row>
    <row r="17">
      <c r="A17" s="43" t="s">
        <v>1511</v>
      </c>
      <c r="B17" s="27">
        <v>0.03512731481481481</v>
      </c>
      <c r="C17" s="27">
        <f t="shared" si="1"/>
        <v>0.03512731481</v>
      </c>
      <c r="D17" s="43" t="s">
        <v>82</v>
      </c>
      <c r="E17" s="43" t="s">
        <v>67</v>
      </c>
      <c r="F17" s="25">
        <v>21.0</v>
      </c>
      <c r="G17" s="25">
        <f>F17-3</f>
        <v>18</v>
      </c>
      <c r="H17" s="26"/>
      <c r="I17" s="26"/>
      <c r="J17" s="26"/>
      <c r="K17" s="26"/>
    </row>
    <row r="18">
      <c r="A18" s="43" t="s">
        <v>1511</v>
      </c>
      <c r="B18" s="27">
        <v>0.037731481481481484</v>
      </c>
      <c r="C18" s="27">
        <f t="shared" si="1"/>
        <v>0.03773148148</v>
      </c>
      <c r="D18" s="43" t="s">
        <v>968</v>
      </c>
      <c r="E18" s="43" t="s">
        <v>83</v>
      </c>
      <c r="F18" s="25">
        <v>6.0</v>
      </c>
      <c r="G18" s="25">
        <f>F18--1</f>
        <v>7</v>
      </c>
      <c r="H18" s="26"/>
      <c r="I18" s="26"/>
      <c r="J18" s="26"/>
      <c r="K18" s="26"/>
    </row>
    <row r="19">
      <c r="A19" s="43" t="s">
        <v>1511</v>
      </c>
      <c r="B19" s="27">
        <v>0.03894675925925926</v>
      </c>
      <c r="C19" s="27">
        <f t="shared" si="1"/>
        <v>0.03894675926</v>
      </c>
      <c r="D19" s="43" t="s">
        <v>82</v>
      </c>
      <c r="E19" s="43" t="s">
        <v>166</v>
      </c>
      <c r="F19" s="25">
        <v>18.0</v>
      </c>
      <c r="G19" s="25">
        <f>F19-6</f>
        <v>12</v>
      </c>
      <c r="H19" s="26"/>
      <c r="I19" s="26"/>
      <c r="J19" s="43"/>
      <c r="K19" s="43" t="s">
        <v>1516</v>
      </c>
    </row>
    <row r="20">
      <c r="A20" s="43" t="s">
        <v>1511</v>
      </c>
      <c r="B20" s="27">
        <v>0.04168981481481481</v>
      </c>
      <c r="C20" s="27">
        <f t="shared" si="1"/>
        <v>0.04168981481</v>
      </c>
      <c r="D20" s="43" t="s">
        <v>74</v>
      </c>
      <c r="E20" s="43" t="s">
        <v>67</v>
      </c>
      <c r="F20" s="25">
        <v>11.0</v>
      </c>
      <c r="G20" s="25">
        <f>F20-0</f>
        <v>11</v>
      </c>
      <c r="H20" s="26"/>
      <c r="I20" s="26"/>
      <c r="J20" s="26"/>
      <c r="K20" s="26"/>
    </row>
    <row r="21">
      <c r="A21" s="43" t="s">
        <v>1511</v>
      </c>
      <c r="B21" s="27">
        <v>0.04417824074074074</v>
      </c>
      <c r="C21" s="27">
        <f t="shared" si="1"/>
        <v>0.04417824074</v>
      </c>
      <c r="D21" s="43" t="s">
        <v>1517</v>
      </c>
      <c r="E21" s="43" t="s">
        <v>129</v>
      </c>
      <c r="F21" s="28" t="s">
        <v>68</v>
      </c>
      <c r="G21" s="25">
        <v>20.0</v>
      </c>
      <c r="H21" s="26"/>
      <c r="I21" s="26"/>
      <c r="J21" s="26"/>
      <c r="K21" s="26"/>
    </row>
    <row r="22">
      <c r="A22" s="43" t="s">
        <v>1511</v>
      </c>
      <c r="B22" s="27">
        <v>0.04548611111111111</v>
      </c>
      <c r="C22" s="27">
        <f t="shared" si="1"/>
        <v>0.04548611111</v>
      </c>
      <c r="D22" s="43" t="s">
        <v>82</v>
      </c>
      <c r="E22" s="43" t="s">
        <v>366</v>
      </c>
      <c r="F22" s="25">
        <v>21.0</v>
      </c>
      <c r="G22" s="25">
        <f>F22-8</f>
        <v>13</v>
      </c>
      <c r="H22" s="26"/>
      <c r="I22" s="26"/>
      <c r="J22" s="26"/>
      <c r="K22" s="26"/>
    </row>
    <row r="23">
      <c r="A23" s="43" t="s">
        <v>1511</v>
      </c>
      <c r="B23" s="27">
        <v>0.04982638888888889</v>
      </c>
      <c r="C23" s="27">
        <f t="shared" si="1"/>
        <v>0.04982638889</v>
      </c>
      <c r="D23" s="43" t="s">
        <v>1517</v>
      </c>
      <c r="E23" s="43" t="s">
        <v>166</v>
      </c>
      <c r="F23" s="25" t="s">
        <v>75</v>
      </c>
      <c r="G23" s="25" t="s">
        <v>75</v>
      </c>
      <c r="H23" s="26"/>
      <c r="I23" s="26"/>
      <c r="J23" s="43"/>
      <c r="K23" s="43" t="s">
        <v>85</v>
      </c>
    </row>
    <row r="24">
      <c r="A24" s="43" t="s">
        <v>1511</v>
      </c>
      <c r="B24" s="27">
        <v>0.04982638888888889</v>
      </c>
      <c r="C24" s="27">
        <f t="shared" si="1"/>
        <v>0.04982638889</v>
      </c>
      <c r="D24" s="43" t="s">
        <v>1517</v>
      </c>
      <c r="E24" s="43" t="s">
        <v>166</v>
      </c>
      <c r="F24" s="25">
        <v>14.0</v>
      </c>
      <c r="G24" s="25">
        <f>F24-2</f>
        <v>12</v>
      </c>
      <c r="H24" s="26"/>
      <c r="I24" s="26"/>
      <c r="J24" s="43"/>
      <c r="K24" s="43" t="s">
        <v>1518</v>
      </c>
    </row>
    <row r="25">
      <c r="A25" s="43" t="s">
        <v>1511</v>
      </c>
      <c r="B25" s="27">
        <v>0.05431712962962963</v>
      </c>
      <c r="C25" s="27">
        <f t="shared" si="1"/>
        <v>0.05431712963</v>
      </c>
      <c r="D25" s="43" t="s">
        <v>74</v>
      </c>
      <c r="E25" s="43" t="s">
        <v>83</v>
      </c>
      <c r="F25" s="25">
        <v>28.0</v>
      </c>
      <c r="G25" s="25">
        <f>F25-9</f>
        <v>19</v>
      </c>
      <c r="H25" s="26"/>
      <c r="I25" s="26"/>
      <c r="J25" s="26"/>
      <c r="K25" s="26"/>
    </row>
    <row r="26">
      <c r="A26" s="43" t="s">
        <v>1511</v>
      </c>
      <c r="B26" s="27">
        <v>0.05650462962962963</v>
      </c>
      <c r="C26" s="27">
        <f t="shared" si="1"/>
        <v>0.05650462963</v>
      </c>
      <c r="D26" s="43" t="s">
        <v>82</v>
      </c>
      <c r="E26" s="43" t="s">
        <v>83</v>
      </c>
      <c r="F26" s="25">
        <v>16.0</v>
      </c>
      <c r="G26" s="25">
        <f t="shared" ref="G26:G27" si="2">F26-8</f>
        <v>8</v>
      </c>
      <c r="H26" s="26"/>
      <c r="I26" s="26"/>
      <c r="J26" s="26"/>
      <c r="K26" s="26"/>
    </row>
    <row r="27">
      <c r="A27" s="43" t="s">
        <v>1511</v>
      </c>
      <c r="B27" s="27">
        <v>0.05900462962962963</v>
      </c>
      <c r="C27" s="27">
        <f t="shared" si="1"/>
        <v>0.05900462963</v>
      </c>
      <c r="D27" s="43" t="s">
        <v>82</v>
      </c>
      <c r="E27" s="43" t="s">
        <v>83</v>
      </c>
      <c r="F27" s="25">
        <v>22.0</v>
      </c>
      <c r="G27" s="25">
        <f t="shared" si="2"/>
        <v>14</v>
      </c>
      <c r="H27" s="26"/>
      <c r="I27" s="26"/>
      <c r="J27" s="26"/>
      <c r="K27" s="26"/>
    </row>
    <row r="28">
      <c r="A28" s="43" t="s">
        <v>1511</v>
      </c>
      <c r="B28" s="27">
        <v>0.06756944444444445</v>
      </c>
      <c r="C28" s="27">
        <f t="shared" si="1"/>
        <v>0.06756944444</v>
      </c>
      <c r="D28" s="43" t="s">
        <v>82</v>
      </c>
      <c r="E28" s="43" t="s">
        <v>366</v>
      </c>
      <c r="F28" s="28" t="s">
        <v>88</v>
      </c>
      <c r="G28" s="25">
        <v>1.0</v>
      </c>
      <c r="H28" s="26"/>
      <c r="I28" s="26"/>
      <c r="J28" s="26"/>
      <c r="K28" s="26"/>
    </row>
    <row r="29">
      <c r="A29" s="43" t="s">
        <v>1511</v>
      </c>
      <c r="B29" s="27">
        <v>0.07016203703703704</v>
      </c>
      <c r="C29" s="27">
        <f t="shared" si="1"/>
        <v>0.07016203704</v>
      </c>
      <c r="D29" s="43" t="s">
        <v>70</v>
      </c>
      <c r="E29" s="43" t="s">
        <v>366</v>
      </c>
      <c r="F29" s="25">
        <v>10.0</v>
      </c>
      <c r="G29" s="25">
        <f>F29-6</f>
        <v>4</v>
      </c>
      <c r="H29" s="26"/>
      <c r="I29" s="26"/>
      <c r="J29" s="26"/>
      <c r="K29" s="26"/>
    </row>
    <row r="30">
      <c r="A30" s="43" t="s">
        <v>1511</v>
      </c>
      <c r="B30" s="27">
        <v>0.07040509259259259</v>
      </c>
      <c r="C30" s="27">
        <f t="shared" si="1"/>
        <v>0.07040509259</v>
      </c>
      <c r="D30" s="43" t="s">
        <v>1517</v>
      </c>
      <c r="E30" s="43" t="s">
        <v>366</v>
      </c>
      <c r="F30" s="25">
        <v>17.0</v>
      </c>
      <c r="G30" s="25"/>
      <c r="H30" s="26"/>
      <c r="I30" s="26"/>
      <c r="J30" s="26"/>
      <c r="K30" s="26"/>
    </row>
    <row r="31">
      <c r="A31" s="43" t="s">
        <v>1511</v>
      </c>
      <c r="B31" s="27">
        <v>0.07203703703703704</v>
      </c>
      <c r="C31" s="27">
        <f t="shared" si="1"/>
        <v>0.07203703704</v>
      </c>
      <c r="D31" s="43" t="s">
        <v>82</v>
      </c>
      <c r="E31" s="43" t="s">
        <v>83</v>
      </c>
      <c r="F31" s="25">
        <v>21.0</v>
      </c>
      <c r="G31" s="25">
        <f>F31-8</f>
        <v>13</v>
      </c>
      <c r="H31" s="26"/>
      <c r="I31" s="26"/>
      <c r="J31" s="26"/>
      <c r="K31" s="26"/>
    </row>
    <row r="32">
      <c r="A32" s="43" t="s">
        <v>1511</v>
      </c>
      <c r="B32" s="27">
        <v>0.0725462962962963</v>
      </c>
      <c r="C32" s="27">
        <f t="shared" si="1"/>
        <v>0.0725462963</v>
      </c>
      <c r="D32" s="43" t="s">
        <v>1517</v>
      </c>
      <c r="E32" s="43" t="s">
        <v>83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1511</v>
      </c>
      <c r="B33" s="27">
        <v>0.0725462962962963</v>
      </c>
      <c r="C33" s="27">
        <f t="shared" si="1"/>
        <v>0.0725462963</v>
      </c>
      <c r="D33" s="43" t="s">
        <v>1517</v>
      </c>
      <c r="E33" s="43" t="s">
        <v>83</v>
      </c>
      <c r="F33" s="25">
        <v>28.0</v>
      </c>
      <c r="G33" s="25">
        <f t="shared" ref="G33:G34" si="3">F33-10</f>
        <v>18</v>
      </c>
      <c r="H33" s="26"/>
      <c r="I33" s="26"/>
      <c r="J33" s="43"/>
      <c r="K33" s="43" t="s">
        <v>86</v>
      </c>
    </row>
    <row r="34">
      <c r="A34" s="43" t="s">
        <v>1511</v>
      </c>
      <c r="B34" s="27">
        <v>0.08776620370370371</v>
      </c>
      <c r="C34" s="27">
        <f>B34-TIME('Time Shifts'!$B$46,'Time Shifts'!$C$46,'Time Shifts'!$D$46)</f>
        <v>0.07572916667</v>
      </c>
      <c r="D34" s="43" t="s">
        <v>1517</v>
      </c>
      <c r="E34" s="43" t="s">
        <v>83</v>
      </c>
      <c r="F34" s="25">
        <v>12.0</v>
      </c>
      <c r="G34" s="25">
        <f t="shared" si="3"/>
        <v>2</v>
      </c>
      <c r="H34" s="26"/>
      <c r="I34" s="26"/>
      <c r="J34" s="26"/>
      <c r="K34" s="26"/>
    </row>
    <row r="35">
      <c r="A35" s="43" t="s">
        <v>1511</v>
      </c>
      <c r="B35" s="27">
        <v>0.08819444444444445</v>
      </c>
      <c r="C35" s="27">
        <f>B35-TIME('Time Shifts'!$B$46,'Time Shifts'!$C$46,'Time Shifts'!$D$46)</f>
        <v>0.07615740741</v>
      </c>
      <c r="D35" s="43" t="s">
        <v>968</v>
      </c>
      <c r="E35" s="43" t="s">
        <v>128</v>
      </c>
      <c r="F35" s="25">
        <v>19.0</v>
      </c>
      <c r="G35" s="25">
        <f>F35-8</f>
        <v>11</v>
      </c>
      <c r="H35" s="26"/>
      <c r="I35" s="26"/>
      <c r="J35" s="26"/>
      <c r="K35" s="26"/>
    </row>
    <row r="36">
      <c r="A36" s="43" t="s">
        <v>1511</v>
      </c>
      <c r="B36" s="27">
        <v>0.08984953703703703</v>
      </c>
      <c r="C36" s="27">
        <f>B36-TIME('Time Shifts'!$B$46,'Time Shifts'!$C$46,'Time Shifts'!$D$46)</f>
        <v>0.0778125</v>
      </c>
      <c r="D36" s="43" t="s">
        <v>1517</v>
      </c>
      <c r="E36" s="43" t="s">
        <v>100</v>
      </c>
      <c r="F36" s="25">
        <v>10.0</v>
      </c>
      <c r="G36" s="25">
        <f>F36-7</f>
        <v>3</v>
      </c>
      <c r="H36" s="43"/>
      <c r="I36" s="26" t="s">
        <v>1519</v>
      </c>
      <c r="J36" s="43"/>
      <c r="K36" s="43" t="s">
        <v>1520</v>
      </c>
    </row>
    <row r="37">
      <c r="A37" s="43" t="s">
        <v>1511</v>
      </c>
      <c r="B37" s="27">
        <v>0.08984953703703703</v>
      </c>
      <c r="C37" s="27">
        <f>B37-TIME('Time Shifts'!$B$46,'Time Shifts'!$C$46,'Time Shifts'!$D$46)</f>
        <v>0.0778125</v>
      </c>
      <c r="D37" s="43" t="s">
        <v>82</v>
      </c>
      <c r="E37" s="43" t="s">
        <v>100</v>
      </c>
      <c r="F37" s="25">
        <v>13.0</v>
      </c>
      <c r="G37" s="25">
        <f>F37-1</f>
        <v>12</v>
      </c>
      <c r="H37" s="43"/>
      <c r="I37" s="26" t="s">
        <v>1521</v>
      </c>
      <c r="J37" s="43"/>
      <c r="K37" s="43" t="s">
        <v>1520</v>
      </c>
    </row>
    <row r="38">
      <c r="A38" s="43" t="s">
        <v>1511</v>
      </c>
      <c r="B38" s="27">
        <v>0.08984953703703703</v>
      </c>
      <c r="C38" s="27">
        <f>B38-TIME('Time Shifts'!$B$46,'Time Shifts'!$C$46,'Time Shifts'!$D$46)</f>
        <v>0.0778125</v>
      </c>
      <c r="D38" s="43" t="s">
        <v>74</v>
      </c>
      <c r="E38" s="43" t="s">
        <v>100</v>
      </c>
      <c r="F38" s="25">
        <v>25.0</v>
      </c>
      <c r="G38" s="25">
        <f>F38-7</f>
        <v>18</v>
      </c>
      <c r="H38" s="26"/>
      <c r="I38" s="26"/>
      <c r="J38" s="43"/>
      <c r="K38" s="43" t="s">
        <v>1520</v>
      </c>
    </row>
    <row r="39">
      <c r="A39" s="43" t="s">
        <v>1511</v>
      </c>
      <c r="B39" s="27">
        <v>0.08436342592592593</v>
      </c>
      <c r="C39" s="27">
        <f>B39-TIME('Time Shifts'!$B$46,'Time Shifts'!$C$46,'Time Shifts'!$D$46)</f>
        <v>0.07232638889</v>
      </c>
      <c r="D39" s="43" t="s">
        <v>968</v>
      </c>
      <c r="E39" s="43" t="s">
        <v>120</v>
      </c>
      <c r="F39" s="25">
        <v>13.0</v>
      </c>
      <c r="G39" s="25"/>
      <c r="H39" s="26"/>
      <c r="I39" s="26"/>
      <c r="J39" s="43"/>
      <c r="K39" s="43" t="s">
        <v>1522</v>
      </c>
    </row>
    <row r="40">
      <c r="A40" s="43" t="s">
        <v>1511</v>
      </c>
      <c r="B40" s="27">
        <v>0.09828703703703703</v>
      </c>
      <c r="C40" s="27">
        <f>B40-TIME('Time Shifts'!$B$46,'Time Shifts'!$C$46,'Time Shifts'!$D$46)</f>
        <v>0.08625</v>
      </c>
      <c r="D40" s="43" t="s">
        <v>1517</v>
      </c>
      <c r="E40" s="43" t="s">
        <v>217</v>
      </c>
      <c r="F40" s="25">
        <v>29.0</v>
      </c>
      <c r="G40" s="25">
        <f>F40-10</f>
        <v>19</v>
      </c>
      <c r="H40" s="26"/>
      <c r="I40" s="26"/>
      <c r="J40" s="26"/>
      <c r="K40" s="26"/>
    </row>
    <row r="41">
      <c r="A41" s="43" t="s">
        <v>1511</v>
      </c>
      <c r="B41" s="27">
        <v>0.09918981481481481</v>
      </c>
      <c r="C41" s="27">
        <f>B41-TIME('Time Shifts'!$B$46,'Time Shifts'!$C$46,'Time Shifts'!$D$46)</f>
        <v>0.08715277778</v>
      </c>
      <c r="D41" s="43" t="s">
        <v>66</v>
      </c>
      <c r="E41" s="43" t="s">
        <v>83</v>
      </c>
      <c r="F41" s="25">
        <v>7.0</v>
      </c>
      <c r="G41" s="25">
        <f>F41-2</f>
        <v>5</v>
      </c>
      <c r="H41" s="26"/>
      <c r="I41" s="26"/>
      <c r="J41" s="26"/>
      <c r="K41" s="26"/>
    </row>
    <row r="42">
      <c r="A42" s="43" t="s">
        <v>1511</v>
      </c>
      <c r="B42" s="27">
        <v>0.10023148148148148</v>
      </c>
      <c r="C42" s="27">
        <f>B42-TIME('Time Shifts'!$B$46,'Time Shifts'!$C$46,'Time Shifts'!$D$46)</f>
        <v>0.08819444444</v>
      </c>
      <c r="D42" s="43" t="s">
        <v>1517</v>
      </c>
      <c r="E42" s="43" t="s">
        <v>83</v>
      </c>
      <c r="F42" s="28" t="s">
        <v>75</v>
      </c>
      <c r="G42" s="25" t="s">
        <v>75</v>
      </c>
      <c r="H42" s="26"/>
      <c r="I42" s="26"/>
      <c r="J42" s="43"/>
      <c r="K42" s="43" t="s">
        <v>85</v>
      </c>
    </row>
    <row r="43">
      <c r="A43" s="43" t="s">
        <v>1511</v>
      </c>
      <c r="B43" s="27">
        <v>0.10023148148148148</v>
      </c>
      <c r="C43" s="27">
        <f>B43-TIME('Time Shifts'!$B$46,'Time Shifts'!$C$46,'Time Shifts'!$D$46)</f>
        <v>0.08819444444</v>
      </c>
      <c r="D43" s="43" t="s">
        <v>1517</v>
      </c>
      <c r="E43" s="43" t="s">
        <v>83</v>
      </c>
      <c r="F43" s="25">
        <v>27.0</v>
      </c>
      <c r="G43" s="25">
        <f>F43-10</f>
        <v>17</v>
      </c>
      <c r="H43" s="26"/>
      <c r="I43" s="26"/>
      <c r="J43" s="43"/>
      <c r="K43" s="43" t="s">
        <v>86</v>
      </c>
    </row>
    <row r="44">
      <c r="A44" s="43" t="s">
        <v>1511</v>
      </c>
      <c r="B44" s="27">
        <v>0.10074074074074074</v>
      </c>
      <c r="C44" s="27">
        <f>B44-TIME('Time Shifts'!$B$46,'Time Shifts'!$C$46,'Time Shifts'!$D$46)</f>
        <v>0.0887037037</v>
      </c>
      <c r="D44" s="43" t="s">
        <v>1517</v>
      </c>
      <c r="E44" s="43" t="s">
        <v>128</v>
      </c>
      <c r="F44" s="25">
        <v>14.0</v>
      </c>
      <c r="G44" s="25"/>
      <c r="H44" s="26"/>
      <c r="I44" s="26"/>
      <c r="J44" s="26"/>
      <c r="K44" s="26"/>
    </row>
    <row r="45">
      <c r="A45" s="43" t="s">
        <v>1511</v>
      </c>
      <c r="B45" s="27">
        <v>0.10158564814814815</v>
      </c>
      <c r="C45" s="27">
        <f>B45-TIME('Time Shifts'!$B$46,'Time Shifts'!$C$46,'Time Shifts'!$D$46)</f>
        <v>0.08954861111</v>
      </c>
      <c r="D45" s="43" t="s">
        <v>157</v>
      </c>
      <c r="E45" s="43" t="s">
        <v>67</v>
      </c>
      <c r="F45" s="25">
        <v>13.0</v>
      </c>
      <c r="G45" s="25">
        <f>F45-3</f>
        <v>10</v>
      </c>
      <c r="H45" s="26"/>
      <c r="I45" s="26"/>
      <c r="J45" s="26"/>
      <c r="K45" s="26"/>
    </row>
    <row r="46">
      <c r="A46" s="43" t="s">
        <v>1511</v>
      </c>
      <c r="B46" s="27">
        <v>0.10297453703703703</v>
      </c>
      <c r="C46" s="27">
        <f>B46-TIME('Time Shifts'!$B$46,'Time Shifts'!$C$46,'Time Shifts'!$D$46)</f>
        <v>0.0909375</v>
      </c>
      <c r="D46" s="43" t="s">
        <v>1517</v>
      </c>
      <c r="E46" s="43" t="s">
        <v>125</v>
      </c>
      <c r="F46" s="25">
        <v>17.0</v>
      </c>
      <c r="G46" s="25">
        <f>F46-7</f>
        <v>10</v>
      </c>
      <c r="H46" s="26"/>
      <c r="I46" s="26"/>
      <c r="J46" s="26"/>
      <c r="K46" s="26"/>
    </row>
    <row r="47">
      <c r="A47" s="43" t="s">
        <v>1511</v>
      </c>
      <c r="B47" s="27">
        <v>0.10501157407407408</v>
      </c>
      <c r="C47" s="27">
        <f>B47-TIME('Time Shifts'!$B$46,'Time Shifts'!$C$46,'Time Shifts'!$D$46)</f>
        <v>0.09297453704</v>
      </c>
      <c r="D47" s="43" t="s">
        <v>82</v>
      </c>
      <c r="E47" s="43" t="s">
        <v>362</v>
      </c>
      <c r="F47" s="28" t="s">
        <v>68</v>
      </c>
      <c r="G47" s="25">
        <v>20.0</v>
      </c>
      <c r="H47" s="26"/>
      <c r="I47" s="26"/>
      <c r="J47" s="26"/>
      <c r="K47" s="26"/>
    </row>
    <row r="48">
      <c r="A48" s="43" t="s">
        <v>1511</v>
      </c>
      <c r="B48" s="27">
        <v>0.105</v>
      </c>
      <c r="C48" s="27">
        <f>B48-TIME('Time Shifts'!$B$46,'Time Shifts'!$C$46,'Time Shifts'!$D$46)</f>
        <v>0.09296296296</v>
      </c>
      <c r="D48" s="43" t="s">
        <v>70</v>
      </c>
      <c r="E48" s="43" t="s">
        <v>67</v>
      </c>
      <c r="F48" s="25">
        <v>11.0</v>
      </c>
      <c r="G48" s="25">
        <f>F48-3</f>
        <v>8</v>
      </c>
      <c r="H48" s="26"/>
      <c r="I48" s="26"/>
      <c r="J48" s="26"/>
      <c r="K48" s="26"/>
    </row>
    <row r="49">
      <c r="A49" s="43" t="s">
        <v>1511</v>
      </c>
      <c r="B49" s="27">
        <v>0.10555555555555556</v>
      </c>
      <c r="C49" s="27">
        <f>B49-TIME('Time Shifts'!$B$46,'Time Shifts'!$C$46,'Time Shifts'!$D$46)</f>
        <v>0.09351851852</v>
      </c>
      <c r="D49" s="43" t="s">
        <v>66</v>
      </c>
      <c r="E49" s="43" t="s">
        <v>67</v>
      </c>
      <c r="F49" s="25">
        <v>19.0</v>
      </c>
      <c r="G49" s="25">
        <f>F49-1</f>
        <v>18</v>
      </c>
      <c r="H49" s="26"/>
      <c r="I49" s="26"/>
      <c r="J49" s="26"/>
      <c r="K49" s="26"/>
    </row>
    <row r="50">
      <c r="A50" s="43" t="s">
        <v>1511</v>
      </c>
      <c r="B50" s="27">
        <v>0.1080787037037037</v>
      </c>
      <c r="C50" s="27">
        <f>B50-TIME('Time Shifts'!$B$46,'Time Shifts'!$C$46,'Time Shifts'!$D$46)</f>
        <v>0.09604166667</v>
      </c>
      <c r="D50" s="43" t="s">
        <v>69</v>
      </c>
      <c r="E50" s="43" t="s">
        <v>67</v>
      </c>
      <c r="F50" s="25">
        <v>11.0</v>
      </c>
      <c r="G50" s="25">
        <f>F50-4</f>
        <v>7</v>
      </c>
      <c r="H50" s="26"/>
      <c r="I50" s="26"/>
      <c r="J50" s="26"/>
      <c r="K50" s="26"/>
    </row>
    <row r="51">
      <c r="A51" s="43" t="s">
        <v>1511</v>
      </c>
      <c r="B51" s="27">
        <v>0.1082638888888889</v>
      </c>
      <c r="C51" s="27">
        <f>B51-TIME('Time Shifts'!$B$46,'Time Shifts'!$C$46,'Time Shifts'!$D$46)</f>
        <v>0.09622685185</v>
      </c>
      <c r="D51" s="43" t="s">
        <v>70</v>
      </c>
      <c r="E51" s="43" t="s">
        <v>67</v>
      </c>
      <c r="F51" s="28" t="s">
        <v>68</v>
      </c>
      <c r="G51" s="25">
        <v>20.0</v>
      </c>
      <c r="H51" s="26"/>
      <c r="I51" s="26"/>
      <c r="J51" s="26"/>
      <c r="K51" s="26"/>
    </row>
    <row r="52">
      <c r="A52" s="43" t="s">
        <v>1511</v>
      </c>
      <c r="B52" s="27">
        <v>0.10922453703703704</v>
      </c>
      <c r="C52" s="27">
        <f>B52-TIME('Time Shifts'!$B$46,'Time Shifts'!$C$46,'Time Shifts'!$D$46)</f>
        <v>0.0971875</v>
      </c>
      <c r="D52" s="43" t="s">
        <v>66</v>
      </c>
      <c r="E52" s="43" t="s">
        <v>125</v>
      </c>
      <c r="F52" s="25">
        <v>21.0</v>
      </c>
      <c r="G52" s="25">
        <f>F52-10-0</f>
        <v>11</v>
      </c>
      <c r="H52" s="26"/>
      <c r="I52" s="26"/>
      <c r="J52" s="43"/>
      <c r="K52" s="43" t="s">
        <v>970</v>
      </c>
    </row>
    <row r="53">
      <c r="A53" s="43" t="s">
        <v>1511</v>
      </c>
      <c r="B53" s="27">
        <v>0.10927083333333333</v>
      </c>
      <c r="C53" s="27">
        <f>B53-TIME('Time Shifts'!$B$46,'Time Shifts'!$C$46,'Time Shifts'!$D$46)</f>
        <v>0.0972337963</v>
      </c>
      <c r="D53" s="43" t="s">
        <v>70</v>
      </c>
      <c r="E53" s="43" t="s">
        <v>125</v>
      </c>
      <c r="F53" s="25">
        <v>34.0</v>
      </c>
      <c r="G53" s="25">
        <f>F53-10-7</f>
        <v>17</v>
      </c>
      <c r="H53" s="26"/>
      <c r="I53" s="26"/>
      <c r="J53" s="43"/>
      <c r="K53" s="43" t="s">
        <v>970</v>
      </c>
    </row>
    <row r="54">
      <c r="A54" s="43" t="s">
        <v>1511</v>
      </c>
      <c r="B54" s="27">
        <v>0.10928240740740741</v>
      </c>
      <c r="C54" s="27">
        <f>B54-TIME('Time Shifts'!$B$46,'Time Shifts'!$C$46,'Time Shifts'!$D$46)</f>
        <v>0.09724537037</v>
      </c>
      <c r="D54" s="43" t="s">
        <v>82</v>
      </c>
      <c r="E54" s="43" t="s">
        <v>125</v>
      </c>
      <c r="F54" s="25">
        <v>15.0</v>
      </c>
      <c r="G54" s="25">
        <f>F54-10-1</f>
        <v>4</v>
      </c>
      <c r="H54" s="26"/>
      <c r="I54" s="26"/>
      <c r="J54" s="43"/>
      <c r="K54" s="43" t="s">
        <v>970</v>
      </c>
    </row>
    <row r="55">
      <c r="A55" s="43" t="s">
        <v>1511</v>
      </c>
      <c r="B55" s="27">
        <v>0.10929398148148148</v>
      </c>
      <c r="C55" s="27">
        <f>B55-TIME('Time Shifts'!$B$46,'Time Shifts'!$C$46,'Time Shifts'!$D$46)</f>
        <v>0.09725694444</v>
      </c>
      <c r="D55" s="43" t="s">
        <v>74</v>
      </c>
      <c r="E55" s="43" t="s">
        <v>125</v>
      </c>
      <c r="F55" s="25">
        <v>32.0</v>
      </c>
      <c r="G55" s="25">
        <f>F55-10-10</f>
        <v>12</v>
      </c>
      <c r="H55" s="26"/>
      <c r="I55" s="26"/>
      <c r="J55" s="43"/>
      <c r="K55" s="43" t="s">
        <v>970</v>
      </c>
    </row>
    <row r="56">
      <c r="A56" s="43" t="s">
        <v>1511</v>
      </c>
      <c r="B56" s="27">
        <v>0.10931712962962963</v>
      </c>
      <c r="C56" s="27">
        <f>B56-TIME('Time Shifts'!$B$46,'Time Shifts'!$C$46,'Time Shifts'!$D$46)</f>
        <v>0.09728009259</v>
      </c>
      <c r="D56" s="43" t="s">
        <v>69</v>
      </c>
      <c r="E56" s="43" t="s">
        <v>125</v>
      </c>
      <c r="F56" s="25">
        <v>17.0</v>
      </c>
      <c r="G56" s="25">
        <f>F56-10-4</f>
        <v>3</v>
      </c>
      <c r="H56" s="26"/>
      <c r="I56" s="26"/>
      <c r="J56" s="43"/>
      <c r="K56" s="43" t="s">
        <v>970</v>
      </c>
    </row>
    <row r="57">
      <c r="A57" s="43" t="s">
        <v>1511</v>
      </c>
      <c r="B57" s="27">
        <v>0.1093287037037037</v>
      </c>
      <c r="C57" s="27">
        <f>B57-TIME('Time Shifts'!$B$46,'Time Shifts'!$C$46,'Time Shifts'!$D$46)</f>
        <v>0.09729166667</v>
      </c>
      <c r="D57" s="43" t="s">
        <v>1517</v>
      </c>
      <c r="E57" s="43" t="s">
        <v>125</v>
      </c>
      <c r="F57" s="25">
        <v>20.0</v>
      </c>
      <c r="G57" s="25">
        <f>F57-10-7</f>
        <v>3</v>
      </c>
      <c r="H57" s="26"/>
      <c r="I57" s="26"/>
      <c r="J57" s="43"/>
      <c r="K57" s="43" t="s">
        <v>970</v>
      </c>
    </row>
    <row r="58">
      <c r="A58" s="43" t="s">
        <v>1511</v>
      </c>
      <c r="B58" s="27">
        <v>0.10934027777777777</v>
      </c>
      <c r="C58" s="27">
        <f>B58-TIME('Time Shifts'!$B$46,'Time Shifts'!$C$46,'Time Shifts'!$D$46)</f>
        <v>0.09730324074</v>
      </c>
      <c r="D58" s="43" t="s">
        <v>968</v>
      </c>
      <c r="E58" s="43" t="s">
        <v>125</v>
      </c>
      <c r="F58" s="25">
        <v>24.0</v>
      </c>
      <c r="G58" s="25">
        <f>F58-10-1</f>
        <v>13</v>
      </c>
      <c r="H58" s="26"/>
      <c r="I58" s="26"/>
      <c r="J58" s="43"/>
      <c r="K58" s="43" t="s">
        <v>970</v>
      </c>
    </row>
    <row r="59">
      <c r="A59" s="43" t="s">
        <v>1511</v>
      </c>
      <c r="B59" s="27">
        <v>0.11087962962962963</v>
      </c>
      <c r="C59" s="27">
        <f>B59-TIME('Time Shifts'!$B$46,'Time Shifts'!$C$46,'Time Shifts'!$D$46)</f>
        <v>0.09884259259</v>
      </c>
      <c r="D59" s="43" t="s">
        <v>74</v>
      </c>
      <c r="E59" s="43" t="s">
        <v>67</v>
      </c>
      <c r="F59" s="25">
        <v>6.0</v>
      </c>
      <c r="G59" s="25">
        <f>F59-0</f>
        <v>6</v>
      </c>
      <c r="H59" s="26"/>
      <c r="I59" s="26"/>
      <c r="J59" s="26"/>
      <c r="K59" s="26"/>
    </row>
    <row r="60">
      <c r="A60" s="43" t="s">
        <v>1511</v>
      </c>
      <c r="B60" s="27">
        <v>0.11369212962962963</v>
      </c>
      <c r="C60" s="27">
        <f>B60-TIME('Time Shifts'!$B$46,'Time Shifts'!$C$46,'Time Shifts'!$D$46)</f>
        <v>0.1016550926</v>
      </c>
      <c r="D60" s="43" t="s">
        <v>82</v>
      </c>
      <c r="E60" s="43" t="s">
        <v>366</v>
      </c>
      <c r="F60" s="28" t="s">
        <v>75</v>
      </c>
      <c r="G60" s="25" t="s">
        <v>75</v>
      </c>
      <c r="H60" s="26"/>
      <c r="I60" s="26"/>
      <c r="J60" s="26"/>
      <c r="K60" s="26"/>
    </row>
    <row r="61">
      <c r="A61" s="43" t="s">
        <v>1511</v>
      </c>
      <c r="B61" s="27">
        <v>0.11376157407407407</v>
      </c>
      <c r="C61" s="27">
        <f>B61-TIME('Time Shifts'!$B$46,'Time Shifts'!$C$46,'Time Shifts'!$D$46)</f>
        <v>0.101724537</v>
      </c>
      <c r="D61" s="43" t="s">
        <v>66</v>
      </c>
      <c r="E61" s="43" t="s">
        <v>366</v>
      </c>
      <c r="F61" s="25">
        <v>15.0</v>
      </c>
      <c r="G61" s="25">
        <f>F61-2</f>
        <v>13</v>
      </c>
      <c r="H61" s="26"/>
      <c r="I61" s="26"/>
      <c r="J61" s="26"/>
      <c r="K61" s="26"/>
    </row>
    <row r="62">
      <c r="A62" s="43" t="s">
        <v>1511</v>
      </c>
      <c r="B62" s="27">
        <v>0.1137962962962963</v>
      </c>
      <c r="C62" s="27">
        <f>B62-TIME('Time Shifts'!$B$46,'Time Shifts'!$C$46,'Time Shifts'!$D$46)</f>
        <v>0.1017592593</v>
      </c>
      <c r="D62" s="43" t="s">
        <v>70</v>
      </c>
      <c r="E62" s="43" t="s">
        <v>366</v>
      </c>
      <c r="F62" s="25">
        <v>15.0</v>
      </c>
      <c r="G62" s="25">
        <f>F62-6</f>
        <v>9</v>
      </c>
      <c r="H62" s="26"/>
      <c r="I62" s="26"/>
      <c r="J62" s="26"/>
      <c r="K62" s="26"/>
    </row>
    <row r="63">
      <c r="A63" s="43" t="s">
        <v>1511</v>
      </c>
      <c r="B63" s="27">
        <v>0.11717592592592592</v>
      </c>
      <c r="C63" s="27">
        <f>B63-TIME('Time Shifts'!$B$46,'Time Shifts'!$C$46,'Time Shifts'!$D$46)</f>
        <v>0.1051388889</v>
      </c>
      <c r="D63" s="43" t="s">
        <v>1517</v>
      </c>
      <c r="E63" s="43" t="s">
        <v>217</v>
      </c>
      <c r="F63" s="28" t="s">
        <v>75</v>
      </c>
      <c r="G63" s="25" t="s">
        <v>75</v>
      </c>
      <c r="H63" s="26"/>
      <c r="I63" s="26"/>
      <c r="J63" s="43"/>
      <c r="K63" s="43" t="s">
        <v>85</v>
      </c>
    </row>
    <row r="64">
      <c r="A64" s="43" t="s">
        <v>1511</v>
      </c>
      <c r="B64" s="27">
        <v>0.11717592592592592</v>
      </c>
      <c r="C64" s="27">
        <f>B64-TIME('Time Shifts'!$B$46,'Time Shifts'!$C$46,'Time Shifts'!$D$46)</f>
        <v>0.1051388889</v>
      </c>
      <c r="D64" s="43" t="s">
        <v>1517</v>
      </c>
      <c r="E64" s="43" t="s">
        <v>217</v>
      </c>
      <c r="F64" s="25">
        <v>27.0</v>
      </c>
      <c r="G64" s="25">
        <f>F64-10</f>
        <v>17</v>
      </c>
      <c r="H64" s="26"/>
      <c r="I64" s="26"/>
      <c r="J64" s="43"/>
      <c r="K64" s="43" t="s">
        <v>86</v>
      </c>
    </row>
    <row r="65">
      <c r="A65" s="43" t="s">
        <v>1511</v>
      </c>
      <c r="B65" s="27">
        <v>0.11868055555555555</v>
      </c>
      <c r="C65" s="27">
        <f>B65-TIME('Time Shifts'!$B$46,'Time Shifts'!$C$46,'Time Shifts'!$D$46)</f>
        <v>0.1066435185</v>
      </c>
      <c r="D65" s="43" t="s">
        <v>1517</v>
      </c>
      <c r="E65" s="43" t="s">
        <v>87</v>
      </c>
      <c r="F65" s="25">
        <v>17.0</v>
      </c>
      <c r="G65" s="25">
        <f t="shared" ref="G65:G67" si="4">F65-4</f>
        <v>13</v>
      </c>
      <c r="H65" s="26"/>
      <c r="I65" s="26"/>
      <c r="J65" s="26"/>
      <c r="K65" s="26"/>
    </row>
    <row r="66">
      <c r="A66" s="43" t="s">
        <v>1511</v>
      </c>
      <c r="B66" s="27">
        <v>0.11881944444444445</v>
      </c>
      <c r="C66" s="27">
        <f>B66-TIME('Time Shifts'!$B$46,'Time Shifts'!$C$46,'Time Shifts'!$D$46)</f>
        <v>0.1067824074</v>
      </c>
      <c r="D66" s="43" t="s">
        <v>74</v>
      </c>
      <c r="E66" s="43" t="s">
        <v>87</v>
      </c>
      <c r="F66" s="25">
        <v>12.0</v>
      </c>
      <c r="G66" s="25">
        <f t="shared" si="4"/>
        <v>8</v>
      </c>
      <c r="H66" s="26"/>
      <c r="I66" s="26"/>
      <c r="J66" s="26"/>
      <c r="K66" s="26"/>
    </row>
    <row r="67">
      <c r="A67" s="43" t="s">
        <v>1511</v>
      </c>
      <c r="B67" s="27">
        <v>0.11881944444444445</v>
      </c>
      <c r="C67" s="27">
        <f>B67-TIME('Time Shifts'!$B$46,'Time Shifts'!$C$46,'Time Shifts'!$D$46)</f>
        <v>0.1067824074</v>
      </c>
      <c r="D67" s="43" t="s">
        <v>70</v>
      </c>
      <c r="E67" s="43" t="s">
        <v>87</v>
      </c>
      <c r="F67" s="25">
        <v>11.0</v>
      </c>
      <c r="G67" s="25">
        <f t="shared" si="4"/>
        <v>7</v>
      </c>
      <c r="H67" s="26"/>
      <c r="I67" s="26"/>
      <c r="J67" s="26"/>
      <c r="K67" s="26"/>
    </row>
    <row r="68">
      <c r="A68" s="43" t="s">
        <v>1511</v>
      </c>
      <c r="B68" s="27">
        <v>0.11905092592592592</v>
      </c>
      <c r="C68" s="27">
        <f>B68-TIME('Time Shifts'!$B$46,'Time Shifts'!$C$46,'Time Shifts'!$D$46)</f>
        <v>0.1070138889</v>
      </c>
      <c r="D68" s="43" t="s">
        <v>69</v>
      </c>
      <c r="E68" s="43" t="s">
        <v>87</v>
      </c>
      <c r="F68" s="28" t="s">
        <v>88</v>
      </c>
      <c r="G68" s="25">
        <v>1.0</v>
      </c>
      <c r="H68" s="26"/>
      <c r="I68" s="26"/>
      <c r="J68" s="26"/>
      <c r="K68" s="26"/>
    </row>
    <row r="69">
      <c r="A69" s="43" t="s">
        <v>1511</v>
      </c>
      <c r="B69" s="27">
        <v>0.11905092592592592</v>
      </c>
      <c r="C69" s="27">
        <f>B69-TIME('Time Shifts'!$B$46,'Time Shifts'!$C$46,'Time Shifts'!$D$46)</f>
        <v>0.1070138889</v>
      </c>
      <c r="D69" s="43" t="s">
        <v>82</v>
      </c>
      <c r="E69" s="43" t="s">
        <v>87</v>
      </c>
      <c r="F69" s="25">
        <v>6.0</v>
      </c>
      <c r="G69" s="25">
        <f t="shared" ref="G69:G70" si="5">F69-1</f>
        <v>5</v>
      </c>
      <c r="H69" s="26"/>
      <c r="I69" s="26"/>
      <c r="J69" s="26"/>
      <c r="K69" s="26"/>
    </row>
    <row r="70">
      <c r="A70" s="43" t="s">
        <v>1511</v>
      </c>
      <c r="B70" s="27">
        <v>0.11913194444444444</v>
      </c>
      <c r="C70" s="27">
        <f>B70-TIME('Time Shifts'!$B$46,'Time Shifts'!$C$46,'Time Shifts'!$D$46)</f>
        <v>0.1070949074</v>
      </c>
      <c r="D70" s="43" t="s">
        <v>968</v>
      </c>
      <c r="E70" s="43" t="s">
        <v>87</v>
      </c>
      <c r="F70" s="25">
        <v>3.0</v>
      </c>
      <c r="G70" s="25">
        <f t="shared" si="5"/>
        <v>2</v>
      </c>
      <c r="H70" s="26"/>
      <c r="I70" s="26"/>
      <c r="J70" s="26"/>
      <c r="K70" s="26"/>
    </row>
    <row r="71">
      <c r="A71" s="43" t="s">
        <v>1511</v>
      </c>
      <c r="B71" s="27">
        <v>0.11939814814814814</v>
      </c>
      <c r="C71" s="27">
        <f>B71-TIME('Time Shifts'!$B$46,'Time Shifts'!$C$46,'Time Shifts'!$D$46)</f>
        <v>0.1073611111</v>
      </c>
      <c r="D71" s="43" t="s">
        <v>1517</v>
      </c>
      <c r="E71" s="43" t="s">
        <v>78</v>
      </c>
      <c r="F71" s="25">
        <v>19.0</v>
      </c>
      <c r="G71" s="25"/>
      <c r="H71" s="26"/>
      <c r="I71" s="26"/>
      <c r="J71" s="26"/>
      <c r="K71" s="26"/>
    </row>
    <row r="72">
      <c r="A72" s="43" t="s">
        <v>1511</v>
      </c>
      <c r="B72" s="27">
        <v>0.1197337962962963</v>
      </c>
      <c r="C72" s="27">
        <f>B72-TIME('Time Shifts'!$B$46,'Time Shifts'!$C$46,'Time Shifts'!$D$46)</f>
        <v>0.1076967593</v>
      </c>
      <c r="D72" s="43" t="s">
        <v>74</v>
      </c>
      <c r="E72" s="43" t="s">
        <v>78</v>
      </c>
      <c r="F72" s="25">
        <v>23.0</v>
      </c>
      <c r="G72" s="25">
        <f>F72-7</f>
        <v>16</v>
      </c>
      <c r="H72" s="26"/>
      <c r="I72" s="26"/>
      <c r="J72" s="26"/>
      <c r="K72" s="26"/>
    </row>
    <row r="73">
      <c r="A73" s="43" t="s">
        <v>1511</v>
      </c>
      <c r="B73" s="27">
        <v>0.12170138888888889</v>
      </c>
      <c r="C73" s="27">
        <f>B73-TIME('Time Shifts'!$B$46,'Time Shifts'!$C$46,'Time Shifts'!$D$46)</f>
        <v>0.1096643519</v>
      </c>
      <c r="D73" s="43" t="s">
        <v>82</v>
      </c>
      <c r="E73" s="43" t="s">
        <v>83</v>
      </c>
      <c r="F73" s="25">
        <v>16.0</v>
      </c>
      <c r="G73" s="25">
        <f>F73-8</f>
        <v>8</v>
      </c>
      <c r="H73" s="26"/>
      <c r="I73" s="26"/>
      <c r="J73" s="26"/>
      <c r="K73" s="26"/>
    </row>
    <row r="74">
      <c r="A74" s="43" t="s">
        <v>1511</v>
      </c>
      <c r="B74" s="27">
        <v>0.12314814814814815</v>
      </c>
      <c r="C74" s="27">
        <f>B74-TIME('Time Shifts'!$B$46,'Time Shifts'!$C$46,'Time Shifts'!$D$46)</f>
        <v>0.1111111111</v>
      </c>
      <c r="D74" s="43" t="s">
        <v>69</v>
      </c>
      <c r="E74" s="43" t="s">
        <v>89</v>
      </c>
      <c r="F74" s="25">
        <v>17.0</v>
      </c>
      <c r="G74" s="25">
        <f>F74-7</f>
        <v>10</v>
      </c>
      <c r="H74" s="26"/>
      <c r="I74" s="26"/>
      <c r="J74" s="43"/>
      <c r="K74" s="43" t="s">
        <v>1523</v>
      </c>
    </row>
    <row r="75">
      <c r="A75" s="43" t="s">
        <v>1511</v>
      </c>
      <c r="B75" s="27">
        <v>0.12340277777777778</v>
      </c>
      <c r="C75" s="27">
        <f>B75-TIME('Time Shifts'!$B$46,'Time Shifts'!$C$46,'Time Shifts'!$D$46)</f>
        <v>0.1113657407</v>
      </c>
      <c r="D75" s="43" t="s">
        <v>69</v>
      </c>
      <c r="E75" s="43" t="s">
        <v>91</v>
      </c>
      <c r="F75" s="25">
        <v>20.0</v>
      </c>
      <c r="G75" s="25"/>
      <c r="H75" s="43"/>
      <c r="I75" s="26" t="s">
        <v>1524</v>
      </c>
      <c r="J75" s="26"/>
      <c r="K75" s="26"/>
    </row>
    <row r="76">
      <c r="A76" s="43" t="s">
        <v>1511</v>
      </c>
      <c r="B76" s="27">
        <v>0.12420138888888889</v>
      </c>
      <c r="C76" s="27">
        <f>B76-TIME('Time Shifts'!$B$46,'Time Shifts'!$C$46,'Time Shifts'!$D$46)</f>
        <v>0.1121643519</v>
      </c>
      <c r="D76" s="43" t="s">
        <v>968</v>
      </c>
      <c r="E76" s="43" t="s">
        <v>91</v>
      </c>
      <c r="F76" s="25">
        <v>14.0</v>
      </c>
      <c r="G76" s="25"/>
      <c r="H76" s="43"/>
      <c r="I76" s="26" t="s">
        <v>1525</v>
      </c>
      <c r="J76" s="43"/>
      <c r="K76" s="43" t="s">
        <v>263</v>
      </c>
    </row>
    <row r="77">
      <c r="A77" s="43" t="s">
        <v>1511</v>
      </c>
      <c r="B77" s="27">
        <v>0.1250462962962963</v>
      </c>
      <c r="C77" s="27">
        <f>B77-TIME('Time Shifts'!$B$46,'Time Shifts'!$C$46,'Time Shifts'!$D$46)</f>
        <v>0.1130092593</v>
      </c>
      <c r="D77" s="43" t="s">
        <v>1517</v>
      </c>
      <c r="E77" s="43" t="s">
        <v>93</v>
      </c>
      <c r="F77" s="28" t="s">
        <v>75</v>
      </c>
      <c r="G77" s="25" t="s">
        <v>75</v>
      </c>
      <c r="H77" s="26"/>
      <c r="I77" s="26"/>
      <c r="J77" s="43"/>
      <c r="K77" s="43" t="s">
        <v>160</v>
      </c>
    </row>
    <row r="78">
      <c r="A78" s="43" t="s">
        <v>1511</v>
      </c>
      <c r="B78" s="27">
        <v>0.1250462962962963</v>
      </c>
      <c r="C78" s="27">
        <f>B78-TIME('Time Shifts'!$B$46,'Time Shifts'!$C$46,'Time Shifts'!$D$46)</f>
        <v>0.1130092593</v>
      </c>
      <c r="D78" s="43" t="s">
        <v>1517</v>
      </c>
      <c r="E78" s="43" t="s">
        <v>93</v>
      </c>
      <c r="F78" s="28">
        <v>25.0</v>
      </c>
      <c r="G78" s="25">
        <v>18.0</v>
      </c>
      <c r="H78" s="26"/>
      <c r="I78" s="26"/>
      <c r="J78" s="43"/>
      <c r="K78" s="43" t="s">
        <v>1526</v>
      </c>
    </row>
    <row r="79">
      <c r="A79" s="43" t="s">
        <v>1511</v>
      </c>
      <c r="B79" s="27">
        <v>0.1251736111111111</v>
      </c>
      <c r="C79" s="27">
        <f>B79-TIME('Time Shifts'!$B$46,'Time Shifts'!$C$46,'Time Shifts'!$D$46)</f>
        <v>0.1131365741</v>
      </c>
      <c r="D79" s="43" t="s">
        <v>1517</v>
      </c>
      <c r="E79" s="43" t="s">
        <v>91</v>
      </c>
      <c r="F79" s="25">
        <v>19.0</v>
      </c>
      <c r="G79" s="25"/>
      <c r="H79" s="43"/>
      <c r="I79" s="26" t="s">
        <v>1527</v>
      </c>
      <c r="J79" s="26"/>
      <c r="K79" s="26"/>
    </row>
    <row r="80">
      <c r="A80" s="43" t="s">
        <v>1511</v>
      </c>
      <c r="B80" s="27">
        <v>0.1267939814814815</v>
      </c>
      <c r="C80" s="27">
        <f>B80-TIME('Time Shifts'!$B$46,'Time Shifts'!$C$46,'Time Shifts'!$D$46)</f>
        <v>0.1147569444</v>
      </c>
      <c r="D80" s="43" t="s">
        <v>74</v>
      </c>
      <c r="E80" s="43" t="s">
        <v>125</v>
      </c>
      <c r="F80" s="25">
        <v>29.0</v>
      </c>
      <c r="G80" s="25">
        <f>F80-10</f>
        <v>19</v>
      </c>
      <c r="H80" s="26"/>
      <c r="I80" s="26"/>
      <c r="J80" s="26"/>
      <c r="K80" s="26"/>
    </row>
    <row r="81">
      <c r="A81" s="43" t="s">
        <v>1511</v>
      </c>
      <c r="B81" s="27">
        <v>0.12703703703703703</v>
      </c>
      <c r="C81" s="27">
        <f>B81-TIME('Time Shifts'!$B$46,'Time Shifts'!$C$46,'Time Shifts'!$D$46)</f>
        <v>0.115</v>
      </c>
      <c r="D81" s="43" t="s">
        <v>74</v>
      </c>
      <c r="E81" s="43" t="s">
        <v>93</v>
      </c>
      <c r="F81" s="25">
        <v>24.0</v>
      </c>
      <c r="G81" s="25">
        <f>F81-8</f>
        <v>16</v>
      </c>
      <c r="H81" s="26"/>
      <c r="I81" s="26"/>
      <c r="J81" s="43"/>
      <c r="K81" s="43" t="s">
        <v>1315</v>
      </c>
    </row>
    <row r="82">
      <c r="A82" s="43" t="s">
        <v>1511</v>
      </c>
      <c r="B82" s="27">
        <v>0.12703703703703703</v>
      </c>
      <c r="C82" s="27">
        <f>B82-TIME('Time Shifts'!$B$46,'Time Shifts'!$C$46,'Time Shifts'!$D$46)</f>
        <v>0.115</v>
      </c>
      <c r="D82" s="43" t="s">
        <v>74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85</v>
      </c>
    </row>
    <row r="83">
      <c r="A83" s="43" t="s">
        <v>1511</v>
      </c>
      <c r="B83" s="27">
        <v>0.1272800925925926</v>
      </c>
      <c r="C83" s="27">
        <f>B83-TIME('Time Shifts'!$B$46,'Time Shifts'!$C$46,'Time Shifts'!$D$46)</f>
        <v>0.1152430556</v>
      </c>
      <c r="D83" s="43" t="s">
        <v>74</v>
      </c>
      <c r="E83" s="43" t="s">
        <v>91</v>
      </c>
      <c r="F83" s="25">
        <v>28.0</v>
      </c>
      <c r="G83" s="25"/>
      <c r="H83" s="43"/>
      <c r="I83" s="43" t="s">
        <v>1528</v>
      </c>
      <c r="J83" s="28">
        <v>1.0</v>
      </c>
      <c r="K83" s="43" t="s">
        <v>119</v>
      </c>
    </row>
    <row r="84">
      <c r="A84" s="43" t="s">
        <v>1511</v>
      </c>
      <c r="B84" s="27">
        <v>0.12747685185185184</v>
      </c>
      <c r="C84" s="27">
        <f>B84-TIME('Time Shifts'!$B$46,'Time Shifts'!$C$46,'Time Shifts'!$D$46)</f>
        <v>0.1154398148</v>
      </c>
      <c r="D84" s="43" t="s">
        <v>74</v>
      </c>
      <c r="E84" s="43" t="s">
        <v>76</v>
      </c>
      <c r="F84" s="25">
        <v>2.0</v>
      </c>
      <c r="G84" s="25"/>
      <c r="H84" s="26"/>
      <c r="I84" s="26"/>
      <c r="J84" s="43"/>
      <c r="K84" s="43" t="s">
        <v>1529</v>
      </c>
    </row>
    <row r="85">
      <c r="A85" s="43" t="s">
        <v>1511</v>
      </c>
      <c r="B85" s="27">
        <v>0.12856481481481483</v>
      </c>
      <c r="C85" s="27">
        <f>B85-TIME('Time Shifts'!$B$46,'Time Shifts'!$C$46,'Time Shifts'!$D$46)</f>
        <v>0.1165277778</v>
      </c>
      <c r="D85" s="43" t="s">
        <v>968</v>
      </c>
      <c r="E85" s="43" t="s">
        <v>67</v>
      </c>
      <c r="F85" s="25">
        <v>17.0</v>
      </c>
      <c r="G85" s="25">
        <f>F85-8</f>
        <v>9</v>
      </c>
      <c r="H85" s="26"/>
      <c r="I85" s="26"/>
      <c r="J85" s="26"/>
      <c r="K85" s="26"/>
    </row>
    <row r="86">
      <c r="A86" s="43" t="s">
        <v>1511</v>
      </c>
      <c r="B86" s="27">
        <v>0.12922453703703704</v>
      </c>
      <c r="C86" s="27">
        <f>B86-TIME('Time Shifts'!$B$46,'Time Shifts'!$C$46,'Time Shifts'!$D$46)</f>
        <v>0.1171875</v>
      </c>
      <c r="D86" s="43" t="s">
        <v>1517</v>
      </c>
      <c r="E86" s="43" t="s">
        <v>83</v>
      </c>
      <c r="F86" s="25">
        <v>25.0</v>
      </c>
      <c r="G86" s="25">
        <f t="shared" ref="G86:G88" si="6">F86-10</f>
        <v>15</v>
      </c>
      <c r="H86" s="26"/>
      <c r="I86" s="26"/>
      <c r="J86" s="26"/>
      <c r="K86" s="26"/>
    </row>
    <row r="87">
      <c r="A87" s="43" t="s">
        <v>1511</v>
      </c>
      <c r="B87" s="27">
        <v>0.1293402777777778</v>
      </c>
      <c r="C87" s="27">
        <f>B87-TIME('Time Shifts'!$B$46,'Time Shifts'!$C$46,'Time Shifts'!$D$46)</f>
        <v>0.1173032407</v>
      </c>
      <c r="D87" s="43" t="s">
        <v>1517</v>
      </c>
      <c r="E87" s="43" t="s">
        <v>217</v>
      </c>
      <c r="F87" s="25">
        <v>13.0</v>
      </c>
      <c r="G87" s="25">
        <f t="shared" si="6"/>
        <v>3</v>
      </c>
      <c r="H87" s="26"/>
      <c r="I87" s="26"/>
      <c r="J87" s="26"/>
      <c r="K87" s="26"/>
    </row>
    <row r="88">
      <c r="A88" s="43" t="s">
        <v>1511</v>
      </c>
      <c r="B88" s="27">
        <v>0.12952546296296297</v>
      </c>
      <c r="C88" s="27">
        <f>B88-TIME('Time Shifts'!$B$46,'Time Shifts'!$C$46,'Time Shifts'!$D$46)</f>
        <v>0.1174884259</v>
      </c>
      <c r="D88" s="43" t="s">
        <v>1517</v>
      </c>
      <c r="E88" s="43" t="s">
        <v>217</v>
      </c>
      <c r="F88" s="25">
        <v>21.0</v>
      </c>
      <c r="G88" s="25">
        <f t="shared" si="6"/>
        <v>11</v>
      </c>
      <c r="H88" s="26"/>
      <c r="I88" s="26"/>
      <c r="J88" s="26"/>
      <c r="K88" s="26"/>
    </row>
    <row r="89">
      <c r="A89" s="43" t="s">
        <v>1511</v>
      </c>
      <c r="B89" s="27">
        <v>0.1297222222222222</v>
      </c>
      <c r="C89" s="27">
        <f>B89-TIME('Time Shifts'!$B$46,'Time Shifts'!$C$46,'Time Shifts'!$D$46)</f>
        <v>0.1176851852</v>
      </c>
      <c r="D89" s="43" t="s">
        <v>82</v>
      </c>
      <c r="E89" s="43" t="s">
        <v>67</v>
      </c>
      <c r="F89" s="25">
        <v>5.0</v>
      </c>
      <c r="G89" s="25">
        <f>F89-3</f>
        <v>2</v>
      </c>
      <c r="H89" s="26"/>
      <c r="I89" s="26"/>
      <c r="J89" s="26"/>
      <c r="K89" s="26"/>
    </row>
    <row r="90">
      <c r="A90" s="43" t="s">
        <v>1511</v>
      </c>
      <c r="B90" s="27">
        <v>0.13046296296296298</v>
      </c>
      <c r="C90" s="27">
        <f>B90-TIME('Time Shifts'!$B$46,'Time Shifts'!$C$46,'Time Shifts'!$D$46)</f>
        <v>0.1184259259</v>
      </c>
      <c r="D90" s="43" t="s">
        <v>74</v>
      </c>
      <c r="E90" s="43" t="s">
        <v>83</v>
      </c>
      <c r="F90" s="25">
        <v>18.0</v>
      </c>
      <c r="G90" s="25">
        <f>F90-9</f>
        <v>9</v>
      </c>
      <c r="H90" s="26"/>
      <c r="I90" s="26"/>
      <c r="J90" s="26"/>
      <c r="K90" s="26"/>
    </row>
    <row r="91">
      <c r="A91" s="43" t="s">
        <v>1511</v>
      </c>
      <c r="B91" s="27">
        <v>0.13049768518518517</v>
      </c>
      <c r="C91" s="27">
        <f>B91-TIME('Time Shifts'!$B$46,'Time Shifts'!$C$46,'Time Shifts'!$D$46)</f>
        <v>0.1184606481</v>
      </c>
      <c r="D91" s="43" t="s">
        <v>82</v>
      </c>
      <c r="E91" s="43" t="s">
        <v>83</v>
      </c>
      <c r="F91" s="25">
        <v>23.0</v>
      </c>
      <c r="G91" s="25">
        <f>F91-8</f>
        <v>15</v>
      </c>
      <c r="H91" s="26"/>
      <c r="I91" s="26"/>
      <c r="J91" s="26"/>
      <c r="K91" s="26"/>
    </row>
    <row r="92">
      <c r="A92" s="43" t="s">
        <v>1511</v>
      </c>
      <c r="B92" s="27">
        <v>0.13113425925925926</v>
      </c>
      <c r="C92" s="27">
        <f>B92-TIME('Time Shifts'!$B$46,'Time Shifts'!$C$46,'Time Shifts'!$D$46)</f>
        <v>0.1190972222</v>
      </c>
      <c r="D92" s="43" t="s">
        <v>74</v>
      </c>
      <c r="E92" s="43" t="s">
        <v>217</v>
      </c>
      <c r="F92" s="28">
        <v>20.0</v>
      </c>
      <c r="G92" s="25">
        <v>10.0</v>
      </c>
      <c r="H92" s="26"/>
      <c r="I92" s="26"/>
      <c r="J92" s="26"/>
      <c r="K92" s="26"/>
    </row>
    <row r="93">
      <c r="A93" s="43" t="s">
        <v>1511</v>
      </c>
      <c r="B93" s="27">
        <v>0.13157407407407407</v>
      </c>
      <c r="C93" s="27">
        <f>B93-TIME('Time Shifts'!$B$46,'Time Shifts'!$C$46,'Time Shifts'!$D$46)</f>
        <v>0.119537037</v>
      </c>
      <c r="D93" s="43" t="s">
        <v>1517</v>
      </c>
      <c r="E93" s="43" t="s">
        <v>217</v>
      </c>
      <c r="F93" s="25">
        <v>20.0</v>
      </c>
      <c r="G93" s="25">
        <f>F93-10</f>
        <v>10</v>
      </c>
      <c r="H93" s="26"/>
      <c r="I93" s="26"/>
      <c r="J93" s="26"/>
      <c r="K93" s="26"/>
    </row>
    <row r="94">
      <c r="A94" s="43" t="s">
        <v>1511</v>
      </c>
      <c r="B94" s="27">
        <v>0.13255787037037037</v>
      </c>
      <c r="C94" s="27">
        <f>B94-TIME('Time Shifts'!$B$46,'Time Shifts'!$C$46,'Time Shifts'!$D$46)</f>
        <v>0.1205208333</v>
      </c>
      <c r="D94" s="43" t="s">
        <v>74</v>
      </c>
      <c r="E94" s="43" t="s">
        <v>83</v>
      </c>
      <c r="F94" s="25">
        <v>11.0</v>
      </c>
      <c r="G94" s="25">
        <f t="shared" ref="G94:G95" si="7">F94-9</f>
        <v>2</v>
      </c>
      <c r="H94" s="26"/>
      <c r="I94" s="26"/>
      <c r="J94" s="43"/>
      <c r="K94" s="43" t="s">
        <v>85</v>
      </c>
    </row>
    <row r="95">
      <c r="A95" s="43" t="s">
        <v>1511</v>
      </c>
      <c r="B95" s="27">
        <v>0.13255787037037037</v>
      </c>
      <c r="C95" s="27">
        <f>B95-TIME('Time Shifts'!$B$46,'Time Shifts'!$C$46,'Time Shifts'!$D$46)</f>
        <v>0.1205208333</v>
      </c>
      <c r="D95" s="43" t="s">
        <v>74</v>
      </c>
      <c r="E95" s="43" t="s">
        <v>83</v>
      </c>
      <c r="F95" s="25">
        <v>13.0</v>
      </c>
      <c r="G95" s="25">
        <f t="shared" si="7"/>
        <v>4</v>
      </c>
      <c r="H95" s="26"/>
      <c r="I95" s="26"/>
      <c r="J95" s="43"/>
      <c r="K95" s="43" t="s">
        <v>86</v>
      </c>
    </row>
    <row r="96">
      <c r="A96" s="43" t="s">
        <v>1511</v>
      </c>
      <c r="B96" s="27">
        <v>0.13297453703703704</v>
      </c>
      <c r="C96" s="27">
        <f>B96-TIME('Time Shifts'!$B$46,'Time Shifts'!$C$46,'Time Shifts'!$D$46)</f>
        <v>0.1209375</v>
      </c>
      <c r="D96" s="43" t="s">
        <v>82</v>
      </c>
      <c r="E96" s="43" t="s">
        <v>67</v>
      </c>
      <c r="F96" s="25">
        <v>22.0</v>
      </c>
      <c r="G96" s="25">
        <f>F96-3</f>
        <v>19</v>
      </c>
      <c r="H96" s="26"/>
      <c r="I96" s="26"/>
      <c r="J96" s="26"/>
      <c r="K96" s="26"/>
    </row>
    <row r="97">
      <c r="A97" s="43" t="s">
        <v>1511</v>
      </c>
      <c r="B97" s="27">
        <v>0.13377314814814814</v>
      </c>
      <c r="C97" s="27">
        <f>B97-TIME('Time Shifts'!$B$46,'Time Shifts'!$C$46,'Time Shifts'!$D$46)</f>
        <v>0.1217361111</v>
      </c>
      <c r="D97" s="43" t="s">
        <v>70</v>
      </c>
      <c r="E97" s="43" t="s">
        <v>83</v>
      </c>
      <c r="F97" s="28" t="s">
        <v>75</v>
      </c>
      <c r="G97" s="25" t="s">
        <v>75</v>
      </c>
      <c r="H97" s="26"/>
      <c r="I97" s="26"/>
      <c r="J97" s="43"/>
      <c r="K97" s="43" t="s">
        <v>85</v>
      </c>
    </row>
    <row r="98">
      <c r="A98" s="43" t="s">
        <v>1511</v>
      </c>
      <c r="B98" s="27">
        <v>0.13377314814814814</v>
      </c>
      <c r="C98" s="27">
        <f>B98-TIME('Time Shifts'!$B$46,'Time Shifts'!$C$46,'Time Shifts'!$D$46)</f>
        <v>0.1217361111</v>
      </c>
      <c r="D98" s="43" t="s">
        <v>70</v>
      </c>
      <c r="E98" s="43" t="s">
        <v>83</v>
      </c>
      <c r="F98" s="25">
        <v>24.0</v>
      </c>
      <c r="G98" s="25">
        <f t="shared" ref="G98:G99" si="8">F98-5</f>
        <v>19</v>
      </c>
      <c r="H98" s="26"/>
      <c r="I98" s="26"/>
      <c r="J98" s="43"/>
      <c r="K98" s="43" t="s">
        <v>86</v>
      </c>
    </row>
    <row r="99">
      <c r="A99" s="43" t="s">
        <v>1511</v>
      </c>
      <c r="B99" s="27">
        <v>0.13483796296296297</v>
      </c>
      <c r="C99" s="27">
        <f>B99-TIME('Time Shifts'!$B$46,'Time Shifts'!$C$46,'Time Shifts'!$D$46)</f>
        <v>0.1228009259</v>
      </c>
      <c r="D99" s="43" t="s">
        <v>82</v>
      </c>
      <c r="E99" s="43" t="s">
        <v>131</v>
      </c>
      <c r="F99" s="25">
        <v>17.0</v>
      </c>
      <c r="G99" s="25">
        <f t="shared" si="8"/>
        <v>12</v>
      </c>
      <c r="H99" s="26"/>
      <c r="I99" s="26"/>
      <c r="J99" s="26"/>
      <c r="K99" s="26"/>
    </row>
    <row r="100">
      <c r="A100" s="43" t="s">
        <v>1511</v>
      </c>
      <c r="B100" s="27">
        <v>0.13797453703703705</v>
      </c>
      <c r="C100" s="27">
        <f>B100-TIME('Time Shifts'!$B$46,'Time Shifts'!$C$46,'Time Shifts'!$D$46)</f>
        <v>0.1259375</v>
      </c>
      <c r="D100" s="43" t="s">
        <v>74</v>
      </c>
      <c r="E100" s="43" t="s">
        <v>217</v>
      </c>
      <c r="F100" s="25">
        <v>23.0</v>
      </c>
      <c r="G100" s="25">
        <f t="shared" ref="G100:G103" si="9">F100-10</f>
        <v>13</v>
      </c>
      <c r="H100" s="26"/>
      <c r="I100" s="26"/>
      <c r="J100" s="26"/>
      <c r="K100" s="26"/>
    </row>
    <row r="101">
      <c r="A101" s="43" t="s">
        <v>1511</v>
      </c>
      <c r="B101" s="27">
        <v>0.13833333333333334</v>
      </c>
      <c r="C101" s="27">
        <f>B101-TIME('Time Shifts'!$B$46,'Time Shifts'!$C$46,'Time Shifts'!$D$46)</f>
        <v>0.1262962963</v>
      </c>
      <c r="D101" s="43" t="s">
        <v>74</v>
      </c>
      <c r="E101" s="43" t="s">
        <v>217</v>
      </c>
      <c r="F101" s="25">
        <v>12.0</v>
      </c>
      <c r="G101" s="25">
        <f t="shared" si="9"/>
        <v>2</v>
      </c>
      <c r="H101" s="26"/>
      <c r="I101" s="26"/>
      <c r="J101" s="26"/>
      <c r="K101" s="26"/>
    </row>
    <row r="102">
      <c r="A102" s="43" t="s">
        <v>1511</v>
      </c>
      <c r="B102" s="27">
        <v>0.13841435185185186</v>
      </c>
      <c r="C102" s="27">
        <f>B102-TIME('Time Shifts'!$B$46,'Time Shifts'!$C$46,'Time Shifts'!$D$46)</f>
        <v>0.1263773148</v>
      </c>
      <c r="D102" s="43" t="s">
        <v>74</v>
      </c>
      <c r="E102" s="43" t="s">
        <v>217</v>
      </c>
      <c r="F102" s="25">
        <v>28.0</v>
      </c>
      <c r="G102" s="25">
        <f t="shared" si="9"/>
        <v>18</v>
      </c>
      <c r="H102" s="26"/>
      <c r="I102" s="26"/>
      <c r="J102" s="26"/>
      <c r="K102" s="26"/>
    </row>
    <row r="103">
      <c r="A103" s="43" t="s">
        <v>1511</v>
      </c>
      <c r="B103" s="27">
        <v>0.13886574074074073</v>
      </c>
      <c r="C103" s="27">
        <f>B103-TIME('Time Shifts'!$B$46,'Time Shifts'!$C$46,'Time Shifts'!$D$46)</f>
        <v>0.1268287037</v>
      </c>
      <c r="D103" s="43" t="s">
        <v>74</v>
      </c>
      <c r="E103" s="43" t="s">
        <v>217</v>
      </c>
      <c r="F103" s="25">
        <v>15.0</v>
      </c>
      <c r="G103" s="25">
        <f t="shared" si="9"/>
        <v>5</v>
      </c>
      <c r="H103" s="26"/>
      <c r="I103" s="26"/>
      <c r="J103" s="26"/>
      <c r="K103" s="26"/>
    </row>
    <row r="104">
      <c r="A104" s="43" t="s">
        <v>1511</v>
      </c>
      <c r="B104" s="27">
        <v>0.1396990740740741</v>
      </c>
      <c r="C104" s="27">
        <f>B104-TIME('Time Shifts'!$B$46,'Time Shifts'!$C$46,'Time Shifts'!$D$46)</f>
        <v>0.127662037</v>
      </c>
      <c r="D104" s="43" t="s">
        <v>66</v>
      </c>
      <c r="E104" s="43" t="s">
        <v>78</v>
      </c>
      <c r="F104" s="28" t="s">
        <v>88</v>
      </c>
      <c r="G104" s="25">
        <v>1.0</v>
      </c>
      <c r="H104" s="43"/>
      <c r="I104" s="26" t="s">
        <v>1530</v>
      </c>
      <c r="J104" s="26"/>
      <c r="K104" s="26"/>
    </row>
    <row r="105">
      <c r="A105" s="43" t="s">
        <v>1511</v>
      </c>
      <c r="B105" s="27">
        <v>0.1440972222222222</v>
      </c>
      <c r="C105" s="27">
        <f>B105-TIME('Time Shifts'!$B$46,'Time Shifts'!$C$46,'Time Shifts'!$D$46)</f>
        <v>0.1320601852</v>
      </c>
      <c r="D105" s="43" t="s">
        <v>66</v>
      </c>
      <c r="E105" s="43" t="s">
        <v>67</v>
      </c>
      <c r="F105" s="28" t="s">
        <v>88</v>
      </c>
      <c r="G105" s="25">
        <v>1.0</v>
      </c>
      <c r="H105" s="26"/>
      <c r="I105" s="26"/>
      <c r="J105" s="26"/>
      <c r="K105" s="26"/>
    </row>
    <row r="106">
      <c r="A106" s="43" t="s">
        <v>1511</v>
      </c>
      <c r="B106" s="27">
        <v>0.14467592592592593</v>
      </c>
      <c r="C106" s="27">
        <f>B106-TIME('Time Shifts'!$B$46,'Time Shifts'!$C$46,'Time Shifts'!$D$46)</f>
        <v>0.1326388889</v>
      </c>
      <c r="D106" s="43" t="s">
        <v>66</v>
      </c>
      <c r="E106" s="43" t="s">
        <v>127</v>
      </c>
      <c r="F106" s="25">
        <v>23.0</v>
      </c>
      <c r="G106" s="25">
        <f t="shared" ref="G106:G107" si="10">F106-4</f>
        <v>19</v>
      </c>
      <c r="H106" s="26"/>
      <c r="I106" s="26"/>
      <c r="J106" s="26"/>
      <c r="K106" s="26"/>
    </row>
    <row r="107">
      <c r="A107" s="43" t="s">
        <v>1511</v>
      </c>
      <c r="B107" s="27">
        <v>0.1464814814814815</v>
      </c>
      <c r="C107" s="27">
        <f>B107-TIME('Time Shifts'!$B$46,'Time Shifts'!$C$46,'Time Shifts'!$D$46)</f>
        <v>0.1344444444</v>
      </c>
      <c r="D107" s="43" t="s">
        <v>66</v>
      </c>
      <c r="E107" s="43" t="s">
        <v>127</v>
      </c>
      <c r="F107" s="25">
        <v>14.0</v>
      </c>
      <c r="G107" s="25">
        <f t="shared" si="10"/>
        <v>10</v>
      </c>
      <c r="H107" s="26"/>
      <c r="I107" s="26"/>
      <c r="J107" s="26"/>
      <c r="K107" s="26"/>
    </row>
    <row r="108">
      <c r="A108" s="43" t="s">
        <v>1511</v>
      </c>
      <c r="B108" s="27">
        <v>0.14695601851851853</v>
      </c>
      <c r="C108" s="27">
        <f>B108-TIME('Time Shifts'!$B$46,'Time Shifts'!$C$46,'Time Shifts'!$D$46)</f>
        <v>0.1349189815</v>
      </c>
      <c r="D108" s="43" t="s">
        <v>69</v>
      </c>
      <c r="E108" s="43" t="s">
        <v>78</v>
      </c>
      <c r="F108" s="28" t="s">
        <v>68</v>
      </c>
      <c r="G108" s="25">
        <v>20.0</v>
      </c>
      <c r="H108" s="26"/>
      <c r="I108" s="26"/>
      <c r="J108" s="26"/>
      <c r="K108" s="26"/>
    </row>
    <row r="109">
      <c r="A109" s="43" t="s">
        <v>1511</v>
      </c>
      <c r="B109" s="27">
        <v>0.14695601851851853</v>
      </c>
      <c r="C109" s="27">
        <f>B109-TIME('Time Shifts'!$B$46,'Time Shifts'!$C$46,'Time Shifts'!$D$46)</f>
        <v>0.1349189815</v>
      </c>
      <c r="D109" s="43" t="s">
        <v>70</v>
      </c>
      <c r="E109" s="43" t="s">
        <v>78</v>
      </c>
      <c r="F109" s="25">
        <v>12.0</v>
      </c>
      <c r="G109" s="25">
        <f>F109-7</f>
        <v>5</v>
      </c>
      <c r="H109" s="43"/>
      <c r="I109" s="26" t="s">
        <v>1531</v>
      </c>
      <c r="J109" s="26"/>
      <c r="K109" s="26"/>
    </row>
    <row r="110">
      <c r="A110" s="43" t="s">
        <v>1511</v>
      </c>
      <c r="B110" s="27">
        <v>0.1481134259259259</v>
      </c>
      <c r="C110" s="27">
        <f>B110-TIME('Time Shifts'!$B$46,'Time Shifts'!$C$46,'Time Shifts'!$D$46)</f>
        <v>0.1360763889</v>
      </c>
      <c r="D110" s="43" t="s">
        <v>66</v>
      </c>
      <c r="E110" s="43" t="s">
        <v>87</v>
      </c>
      <c r="F110" s="25">
        <v>16.0</v>
      </c>
      <c r="G110" s="25">
        <f>F110-0</f>
        <v>16</v>
      </c>
      <c r="H110" s="26"/>
      <c r="I110" s="26"/>
      <c r="J110" s="26"/>
      <c r="K110" s="26"/>
    </row>
    <row r="111">
      <c r="A111" s="43" t="s">
        <v>1511</v>
      </c>
      <c r="B111" s="27">
        <v>0.14813657407407407</v>
      </c>
      <c r="C111" s="27">
        <f>B111-TIME('Time Shifts'!$B$46,'Time Shifts'!$C$46,'Time Shifts'!$D$46)</f>
        <v>0.136099537</v>
      </c>
      <c r="D111" s="43" t="s">
        <v>70</v>
      </c>
      <c r="E111" s="43" t="s">
        <v>87</v>
      </c>
      <c r="F111" s="25">
        <v>15.0</v>
      </c>
      <c r="G111" s="25">
        <f t="shared" ref="G111:G112" si="11">F111-4</f>
        <v>11</v>
      </c>
      <c r="H111" s="26"/>
      <c r="I111" s="26"/>
      <c r="J111" s="26"/>
      <c r="K111" s="26"/>
    </row>
    <row r="112">
      <c r="A112" s="43" t="s">
        <v>1511</v>
      </c>
      <c r="B112" s="27">
        <v>0.14820601851851853</v>
      </c>
      <c r="C112" s="27">
        <f>B112-TIME('Time Shifts'!$B$46,'Time Shifts'!$C$46,'Time Shifts'!$D$46)</f>
        <v>0.1361689815</v>
      </c>
      <c r="D112" s="43" t="s">
        <v>69</v>
      </c>
      <c r="E112" s="43" t="s">
        <v>87</v>
      </c>
      <c r="F112" s="25">
        <v>6.0</v>
      </c>
      <c r="G112" s="25">
        <f t="shared" si="11"/>
        <v>2</v>
      </c>
      <c r="H112" s="26"/>
      <c r="I112" s="26"/>
      <c r="J112" s="26"/>
      <c r="K112" s="26"/>
    </row>
    <row r="113">
      <c r="A113" s="43" t="s">
        <v>1511</v>
      </c>
      <c r="B113" s="27">
        <v>0.14947916666666666</v>
      </c>
      <c r="C113" s="27">
        <f>B113-TIME('Time Shifts'!$B$46,'Time Shifts'!$C$46,'Time Shifts'!$D$46)</f>
        <v>0.1374421296</v>
      </c>
      <c r="D113" s="43" t="s">
        <v>66</v>
      </c>
      <c r="E113" s="43" t="s">
        <v>787</v>
      </c>
      <c r="F113" s="25">
        <v>11.0</v>
      </c>
      <c r="G113" s="25">
        <f>F113</f>
        <v>11</v>
      </c>
      <c r="H113" s="26"/>
      <c r="I113" s="26"/>
      <c r="J113" s="26"/>
      <c r="K113" s="26"/>
    </row>
    <row r="114">
      <c r="A114" s="43" t="s">
        <v>1511</v>
      </c>
      <c r="B114" s="27">
        <v>0.15078703703703702</v>
      </c>
      <c r="C114" s="27">
        <f>B114-TIME('Time Shifts'!$B$46,'Time Shifts'!$C$46,'Time Shifts'!$D$46)</f>
        <v>0.13875</v>
      </c>
      <c r="D114" s="43" t="s">
        <v>1532</v>
      </c>
      <c r="E114" s="43" t="s">
        <v>87</v>
      </c>
      <c r="F114" s="28">
        <v>9.0</v>
      </c>
      <c r="G114" s="25">
        <v>6.0</v>
      </c>
      <c r="H114" s="26"/>
      <c r="I114" s="26"/>
      <c r="J114" s="26"/>
      <c r="K114" s="26" t="s">
        <v>1533</v>
      </c>
    </row>
    <row r="115">
      <c r="A115" s="43" t="s">
        <v>1511</v>
      </c>
      <c r="B115" s="27">
        <v>0.15166666666666667</v>
      </c>
      <c r="C115" s="27">
        <f>B115-TIME('Time Shifts'!$B$46,'Time Shifts'!$C$46,'Time Shifts'!$D$46)</f>
        <v>0.1396296296</v>
      </c>
      <c r="D115" s="43" t="s">
        <v>1532</v>
      </c>
      <c r="E115" s="43" t="s">
        <v>93</v>
      </c>
      <c r="F115" s="25">
        <v>18.0</v>
      </c>
      <c r="G115" s="25">
        <f>F115-5</f>
        <v>13</v>
      </c>
      <c r="H115" s="26"/>
      <c r="I115" s="26"/>
      <c r="J115" s="43"/>
      <c r="K115" s="43" t="s">
        <v>1534</v>
      </c>
    </row>
    <row r="116">
      <c r="A116" s="43" t="s">
        <v>1511</v>
      </c>
      <c r="B116" s="27">
        <v>0.15197916666666667</v>
      </c>
      <c r="C116" s="27">
        <f>B116-TIME('Time Shifts'!$B$46,'Time Shifts'!$C$46,'Time Shifts'!$D$46)</f>
        <v>0.1399421296</v>
      </c>
      <c r="D116" s="43" t="s">
        <v>1532</v>
      </c>
      <c r="E116" s="43" t="s">
        <v>91</v>
      </c>
      <c r="F116" s="25">
        <v>8.0</v>
      </c>
      <c r="G116" s="25"/>
      <c r="H116" s="43"/>
      <c r="I116" s="26" t="s">
        <v>1535</v>
      </c>
      <c r="J116" s="26"/>
      <c r="K116" s="26" t="s">
        <v>1533</v>
      </c>
    </row>
    <row r="117">
      <c r="A117" s="43" t="s">
        <v>1511</v>
      </c>
      <c r="B117" s="27">
        <v>0.15225694444444443</v>
      </c>
      <c r="C117" s="27">
        <f>B117-TIME('Time Shifts'!$B$46,'Time Shifts'!$C$46,'Time Shifts'!$D$46)</f>
        <v>0.1402199074</v>
      </c>
      <c r="D117" s="43" t="s">
        <v>1532</v>
      </c>
      <c r="E117" s="43" t="s">
        <v>93</v>
      </c>
      <c r="F117" s="28" t="s">
        <v>75</v>
      </c>
      <c r="G117" s="25" t="s">
        <v>75</v>
      </c>
      <c r="H117" s="26"/>
      <c r="I117" s="26"/>
      <c r="J117" s="43"/>
      <c r="K117" s="43" t="s">
        <v>1534</v>
      </c>
    </row>
    <row r="118">
      <c r="A118" s="43" t="s">
        <v>1511</v>
      </c>
      <c r="B118" s="27">
        <v>0.15416666666666667</v>
      </c>
      <c r="C118" s="27">
        <f>B118-TIME('Time Shifts'!$B$46,'Time Shifts'!$C$46,'Time Shifts'!$D$46)</f>
        <v>0.1421296296</v>
      </c>
      <c r="D118" s="43" t="s">
        <v>70</v>
      </c>
      <c r="E118" s="43" t="s">
        <v>100</v>
      </c>
      <c r="F118" s="25">
        <v>21.0</v>
      </c>
      <c r="G118" s="25">
        <f>F118-7</f>
        <v>14</v>
      </c>
      <c r="H118" s="26"/>
      <c r="I118" s="26"/>
      <c r="J118" s="43"/>
      <c r="K118" s="43" t="s">
        <v>1536</v>
      </c>
    </row>
    <row r="119">
      <c r="A119" s="43" t="s">
        <v>1511</v>
      </c>
      <c r="B119" s="27">
        <v>0.15439814814814815</v>
      </c>
      <c r="C119" s="27">
        <f>B119-TIME('Time Shifts'!$B$46,'Time Shifts'!$C$46,'Time Shifts'!$D$46)</f>
        <v>0.1423611111</v>
      </c>
      <c r="D119" s="43" t="s">
        <v>1532</v>
      </c>
      <c r="E119" s="43" t="s">
        <v>100</v>
      </c>
      <c r="F119" s="28" t="s">
        <v>75</v>
      </c>
      <c r="G119" s="25" t="s">
        <v>75</v>
      </c>
      <c r="H119" s="43"/>
      <c r="I119" s="26" t="s">
        <v>1537</v>
      </c>
      <c r="J119" s="43"/>
      <c r="K119" s="43" t="s">
        <v>1538</v>
      </c>
    </row>
    <row r="120">
      <c r="A120" s="43" t="s">
        <v>1511</v>
      </c>
      <c r="B120" s="27">
        <v>0.1555324074074074</v>
      </c>
      <c r="C120" s="27">
        <f>B120-TIME('Time Shifts'!$B$46,'Time Shifts'!$C$46,'Time Shifts'!$D$46)</f>
        <v>0.1434953704</v>
      </c>
      <c r="D120" s="43" t="s">
        <v>1532</v>
      </c>
      <c r="E120" s="26" t="s">
        <v>93</v>
      </c>
      <c r="F120" s="28">
        <f>G120+5</f>
        <v>22</v>
      </c>
      <c r="G120" s="25">
        <v>17.0</v>
      </c>
      <c r="H120" s="26"/>
      <c r="I120" s="26"/>
      <c r="J120" s="43"/>
      <c r="K120" s="43" t="s">
        <v>1539</v>
      </c>
    </row>
    <row r="121">
      <c r="A121" s="43" t="s">
        <v>1511</v>
      </c>
      <c r="B121" s="27">
        <v>0.1556712962962963</v>
      </c>
      <c r="C121" s="27">
        <f>B121-TIME('Time Shifts'!$B$46,'Time Shifts'!$C$46,'Time Shifts'!$D$46)</f>
        <v>0.1436342593</v>
      </c>
      <c r="D121" s="43" t="s">
        <v>1532</v>
      </c>
      <c r="E121" s="43" t="s">
        <v>91</v>
      </c>
      <c r="F121" s="25">
        <v>10.0</v>
      </c>
      <c r="G121" s="25"/>
      <c r="H121" s="43"/>
      <c r="I121" s="26" t="s">
        <v>1540</v>
      </c>
      <c r="J121" s="26"/>
      <c r="K121" s="26" t="s">
        <v>1533</v>
      </c>
    </row>
    <row r="122">
      <c r="A122" s="43" t="s">
        <v>1511</v>
      </c>
      <c r="B122" s="27">
        <v>0.15606481481481482</v>
      </c>
      <c r="C122" s="27">
        <f>B122-TIME('Time Shifts'!$B$46,'Time Shifts'!$C$46,'Time Shifts'!$D$46)</f>
        <v>0.1440277778</v>
      </c>
      <c r="D122" s="43" t="s">
        <v>1517</v>
      </c>
      <c r="E122" s="43" t="s">
        <v>78</v>
      </c>
      <c r="F122" s="25">
        <v>14.0</v>
      </c>
      <c r="G122" s="25"/>
      <c r="H122" s="26"/>
      <c r="I122" s="26"/>
      <c r="J122" s="26"/>
      <c r="K122" s="26"/>
    </row>
    <row r="123">
      <c r="A123" s="43" t="s">
        <v>1511</v>
      </c>
      <c r="B123" s="27">
        <v>0.15606481481481482</v>
      </c>
      <c r="C123" s="27">
        <f>B123-TIME('Time Shifts'!$B$46,'Time Shifts'!$C$46,'Time Shifts'!$D$46)</f>
        <v>0.1440277778</v>
      </c>
      <c r="D123" s="43" t="s">
        <v>968</v>
      </c>
      <c r="E123" s="43" t="s">
        <v>78</v>
      </c>
      <c r="F123" s="25">
        <v>19.0</v>
      </c>
      <c r="G123" s="25">
        <f t="shared" ref="G123:G124" si="12">F123-1</f>
        <v>18</v>
      </c>
      <c r="H123" s="26"/>
      <c r="I123" s="26"/>
      <c r="J123" s="26"/>
      <c r="K123" s="26"/>
    </row>
    <row r="124">
      <c r="A124" s="43" t="s">
        <v>1511</v>
      </c>
      <c r="B124" s="27">
        <v>0.15636574074074075</v>
      </c>
      <c r="C124" s="27">
        <f>B124-TIME('Time Shifts'!$B$46,'Time Shifts'!$C$46,'Time Shifts'!$D$46)</f>
        <v>0.1443287037</v>
      </c>
      <c r="D124" s="43" t="s">
        <v>968</v>
      </c>
      <c r="E124" s="43" t="s">
        <v>87</v>
      </c>
      <c r="F124" s="25">
        <v>18.0</v>
      </c>
      <c r="G124" s="25">
        <f t="shared" si="12"/>
        <v>17</v>
      </c>
      <c r="H124" s="26"/>
      <c r="I124" s="26"/>
      <c r="J124" s="26"/>
      <c r="K124" s="26"/>
    </row>
    <row r="125">
      <c r="A125" s="43" t="s">
        <v>1511</v>
      </c>
      <c r="B125" s="27">
        <v>0.15636574074074075</v>
      </c>
      <c r="C125" s="27">
        <f>B125-TIME('Time Shifts'!$B$46,'Time Shifts'!$C$46,'Time Shifts'!$D$46)</f>
        <v>0.1443287037</v>
      </c>
      <c r="D125" s="43" t="s">
        <v>1517</v>
      </c>
      <c r="E125" s="43" t="s">
        <v>87</v>
      </c>
      <c r="F125" s="25">
        <v>13.0</v>
      </c>
      <c r="G125" s="25">
        <f>F125-4</f>
        <v>9</v>
      </c>
      <c r="H125" s="26"/>
      <c r="I125" s="26"/>
      <c r="J125" s="26"/>
      <c r="K125" s="26"/>
    </row>
    <row r="126">
      <c r="A126" s="43" t="s">
        <v>1511</v>
      </c>
      <c r="B126" s="27">
        <v>0.15894675925925925</v>
      </c>
      <c r="C126" s="27">
        <f>B126-TIME('Time Shifts'!$B$46,'Time Shifts'!$C$46,'Time Shifts'!$D$46)</f>
        <v>0.1469097222</v>
      </c>
      <c r="D126" s="43" t="s">
        <v>66</v>
      </c>
      <c r="E126" s="43" t="s">
        <v>89</v>
      </c>
      <c r="F126" s="25">
        <v>24.0</v>
      </c>
      <c r="G126" s="25">
        <f t="shared" ref="G126:G127" si="13">F126-7</f>
        <v>17</v>
      </c>
      <c r="H126" s="26"/>
      <c r="I126" s="26"/>
      <c r="J126" s="43"/>
      <c r="K126" s="43" t="s">
        <v>171</v>
      </c>
    </row>
    <row r="127">
      <c r="A127" s="43" t="s">
        <v>1511</v>
      </c>
      <c r="B127" s="27">
        <v>0.15899305555555557</v>
      </c>
      <c r="C127" s="27">
        <f>B127-TIME('Time Shifts'!$B$46,'Time Shifts'!$C$46,'Time Shifts'!$D$46)</f>
        <v>0.1469560185</v>
      </c>
      <c r="D127" s="43" t="s">
        <v>66</v>
      </c>
      <c r="E127" s="43" t="s">
        <v>89</v>
      </c>
      <c r="F127" s="25">
        <v>23.0</v>
      </c>
      <c r="G127" s="25">
        <f t="shared" si="13"/>
        <v>16</v>
      </c>
      <c r="H127" s="26"/>
      <c r="I127" s="26"/>
      <c r="J127" s="43"/>
      <c r="K127" s="43" t="s">
        <v>171</v>
      </c>
    </row>
    <row r="128">
      <c r="A128" s="43" t="s">
        <v>1511</v>
      </c>
      <c r="B128" s="27">
        <v>0.15908564814814816</v>
      </c>
      <c r="C128" s="27">
        <f>B128-TIME('Time Shifts'!$B$46,'Time Shifts'!$C$46,'Time Shifts'!$D$46)</f>
        <v>0.1470486111</v>
      </c>
      <c r="D128" s="43" t="s">
        <v>66</v>
      </c>
      <c r="E128" s="43" t="s">
        <v>91</v>
      </c>
      <c r="F128" s="25">
        <v>16.0</v>
      </c>
      <c r="G128" s="25"/>
      <c r="H128" s="43"/>
      <c r="I128" s="26" t="s">
        <v>1541</v>
      </c>
      <c r="J128" s="26"/>
      <c r="K128" s="26"/>
    </row>
    <row r="129">
      <c r="A129" s="43" t="s">
        <v>1511</v>
      </c>
      <c r="B129" s="27">
        <v>0.15915509259259258</v>
      </c>
      <c r="C129" s="27">
        <f>B129-TIME('Time Shifts'!$B$46,'Time Shifts'!$C$46,'Time Shifts'!$D$46)</f>
        <v>0.1471180556</v>
      </c>
      <c r="D129" s="43" t="s">
        <v>66</v>
      </c>
      <c r="E129" s="43" t="s">
        <v>91</v>
      </c>
      <c r="F129" s="25">
        <v>12.0</v>
      </c>
      <c r="G129" s="25"/>
      <c r="H129" s="43"/>
      <c r="I129" s="26" t="s">
        <v>1542</v>
      </c>
      <c r="J129" s="26"/>
      <c r="K129" s="26"/>
    </row>
    <row r="130">
      <c r="A130" s="43" t="s">
        <v>1511</v>
      </c>
      <c r="B130" s="27">
        <v>0.15939814814814815</v>
      </c>
      <c r="C130" s="27">
        <f>B130-TIME('Time Shifts'!$B$46,'Time Shifts'!$C$46,'Time Shifts'!$D$46)</f>
        <v>0.1473611111</v>
      </c>
      <c r="D130" s="43" t="s">
        <v>66</v>
      </c>
      <c r="E130" s="43" t="s">
        <v>787</v>
      </c>
      <c r="F130" s="28" t="s">
        <v>75</v>
      </c>
      <c r="G130" s="25" t="s">
        <v>75</v>
      </c>
      <c r="H130" s="26"/>
      <c r="I130" s="26"/>
      <c r="J130" s="26"/>
      <c r="K130" s="26"/>
    </row>
    <row r="131">
      <c r="A131" s="43" t="s">
        <v>1511</v>
      </c>
      <c r="B131" s="27">
        <v>0.1615625</v>
      </c>
      <c r="C131" s="27">
        <f>B131-TIME('Time Shifts'!$B$46,'Time Shifts'!$C$46,'Time Shifts'!$D$46)</f>
        <v>0.149525463</v>
      </c>
      <c r="D131" s="43" t="s">
        <v>1517</v>
      </c>
      <c r="E131" s="43" t="s">
        <v>125</v>
      </c>
      <c r="F131" s="25">
        <v>15.0</v>
      </c>
      <c r="G131" s="25">
        <f>F131-7</f>
        <v>8</v>
      </c>
      <c r="H131" s="26"/>
      <c r="I131" s="26"/>
      <c r="J131" s="26"/>
      <c r="K131" s="26"/>
    </row>
    <row r="132">
      <c r="A132" s="43" t="s">
        <v>1511</v>
      </c>
      <c r="B132" s="27">
        <v>0.16253472222222223</v>
      </c>
      <c r="C132" s="27">
        <f>B132-TIME('Time Shifts'!$B$46,'Time Shifts'!$C$46,'Time Shifts'!$D$46)</f>
        <v>0.1504976852</v>
      </c>
      <c r="D132" s="43" t="s">
        <v>1517</v>
      </c>
      <c r="E132" s="43" t="s">
        <v>80</v>
      </c>
      <c r="F132" s="25">
        <v>9.0</v>
      </c>
      <c r="G132" s="25"/>
      <c r="H132" s="26"/>
      <c r="I132" s="26"/>
      <c r="J132" s="26"/>
      <c r="K132" s="26"/>
    </row>
    <row r="133">
      <c r="A133" s="43" t="s">
        <v>1511</v>
      </c>
      <c r="B133" s="27">
        <v>0.16402777777777777</v>
      </c>
      <c r="C133" s="27">
        <f>B133-TIME('Time Shifts'!$B$46,'Time Shifts'!$C$46,'Time Shifts'!$D$46)</f>
        <v>0.1519907407</v>
      </c>
      <c r="D133" s="43" t="s">
        <v>69</v>
      </c>
      <c r="E133" s="43" t="s">
        <v>131</v>
      </c>
      <c r="F133" s="25">
        <v>6.0</v>
      </c>
      <c r="G133" s="25">
        <f>F133-1</f>
        <v>5</v>
      </c>
      <c r="H133" s="26"/>
      <c r="I133" s="26"/>
      <c r="J133" s="26"/>
      <c r="K133" s="26"/>
    </row>
    <row r="134">
      <c r="A134" s="43" t="s">
        <v>1511</v>
      </c>
      <c r="B134" s="27">
        <v>0.1646064814814815</v>
      </c>
      <c r="C134" s="27">
        <f>B134-TIME('Time Shifts'!$B$46,'Time Shifts'!$C$46,'Time Shifts'!$D$46)</f>
        <v>0.1525694444</v>
      </c>
      <c r="D134" s="43" t="s">
        <v>1532</v>
      </c>
      <c r="E134" s="43" t="s">
        <v>93</v>
      </c>
      <c r="F134" s="25">
        <v>20.0</v>
      </c>
      <c r="G134" s="25">
        <f>F134-5</f>
        <v>15</v>
      </c>
      <c r="H134" s="26"/>
      <c r="I134" s="26"/>
      <c r="J134" s="43"/>
      <c r="K134" s="43" t="s">
        <v>1534</v>
      </c>
    </row>
    <row r="135">
      <c r="A135" s="43" t="s">
        <v>1511</v>
      </c>
      <c r="B135" s="27">
        <v>0.16467592592592592</v>
      </c>
      <c r="C135" s="27">
        <f>B135-TIME('Time Shifts'!$B$46,'Time Shifts'!$C$46,'Time Shifts'!$D$46)</f>
        <v>0.1526388889</v>
      </c>
      <c r="D135" s="43" t="s">
        <v>1532</v>
      </c>
      <c r="E135" s="43" t="s">
        <v>91</v>
      </c>
      <c r="F135" s="25">
        <v>9.0</v>
      </c>
      <c r="G135" s="25"/>
      <c r="H135" s="43"/>
      <c r="I135" s="26" t="s">
        <v>1543</v>
      </c>
      <c r="J135" s="26"/>
      <c r="K135" s="26" t="s">
        <v>1533</v>
      </c>
    </row>
    <row r="136">
      <c r="A136" s="43" t="s">
        <v>1511</v>
      </c>
      <c r="B136" s="27">
        <v>0.16490740740740742</v>
      </c>
      <c r="C136" s="27">
        <f>B136-TIME('Time Shifts'!$B$46,'Time Shifts'!$C$46,'Time Shifts'!$D$46)</f>
        <v>0.1528703704</v>
      </c>
      <c r="D136" s="43" t="s">
        <v>1532</v>
      </c>
      <c r="E136" s="43" t="s">
        <v>93</v>
      </c>
      <c r="F136" s="28" t="s">
        <v>75</v>
      </c>
      <c r="G136" s="25" t="s">
        <v>75</v>
      </c>
      <c r="H136" s="26"/>
      <c r="I136" s="26"/>
      <c r="J136" s="43"/>
      <c r="K136" s="43" t="s">
        <v>1534</v>
      </c>
    </row>
    <row r="137">
      <c r="A137" s="43" t="s">
        <v>1511</v>
      </c>
      <c r="B137" s="27">
        <v>0.16505787037037037</v>
      </c>
      <c r="C137" s="27">
        <f>B137-TIME('Time Shifts'!$B$46,'Time Shifts'!$C$46,'Time Shifts'!$D$46)</f>
        <v>0.1530208333</v>
      </c>
      <c r="D137" s="43" t="s">
        <v>1532</v>
      </c>
      <c r="E137" s="43" t="s">
        <v>91</v>
      </c>
      <c r="F137" s="25">
        <v>11.0</v>
      </c>
      <c r="G137" s="25"/>
      <c r="H137" s="43"/>
      <c r="I137" s="26" t="s">
        <v>1544</v>
      </c>
      <c r="J137" s="26"/>
      <c r="K137" s="26" t="s">
        <v>1533</v>
      </c>
    </row>
    <row r="138">
      <c r="A138" s="43" t="s">
        <v>1511</v>
      </c>
      <c r="B138" s="27">
        <v>0.16561342592592593</v>
      </c>
      <c r="C138" s="27">
        <f>B138-TIME('Time Shifts'!$B$46,'Time Shifts'!$C$46,'Time Shifts'!$D$46)</f>
        <v>0.1535763889</v>
      </c>
      <c r="D138" s="43" t="s">
        <v>1532</v>
      </c>
      <c r="E138" s="43" t="s">
        <v>91</v>
      </c>
      <c r="F138" s="25">
        <v>6.0</v>
      </c>
      <c r="G138" s="25"/>
      <c r="H138" s="43"/>
      <c r="I138" s="26" t="s">
        <v>1545</v>
      </c>
      <c r="J138" s="26"/>
      <c r="K138" s="26" t="s">
        <v>1533</v>
      </c>
    </row>
    <row r="139">
      <c r="A139" s="43" t="s">
        <v>1511</v>
      </c>
      <c r="B139" s="27">
        <v>0.1661111111111111</v>
      </c>
      <c r="C139" s="27">
        <f>B139-TIME('Time Shifts'!$B$46,'Time Shifts'!$C$46,'Time Shifts'!$D$46)</f>
        <v>0.1540740741</v>
      </c>
      <c r="D139" s="43" t="s">
        <v>69</v>
      </c>
      <c r="E139" s="43" t="s">
        <v>100</v>
      </c>
      <c r="F139" s="28" t="s">
        <v>68</v>
      </c>
      <c r="G139" s="25">
        <v>20.0</v>
      </c>
      <c r="H139" s="43"/>
      <c r="I139" s="26" t="s">
        <v>1546</v>
      </c>
      <c r="J139" s="43"/>
      <c r="K139" s="43" t="s">
        <v>1536</v>
      </c>
    </row>
    <row r="140">
      <c r="A140" s="43" t="s">
        <v>1511</v>
      </c>
      <c r="B140" s="27">
        <v>0.16643518518518519</v>
      </c>
      <c r="C140" s="27">
        <f>B140-TIME('Time Shifts'!$B$46,'Time Shifts'!$C$46,'Time Shifts'!$D$46)</f>
        <v>0.1543981481</v>
      </c>
      <c r="D140" s="43" t="s">
        <v>70</v>
      </c>
      <c r="E140" s="43" t="s">
        <v>100</v>
      </c>
      <c r="F140" s="25">
        <v>25.0</v>
      </c>
      <c r="G140" s="25">
        <f>F140-7</f>
        <v>18</v>
      </c>
      <c r="H140" s="26"/>
      <c r="I140" s="26"/>
      <c r="J140" s="43"/>
      <c r="K140" s="43" t="s">
        <v>1536</v>
      </c>
    </row>
    <row r="141">
      <c r="A141" s="43" t="s">
        <v>1511</v>
      </c>
      <c r="B141" s="27">
        <v>0.16744212962962962</v>
      </c>
      <c r="C141" s="27">
        <f>B141-TIME('Time Shifts'!$B$46,'Time Shifts'!$C$46,'Time Shifts'!$D$46)</f>
        <v>0.1554050926</v>
      </c>
      <c r="D141" s="43" t="s">
        <v>70</v>
      </c>
      <c r="E141" s="26" t="s">
        <v>93</v>
      </c>
      <c r="F141" s="28">
        <f>G141+7</f>
        <v>11</v>
      </c>
      <c r="G141" s="25">
        <v>4.0</v>
      </c>
      <c r="H141" s="26"/>
      <c r="I141" s="26"/>
      <c r="J141" s="43"/>
      <c r="K141" s="43" t="s">
        <v>605</v>
      </c>
    </row>
    <row r="142">
      <c r="A142" s="43" t="s">
        <v>1511</v>
      </c>
      <c r="B142" s="27">
        <v>0.16751157407407408</v>
      </c>
      <c r="C142" s="27">
        <f>B142-TIME('Time Shifts'!$B$46,'Time Shifts'!$C$46,'Time Shifts'!$D$46)</f>
        <v>0.155474537</v>
      </c>
      <c r="D142" s="43" t="s">
        <v>1532</v>
      </c>
      <c r="E142" s="43" t="s">
        <v>93</v>
      </c>
      <c r="F142" s="28" t="s">
        <v>68</v>
      </c>
      <c r="G142" s="28">
        <v>20.0</v>
      </c>
      <c r="H142" s="26" t="s">
        <v>137</v>
      </c>
      <c r="I142" s="26"/>
      <c r="J142" s="43"/>
      <c r="K142" s="43" t="s">
        <v>1534</v>
      </c>
    </row>
    <row r="143">
      <c r="A143" s="43" t="s">
        <v>1511</v>
      </c>
      <c r="B143" s="27">
        <v>0.1676388888888889</v>
      </c>
      <c r="C143" s="27">
        <f>B143-TIME('Time Shifts'!$B$46,'Time Shifts'!$C$46,'Time Shifts'!$D$46)</f>
        <v>0.1556018519</v>
      </c>
      <c r="D143" s="43" t="s">
        <v>1532</v>
      </c>
      <c r="E143" s="43" t="s">
        <v>91</v>
      </c>
      <c r="F143" s="25">
        <v>13.0</v>
      </c>
      <c r="G143" s="25"/>
      <c r="H143" s="43"/>
      <c r="I143" s="26" t="s">
        <v>1547</v>
      </c>
      <c r="J143" s="26"/>
      <c r="K143" s="26" t="s">
        <v>1533</v>
      </c>
    </row>
    <row r="144">
      <c r="A144" s="43" t="s">
        <v>1511</v>
      </c>
      <c r="B144" s="27">
        <v>0.16809027777777777</v>
      </c>
      <c r="C144" s="27">
        <f>B144-TIME('Time Shifts'!$B$46,'Time Shifts'!$C$46,'Time Shifts'!$D$46)</f>
        <v>0.1560532407</v>
      </c>
      <c r="D144" s="43" t="s">
        <v>1532</v>
      </c>
      <c r="E144" s="43" t="s">
        <v>91</v>
      </c>
      <c r="F144" s="25">
        <v>6.0</v>
      </c>
      <c r="G144" s="25"/>
      <c r="H144" s="43"/>
      <c r="I144" s="26" t="s">
        <v>1548</v>
      </c>
      <c r="J144" s="26"/>
      <c r="K144" s="26" t="s">
        <v>1533</v>
      </c>
    </row>
    <row r="145">
      <c r="A145" s="43" t="s">
        <v>1511</v>
      </c>
      <c r="B145" s="27">
        <v>0.1707175925925926</v>
      </c>
      <c r="C145" s="27">
        <f>B145-TIME('Time Shifts'!$B$46,'Time Shifts'!$C$46,'Time Shifts'!$D$46)</f>
        <v>0.1586805556</v>
      </c>
      <c r="D145" s="43" t="s">
        <v>66</v>
      </c>
      <c r="E145" s="43" t="s">
        <v>787</v>
      </c>
      <c r="F145" s="28" t="s">
        <v>75</v>
      </c>
      <c r="G145" s="25" t="s">
        <v>75</v>
      </c>
      <c r="H145" s="26"/>
      <c r="I145" s="26"/>
      <c r="J145" s="26"/>
      <c r="K145" s="26"/>
    </row>
    <row r="146">
      <c r="A146" s="43" t="s">
        <v>1511</v>
      </c>
      <c r="B146" s="27">
        <v>0.17510416666666667</v>
      </c>
      <c r="C146" s="27">
        <f>B146-TIME('Time Shifts'!$B$46,'Time Shifts'!$C$46,'Time Shifts'!$D$46)</f>
        <v>0.1630671296</v>
      </c>
      <c r="D146" s="43" t="s">
        <v>69</v>
      </c>
      <c r="E146" s="43" t="s">
        <v>787</v>
      </c>
      <c r="F146" s="25">
        <v>3.0</v>
      </c>
      <c r="G146" s="25">
        <f>F146</f>
        <v>3</v>
      </c>
      <c r="H146" s="26"/>
      <c r="I146" s="26"/>
      <c r="J146" s="26"/>
      <c r="K146" s="26"/>
    </row>
    <row r="147">
      <c r="A147" s="43" t="s">
        <v>1511</v>
      </c>
      <c r="B147" s="27">
        <v>0.17510416666666667</v>
      </c>
      <c r="C147" s="27">
        <f>B147-TIME('Time Shifts'!$B$46,'Time Shifts'!$C$46,'Time Shifts'!$D$46)</f>
        <v>0.1630671296</v>
      </c>
      <c r="D147" s="43" t="s">
        <v>968</v>
      </c>
      <c r="E147" s="43" t="s">
        <v>81</v>
      </c>
      <c r="F147" s="25">
        <v>19.0</v>
      </c>
      <c r="G147" s="25">
        <f>F147-3</f>
        <v>16</v>
      </c>
      <c r="H147" s="26"/>
      <c r="I147" s="26"/>
      <c r="J147" s="43"/>
      <c r="K147" s="43" t="s">
        <v>254</v>
      </c>
    </row>
    <row r="148">
      <c r="A148" s="43" t="s">
        <v>1511</v>
      </c>
      <c r="B148" s="27">
        <v>0.1791550925925926</v>
      </c>
      <c r="C148" s="27">
        <f>B148-TIME('Time Shifts'!$B$46,'Time Shifts'!$C$46,'Time Shifts'!$D$46)</f>
        <v>0.1671180556</v>
      </c>
      <c r="D148" s="43" t="s">
        <v>66</v>
      </c>
      <c r="E148" s="43" t="s">
        <v>89</v>
      </c>
      <c r="F148" s="25">
        <v>25.0</v>
      </c>
      <c r="G148" s="25">
        <f t="shared" ref="G148:G149" si="14">F148-7</f>
        <v>18</v>
      </c>
      <c r="H148" s="26"/>
      <c r="I148" s="26"/>
      <c r="J148" s="43"/>
      <c r="K148" s="43" t="s">
        <v>171</v>
      </c>
    </row>
    <row r="149">
      <c r="A149" s="43" t="s">
        <v>1511</v>
      </c>
      <c r="B149" s="27">
        <v>0.17917824074074074</v>
      </c>
      <c r="C149" s="27">
        <f>B149-TIME('Time Shifts'!$B$46,'Time Shifts'!$C$46,'Time Shifts'!$D$46)</f>
        <v>0.1671412037</v>
      </c>
      <c r="D149" s="43" t="s">
        <v>66</v>
      </c>
      <c r="E149" s="43" t="s">
        <v>89</v>
      </c>
      <c r="F149" s="25">
        <v>22.0</v>
      </c>
      <c r="G149" s="25">
        <f t="shared" si="14"/>
        <v>15</v>
      </c>
      <c r="H149" s="26"/>
      <c r="I149" s="26"/>
      <c r="J149" s="43"/>
      <c r="K149" s="43" t="s">
        <v>171</v>
      </c>
    </row>
    <row r="150">
      <c r="A150" s="43" t="s">
        <v>1511</v>
      </c>
      <c r="B150" s="27">
        <v>0.17925925925925926</v>
      </c>
      <c r="C150" s="27">
        <f>B150-TIME('Time Shifts'!$B$46,'Time Shifts'!$C$46,'Time Shifts'!$D$46)</f>
        <v>0.1672222222</v>
      </c>
      <c r="D150" s="43" t="s">
        <v>66</v>
      </c>
      <c r="E150" s="43" t="s">
        <v>91</v>
      </c>
      <c r="F150" s="25">
        <v>7.0</v>
      </c>
      <c r="G150" s="25"/>
      <c r="H150" s="43"/>
      <c r="I150" s="26" t="s">
        <v>1549</v>
      </c>
      <c r="J150" s="26"/>
      <c r="K150" s="26"/>
    </row>
    <row r="151">
      <c r="A151" s="43" t="s">
        <v>1511</v>
      </c>
      <c r="B151" s="27">
        <v>0.17930555555555555</v>
      </c>
      <c r="C151" s="27">
        <f>B151-TIME('Time Shifts'!$B$46,'Time Shifts'!$C$46,'Time Shifts'!$D$46)</f>
        <v>0.1672685185</v>
      </c>
      <c r="D151" s="43" t="s">
        <v>66</v>
      </c>
      <c r="E151" s="43" t="s">
        <v>91</v>
      </c>
      <c r="F151" s="25">
        <v>10.0</v>
      </c>
      <c r="G151" s="25"/>
      <c r="H151" s="43"/>
      <c r="I151" s="26" t="s">
        <v>1550</v>
      </c>
      <c r="J151" s="26"/>
      <c r="K151" s="26"/>
    </row>
    <row r="152">
      <c r="A152" s="43" t="s">
        <v>1511</v>
      </c>
      <c r="B152" s="27">
        <v>0.17947916666666666</v>
      </c>
      <c r="C152" s="27">
        <f>B152-TIME('Time Shifts'!$B$46,'Time Shifts'!$C$46,'Time Shifts'!$D$46)</f>
        <v>0.1674421296</v>
      </c>
      <c r="D152" s="43" t="s">
        <v>66</v>
      </c>
      <c r="E152" s="43" t="s">
        <v>210</v>
      </c>
      <c r="F152" s="25">
        <v>21.0</v>
      </c>
      <c r="G152" s="25">
        <f>F152-6</f>
        <v>15</v>
      </c>
      <c r="H152" s="26"/>
      <c r="I152" s="26"/>
      <c r="J152" s="26"/>
      <c r="K152" s="26"/>
    </row>
    <row r="153">
      <c r="A153" s="43" t="s">
        <v>1511</v>
      </c>
      <c r="B153" s="27">
        <v>0.17983796296296295</v>
      </c>
      <c r="C153" s="27">
        <f>B153-TIME('Time Shifts'!$B$46,'Time Shifts'!$C$46,'Time Shifts'!$D$46)</f>
        <v>0.1678009259</v>
      </c>
      <c r="D153" s="43" t="s">
        <v>66</v>
      </c>
      <c r="E153" s="43" t="s">
        <v>787</v>
      </c>
      <c r="F153" s="25" t="s">
        <v>75</v>
      </c>
      <c r="G153" s="25"/>
      <c r="H153" s="26"/>
      <c r="I153" s="26"/>
      <c r="J153" s="26"/>
      <c r="K153" s="26"/>
    </row>
    <row r="154">
      <c r="A154" s="43" t="s">
        <v>1511</v>
      </c>
      <c r="B154" s="27">
        <v>0.1802314814814815</v>
      </c>
      <c r="C154" s="27">
        <f>B154-TIME('Time Shifts'!$B$46,'Time Shifts'!$C$46,'Time Shifts'!$D$46)</f>
        <v>0.1681944444</v>
      </c>
      <c r="D154" s="43" t="s">
        <v>1517</v>
      </c>
      <c r="E154" s="43" t="s">
        <v>93</v>
      </c>
      <c r="F154" s="28" t="s">
        <v>75</v>
      </c>
      <c r="G154" s="25" t="s">
        <v>75</v>
      </c>
      <c r="H154" s="26"/>
      <c r="I154" s="26"/>
      <c r="J154" s="43"/>
      <c r="K154" s="43" t="s">
        <v>85</v>
      </c>
    </row>
    <row r="155">
      <c r="A155" s="43" t="s">
        <v>1511</v>
      </c>
      <c r="B155" s="27">
        <v>0.1802314814814815</v>
      </c>
      <c r="C155" s="27">
        <f>B155-TIME('Time Shifts'!$B$46,'Time Shifts'!$C$46,'Time Shifts'!$D$46)</f>
        <v>0.1681944444</v>
      </c>
      <c r="D155" s="43" t="s">
        <v>1517</v>
      </c>
      <c r="E155" s="43" t="s">
        <v>93</v>
      </c>
      <c r="F155" s="28">
        <v>25.0</v>
      </c>
      <c r="G155" s="25">
        <v>18.0</v>
      </c>
      <c r="H155" s="26"/>
      <c r="I155" s="26"/>
      <c r="J155" s="43"/>
      <c r="K155" s="43" t="s">
        <v>1551</v>
      </c>
    </row>
    <row r="156">
      <c r="A156" s="43" t="s">
        <v>1511</v>
      </c>
      <c r="B156" s="27">
        <v>0.18038194444444444</v>
      </c>
      <c r="C156" s="27">
        <f>B156-TIME('Time Shifts'!$B$46,'Time Shifts'!$C$46,'Time Shifts'!$D$46)</f>
        <v>0.1683449074</v>
      </c>
      <c r="D156" s="43" t="s">
        <v>1517</v>
      </c>
      <c r="E156" s="43" t="s">
        <v>91</v>
      </c>
      <c r="F156" s="25">
        <v>27.0</v>
      </c>
      <c r="G156" s="25"/>
      <c r="H156" s="43"/>
      <c r="I156" s="26" t="s">
        <v>1552</v>
      </c>
      <c r="J156" s="26"/>
      <c r="K156" s="26"/>
    </row>
    <row r="157">
      <c r="A157" s="43" t="s">
        <v>1511</v>
      </c>
      <c r="B157" s="27">
        <v>0.1807175925925926</v>
      </c>
      <c r="C157" s="27">
        <f>B157-TIME('Time Shifts'!$B$46,'Time Shifts'!$C$46,'Time Shifts'!$D$46)</f>
        <v>0.1686805556</v>
      </c>
      <c r="D157" s="43" t="s">
        <v>1517</v>
      </c>
      <c r="E157" s="43" t="s">
        <v>125</v>
      </c>
      <c r="F157" s="25">
        <v>15.0</v>
      </c>
      <c r="G157" s="25"/>
      <c r="H157" s="26"/>
      <c r="I157" s="26"/>
      <c r="J157" s="26"/>
      <c r="K157" s="26"/>
    </row>
    <row r="158">
      <c r="A158" s="43" t="s">
        <v>1511</v>
      </c>
      <c r="B158" s="27">
        <v>0.18096064814814813</v>
      </c>
      <c r="C158" s="27">
        <f>B158-TIME('Time Shifts'!$B$46,'Time Shifts'!$C$46,'Time Shifts'!$D$46)</f>
        <v>0.1689236111</v>
      </c>
      <c r="D158" s="43" t="s">
        <v>69</v>
      </c>
      <c r="E158" s="43" t="s">
        <v>76</v>
      </c>
      <c r="F158" s="25">
        <v>4.0</v>
      </c>
      <c r="G158" s="25"/>
      <c r="H158" s="26"/>
      <c r="I158" s="26"/>
      <c r="J158" s="43"/>
      <c r="K158" s="43" t="s">
        <v>1553</v>
      </c>
    </row>
    <row r="159">
      <c r="A159" s="43" t="s">
        <v>1511</v>
      </c>
      <c r="B159" s="27">
        <v>0.18206018518518519</v>
      </c>
      <c r="C159" s="27">
        <f>B159-TIME('Time Shifts'!$B$46,'Time Shifts'!$C$46,'Time Shifts'!$D$46)</f>
        <v>0.1700231481</v>
      </c>
      <c r="D159" s="43" t="s">
        <v>69</v>
      </c>
      <c r="E159" s="43" t="s">
        <v>89</v>
      </c>
      <c r="F159" s="28" t="s">
        <v>88</v>
      </c>
      <c r="G159" s="25">
        <v>1.0</v>
      </c>
      <c r="H159" s="26"/>
      <c r="I159" s="26"/>
      <c r="J159" s="43"/>
      <c r="K159" s="43" t="s">
        <v>1554</v>
      </c>
    </row>
    <row r="160">
      <c r="A160" s="43" t="s">
        <v>1511</v>
      </c>
      <c r="B160" s="27">
        <v>0.18255787037037038</v>
      </c>
      <c r="C160" s="27">
        <f>B160-TIME('Time Shifts'!$B$46,'Time Shifts'!$C$46,'Time Shifts'!$D$46)</f>
        <v>0.1705208333</v>
      </c>
      <c r="D160" s="43" t="s">
        <v>69</v>
      </c>
      <c r="E160" s="43" t="s">
        <v>787</v>
      </c>
      <c r="F160" s="25">
        <v>19.0</v>
      </c>
      <c r="G160" s="25">
        <f>F160</f>
        <v>19</v>
      </c>
      <c r="H160" s="26"/>
      <c r="I160" s="26"/>
      <c r="J160" s="26"/>
      <c r="K160" s="26"/>
    </row>
    <row r="161">
      <c r="A161" s="43" t="s">
        <v>1511</v>
      </c>
      <c r="B161" s="27">
        <v>0.18373842592592593</v>
      </c>
      <c r="C161" s="27">
        <f>B161-TIME('Time Shifts'!$B$46,'Time Shifts'!$C$46,'Time Shifts'!$D$46)</f>
        <v>0.1717013889</v>
      </c>
      <c r="D161" s="43" t="s">
        <v>1517</v>
      </c>
      <c r="E161" s="43" t="s">
        <v>100</v>
      </c>
      <c r="F161" s="25">
        <v>23.0</v>
      </c>
      <c r="G161" s="25">
        <f>F161-7</f>
        <v>16</v>
      </c>
      <c r="H161" s="26"/>
      <c r="I161" s="26"/>
      <c r="J161" s="43"/>
      <c r="K161" s="43" t="s">
        <v>1536</v>
      </c>
    </row>
    <row r="162">
      <c r="A162" s="43" t="s">
        <v>1511</v>
      </c>
      <c r="B162" s="27">
        <v>0.1845138888888889</v>
      </c>
      <c r="C162" s="27">
        <f>B162-TIME('Time Shifts'!$B$46,'Time Shifts'!$C$46,'Time Shifts'!$D$46)</f>
        <v>0.1724768519</v>
      </c>
      <c r="D162" s="43" t="s">
        <v>82</v>
      </c>
      <c r="E162" s="43" t="s">
        <v>78</v>
      </c>
      <c r="F162" s="25">
        <v>4.0</v>
      </c>
      <c r="G162" s="25">
        <f>F162-1</f>
        <v>3</v>
      </c>
      <c r="H162" s="43"/>
      <c r="I162" s="26" t="s">
        <v>1555</v>
      </c>
      <c r="J162" s="26"/>
      <c r="K162" s="26"/>
    </row>
    <row r="163">
      <c r="A163" s="43" t="s">
        <v>1511</v>
      </c>
      <c r="B163" s="27">
        <v>0.1845138888888889</v>
      </c>
      <c r="C163" s="27">
        <f>B163-TIME('Time Shifts'!$B$46,'Time Shifts'!$C$46,'Time Shifts'!$D$46)</f>
        <v>0.1724768519</v>
      </c>
      <c r="D163" s="43" t="s">
        <v>74</v>
      </c>
      <c r="E163" s="43" t="s">
        <v>78</v>
      </c>
      <c r="F163" s="25">
        <v>12.0</v>
      </c>
      <c r="G163" s="25">
        <f>F163-7</f>
        <v>5</v>
      </c>
      <c r="H163" s="43"/>
      <c r="I163" s="26" t="s">
        <v>1556</v>
      </c>
      <c r="J163" s="26"/>
      <c r="K163" s="26"/>
    </row>
    <row r="164">
      <c r="A164" s="43" t="s">
        <v>1511</v>
      </c>
      <c r="B164" s="27">
        <v>0.18486111111111111</v>
      </c>
      <c r="C164" s="27">
        <f>B164-TIME('Time Shifts'!$B$46,'Time Shifts'!$C$46,'Time Shifts'!$D$46)</f>
        <v>0.1728240741</v>
      </c>
      <c r="D164" s="43" t="s">
        <v>74</v>
      </c>
      <c r="E164" s="43" t="s">
        <v>87</v>
      </c>
      <c r="F164" s="25">
        <v>8.0</v>
      </c>
      <c r="G164" s="25">
        <f>F164-4</f>
        <v>4</v>
      </c>
      <c r="H164" s="26"/>
      <c r="I164" s="26"/>
      <c r="J164" s="26"/>
      <c r="K164" s="26"/>
    </row>
    <row r="165">
      <c r="A165" s="43" t="s">
        <v>1511</v>
      </c>
      <c r="B165" s="27">
        <v>0.18487268518518518</v>
      </c>
      <c r="C165" s="27">
        <f>B165-TIME('Time Shifts'!$B$46,'Time Shifts'!$C$46,'Time Shifts'!$D$46)</f>
        <v>0.1728356481</v>
      </c>
      <c r="D165" s="43" t="s">
        <v>82</v>
      </c>
      <c r="E165" s="43" t="s">
        <v>87</v>
      </c>
      <c r="F165" s="25">
        <v>7.0</v>
      </c>
      <c r="G165" s="25">
        <f>F165-1</f>
        <v>6</v>
      </c>
      <c r="H165" s="26"/>
      <c r="I165" s="26"/>
      <c r="J165" s="26"/>
      <c r="K165" s="26"/>
    </row>
    <row r="166">
      <c r="A166" s="43" t="s">
        <v>1511</v>
      </c>
      <c r="B166" s="27">
        <v>0.18922453703703704</v>
      </c>
      <c r="C166" s="27">
        <f>B166-TIME('Time Shifts'!$B$46,'Time Shifts'!$C$46,'Time Shifts'!$D$46)</f>
        <v>0.1771875</v>
      </c>
      <c r="D166" s="43" t="s">
        <v>1517</v>
      </c>
      <c r="E166" s="43" t="s">
        <v>125</v>
      </c>
      <c r="F166" s="25">
        <v>25.0</v>
      </c>
      <c r="G166" s="25">
        <f>F166-7</f>
        <v>18</v>
      </c>
      <c r="H166" s="26"/>
      <c r="I166" s="26"/>
      <c r="J166" s="26"/>
      <c r="K166" s="26"/>
    </row>
    <row r="167">
      <c r="A167" s="43" t="s">
        <v>1511</v>
      </c>
      <c r="B167" s="27">
        <v>0.18959490740740742</v>
      </c>
      <c r="C167" s="27">
        <f>B167-TIME('Time Shifts'!$B$46,'Time Shifts'!$C$46,'Time Shifts'!$D$46)</f>
        <v>0.1775578704</v>
      </c>
      <c r="D167" s="43" t="s">
        <v>74</v>
      </c>
      <c r="E167" s="43" t="s">
        <v>76</v>
      </c>
      <c r="F167" s="25">
        <v>1.0</v>
      </c>
      <c r="G167" s="25"/>
      <c r="H167" s="26"/>
      <c r="I167" s="26"/>
      <c r="J167" s="43"/>
      <c r="K167" s="43" t="s">
        <v>1553</v>
      </c>
    </row>
    <row r="168">
      <c r="A168" s="43" t="s">
        <v>1511</v>
      </c>
      <c r="B168" s="27">
        <v>0.19042824074074075</v>
      </c>
      <c r="C168" s="27">
        <f>B168-TIME('Time Shifts'!$B$46,'Time Shifts'!$C$46,'Time Shifts'!$D$46)</f>
        <v>0.1783912037</v>
      </c>
      <c r="D168" s="43" t="s">
        <v>74</v>
      </c>
      <c r="E168" s="43" t="s">
        <v>93</v>
      </c>
      <c r="F168" s="25">
        <v>18.0</v>
      </c>
      <c r="G168" s="25">
        <f>F168-8</f>
        <v>10</v>
      </c>
      <c r="H168" s="26"/>
      <c r="I168" s="26"/>
      <c r="J168" s="43"/>
      <c r="K168" s="43" t="s">
        <v>1557</v>
      </c>
    </row>
    <row r="169">
      <c r="A169" s="43" t="s">
        <v>1511</v>
      </c>
      <c r="B169" s="27">
        <v>0.1907175925925926</v>
      </c>
      <c r="C169" s="27">
        <f>B169-TIME('Time Shifts'!$B$46,'Time Shifts'!$C$46,'Time Shifts'!$D$46)</f>
        <v>0.1786805556</v>
      </c>
      <c r="D169" s="43" t="s">
        <v>74</v>
      </c>
      <c r="E169" s="43" t="s">
        <v>91</v>
      </c>
      <c r="F169" s="25">
        <v>18.0</v>
      </c>
      <c r="G169" s="25"/>
      <c r="H169" s="43"/>
      <c r="I169" s="26" t="s">
        <v>1558</v>
      </c>
      <c r="J169" s="43"/>
      <c r="K169" s="43" t="s">
        <v>1559</v>
      </c>
    </row>
    <row r="170">
      <c r="A170" s="43" t="s">
        <v>1511</v>
      </c>
      <c r="B170" s="27">
        <v>0.1909837962962963</v>
      </c>
      <c r="C170" s="27">
        <f>B170-TIME('Time Shifts'!$B$46,'Time Shifts'!$C$46,'Time Shifts'!$D$46)</f>
        <v>0.1789467593</v>
      </c>
      <c r="D170" s="43" t="s">
        <v>74</v>
      </c>
      <c r="E170" s="43" t="s">
        <v>91</v>
      </c>
      <c r="F170" s="25">
        <v>11.0</v>
      </c>
      <c r="G170" s="25"/>
      <c r="H170" s="43"/>
      <c r="I170" s="26" t="s">
        <v>1560</v>
      </c>
      <c r="J170" s="43"/>
      <c r="K170" s="43" t="s">
        <v>1561</v>
      </c>
    </row>
    <row r="171">
      <c r="A171" s="43" t="s">
        <v>1511</v>
      </c>
      <c r="B171" s="27">
        <v>0.19109953703703703</v>
      </c>
      <c r="C171" s="27">
        <f>B171-TIME('Time Shifts'!$B$46,'Time Shifts'!$C$46,'Time Shifts'!$D$46)</f>
        <v>0.1790625</v>
      </c>
      <c r="D171" s="43" t="s">
        <v>82</v>
      </c>
      <c r="E171" s="43" t="s">
        <v>100</v>
      </c>
      <c r="F171" s="25">
        <v>4.0</v>
      </c>
      <c r="G171" s="25">
        <f>F171-1</f>
        <v>3</v>
      </c>
      <c r="H171" s="43"/>
      <c r="I171" s="26" t="s">
        <v>1562</v>
      </c>
      <c r="J171" s="43"/>
      <c r="K171" s="43" t="s">
        <v>1563</v>
      </c>
    </row>
    <row r="172">
      <c r="A172" s="43" t="s">
        <v>1511</v>
      </c>
      <c r="B172" s="27">
        <v>0.19113425925925925</v>
      </c>
      <c r="C172" s="27">
        <f>B172-TIME('Time Shifts'!$B$46,'Time Shifts'!$C$46,'Time Shifts'!$D$46)</f>
        <v>0.1790972222</v>
      </c>
      <c r="D172" s="43" t="s">
        <v>74</v>
      </c>
      <c r="E172" s="43" t="s">
        <v>100</v>
      </c>
      <c r="F172" s="25">
        <v>23.0</v>
      </c>
      <c r="G172" s="25">
        <f>F172-7</f>
        <v>16</v>
      </c>
      <c r="H172" s="26"/>
      <c r="I172" s="26"/>
      <c r="J172" s="43"/>
      <c r="K172" s="43" t="s">
        <v>1563</v>
      </c>
    </row>
    <row r="173">
      <c r="A173" s="43" t="s">
        <v>1511</v>
      </c>
      <c r="B173" s="27">
        <v>0.19137731481481482</v>
      </c>
      <c r="C173" s="27">
        <f>B173-TIME('Time Shifts'!$B$46,'Time Shifts'!$C$46,'Time Shifts'!$D$46)</f>
        <v>0.1793402778</v>
      </c>
      <c r="D173" s="43" t="s">
        <v>74</v>
      </c>
      <c r="E173" s="43" t="s">
        <v>93</v>
      </c>
      <c r="F173" s="28" t="s">
        <v>88</v>
      </c>
      <c r="G173" s="25">
        <v>1.0</v>
      </c>
      <c r="H173" s="26"/>
      <c r="I173" s="26"/>
      <c r="J173" s="43"/>
      <c r="K173" s="43" t="s">
        <v>1304</v>
      </c>
    </row>
    <row r="174">
      <c r="A174" s="43" t="s">
        <v>1511</v>
      </c>
      <c r="B174" s="27">
        <v>0.19158564814814816</v>
      </c>
      <c r="C174" s="27">
        <f>B174-TIME('Time Shifts'!$B$46,'Time Shifts'!$C$46,'Time Shifts'!$D$46)</f>
        <v>0.1795486111</v>
      </c>
      <c r="D174" s="43" t="s">
        <v>74</v>
      </c>
      <c r="E174" s="43" t="s">
        <v>100</v>
      </c>
      <c r="F174" s="28" t="s">
        <v>75</v>
      </c>
      <c r="G174" s="25" t="s">
        <v>75</v>
      </c>
      <c r="H174" s="26"/>
      <c r="I174" s="26"/>
      <c r="J174" s="43"/>
      <c r="K174" s="43" t="s">
        <v>1564</v>
      </c>
    </row>
    <row r="175">
      <c r="A175" s="43" t="s">
        <v>1511</v>
      </c>
      <c r="B175" s="27">
        <v>0.1916898148148148</v>
      </c>
      <c r="C175" s="27">
        <f>B175-TIME('Time Shifts'!$B$46,'Time Shifts'!$C$46,'Time Shifts'!$D$46)</f>
        <v>0.1796527778</v>
      </c>
      <c r="D175" s="43" t="s">
        <v>74</v>
      </c>
      <c r="E175" s="43" t="s">
        <v>91</v>
      </c>
      <c r="F175" s="25">
        <v>2.0</v>
      </c>
      <c r="G175" s="25"/>
      <c r="H175" s="43"/>
      <c r="I175" s="26" t="s">
        <v>1565</v>
      </c>
      <c r="J175" s="26"/>
      <c r="K175" s="26"/>
    </row>
    <row r="176">
      <c r="A176" s="43" t="s">
        <v>1511</v>
      </c>
      <c r="B176" s="27">
        <v>0.1933912037037037</v>
      </c>
      <c r="C176" s="27">
        <f>B176-TIME('Time Shifts'!$B$46,'Time Shifts'!$C$46,'Time Shifts'!$D$46)</f>
        <v>0.1813541667</v>
      </c>
      <c r="D176" s="43" t="s">
        <v>69</v>
      </c>
      <c r="E176" s="43" t="s">
        <v>120</v>
      </c>
      <c r="F176" s="25">
        <v>8.0</v>
      </c>
      <c r="G176" s="25"/>
      <c r="H176" s="26"/>
      <c r="I176" s="26"/>
      <c r="J176" s="43"/>
      <c r="K176" s="43" t="s">
        <v>1566</v>
      </c>
    </row>
    <row r="177">
      <c r="A177" s="43" t="s">
        <v>1511</v>
      </c>
      <c r="B177" s="27">
        <v>0.19391203703703705</v>
      </c>
      <c r="C177" s="27">
        <f>B177-TIME('Time Shifts'!$B$46,'Time Shifts'!$C$46,'Time Shifts'!$D$46)</f>
        <v>0.181875</v>
      </c>
      <c r="D177" s="43" t="s">
        <v>69</v>
      </c>
      <c r="E177" s="43" t="s">
        <v>787</v>
      </c>
      <c r="F177" s="28" t="s">
        <v>75</v>
      </c>
      <c r="G177" s="25" t="s">
        <v>75</v>
      </c>
      <c r="H177" s="26"/>
      <c r="I177" s="26"/>
      <c r="J177" s="26"/>
      <c r="K177" s="26"/>
    </row>
    <row r="178">
      <c r="A178" s="43" t="s">
        <v>1511</v>
      </c>
      <c r="B178" s="27">
        <v>0.19587962962962963</v>
      </c>
      <c r="C178" s="27">
        <f>B178-TIME('Time Shifts'!$B$46,'Time Shifts'!$C$46,'Time Shifts'!$D$46)</f>
        <v>0.1838425926</v>
      </c>
      <c r="D178" s="43" t="s">
        <v>1517</v>
      </c>
      <c r="E178" s="43" t="s">
        <v>93</v>
      </c>
      <c r="F178" s="28" t="s">
        <v>75</v>
      </c>
      <c r="G178" s="25" t="s">
        <v>75</v>
      </c>
      <c r="H178" s="26"/>
      <c r="I178" s="26"/>
      <c r="J178" s="43"/>
      <c r="K178" s="43" t="s">
        <v>85</v>
      </c>
    </row>
    <row r="179">
      <c r="A179" s="43" t="s">
        <v>1511</v>
      </c>
      <c r="B179" s="27">
        <v>0.19587962962962963</v>
      </c>
      <c r="C179" s="27">
        <f>B179-TIME('Time Shifts'!$B$46,'Time Shifts'!$C$46,'Time Shifts'!$D$46)</f>
        <v>0.1838425926</v>
      </c>
      <c r="D179" s="43" t="s">
        <v>1517</v>
      </c>
      <c r="E179" s="43" t="s">
        <v>93</v>
      </c>
      <c r="F179" s="28">
        <v>24.0</v>
      </c>
      <c r="G179" s="25">
        <v>17.0</v>
      </c>
      <c r="H179" s="26"/>
      <c r="I179" s="26"/>
      <c r="J179" s="43"/>
      <c r="K179" s="43" t="s">
        <v>1551</v>
      </c>
    </row>
    <row r="180">
      <c r="A180" s="43" t="s">
        <v>1511</v>
      </c>
      <c r="B180" s="27">
        <v>0.1960300925925926</v>
      </c>
      <c r="C180" s="27">
        <f>B180-TIME('Time Shifts'!$B$46,'Time Shifts'!$C$46,'Time Shifts'!$D$46)</f>
        <v>0.1839930556</v>
      </c>
      <c r="D180" s="43" t="s">
        <v>1517</v>
      </c>
      <c r="E180" s="43" t="s">
        <v>91</v>
      </c>
      <c r="F180" s="25">
        <v>20.0</v>
      </c>
      <c r="G180" s="25"/>
      <c r="H180" s="43"/>
      <c r="I180" s="26" t="s">
        <v>1567</v>
      </c>
      <c r="J180" s="26"/>
      <c r="K180" s="26"/>
    </row>
    <row r="181">
      <c r="A181" s="43" t="s">
        <v>1511</v>
      </c>
      <c r="B181" s="27">
        <v>0.19631944444444444</v>
      </c>
      <c r="C181" s="27">
        <f>B181-TIME('Time Shifts'!$B$46,'Time Shifts'!$C$46,'Time Shifts'!$D$46)</f>
        <v>0.1842824074</v>
      </c>
      <c r="D181" s="43" t="s">
        <v>1517</v>
      </c>
      <c r="E181" s="43" t="s">
        <v>125</v>
      </c>
      <c r="F181" s="28">
        <v>26.0</v>
      </c>
      <c r="G181" s="25">
        <v>19.0</v>
      </c>
      <c r="H181" s="26"/>
      <c r="I181" s="26"/>
      <c r="J181" s="26"/>
      <c r="K181" s="26"/>
    </row>
    <row r="182">
      <c r="A182" s="43" t="s">
        <v>1511</v>
      </c>
      <c r="B182" s="27">
        <v>0.19762731481481483</v>
      </c>
      <c r="C182" s="27">
        <f>B182-TIME('Time Shifts'!$B$46,'Time Shifts'!$C$46,'Time Shifts'!$D$46)</f>
        <v>0.1855902778</v>
      </c>
      <c r="D182" s="43" t="s">
        <v>74</v>
      </c>
      <c r="E182" s="43" t="s">
        <v>93</v>
      </c>
      <c r="F182" s="25">
        <v>16.0</v>
      </c>
      <c r="G182" s="25">
        <f>F182-8</f>
        <v>8</v>
      </c>
      <c r="H182" s="26"/>
      <c r="I182" s="26"/>
      <c r="J182" s="43"/>
      <c r="K182" s="43" t="s">
        <v>1304</v>
      </c>
    </row>
    <row r="183">
      <c r="A183" s="43" t="s">
        <v>1511</v>
      </c>
      <c r="B183" s="27">
        <v>0.19916666666666666</v>
      </c>
      <c r="C183" s="27">
        <f>B183-TIME('Time Shifts'!$B$46,'Time Shifts'!$C$46,'Time Shifts'!$D$46)</f>
        <v>0.1871296296</v>
      </c>
      <c r="D183" s="43" t="s">
        <v>1517</v>
      </c>
      <c r="E183" s="43" t="s">
        <v>93</v>
      </c>
      <c r="F183" s="28" t="s">
        <v>75</v>
      </c>
      <c r="G183" s="25" t="s">
        <v>75</v>
      </c>
      <c r="H183" s="26"/>
      <c r="I183" s="26"/>
      <c r="J183" s="43"/>
      <c r="K183" s="43" t="s">
        <v>85</v>
      </c>
    </row>
    <row r="184">
      <c r="A184" s="43" t="s">
        <v>1511</v>
      </c>
      <c r="B184" s="27">
        <v>0.19916666666666666</v>
      </c>
      <c r="C184" s="27">
        <f>B184-TIME('Time Shifts'!$B$46,'Time Shifts'!$C$46,'Time Shifts'!$D$46)</f>
        <v>0.1871296296</v>
      </c>
      <c r="D184" s="43" t="s">
        <v>1517</v>
      </c>
      <c r="E184" s="43" t="s">
        <v>93</v>
      </c>
      <c r="F184" s="28" t="s">
        <v>68</v>
      </c>
      <c r="G184" s="28">
        <v>20.0</v>
      </c>
      <c r="H184" s="26" t="s">
        <v>137</v>
      </c>
      <c r="I184" s="26"/>
      <c r="J184" s="43"/>
      <c r="K184" s="43" t="s">
        <v>1551</v>
      </c>
    </row>
    <row r="185">
      <c r="A185" s="43" t="s">
        <v>1511</v>
      </c>
      <c r="B185" s="27">
        <v>0.19935185185185186</v>
      </c>
      <c r="C185" s="27">
        <f>B185-TIME('Time Shifts'!$B$46,'Time Shifts'!$C$46,'Time Shifts'!$D$46)</f>
        <v>0.1873148148</v>
      </c>
      <c r="D185" s="43" t="s">
        <v>1517</v>
      </c>
      <c r="E185" s="43" t="s">
        <v>91</v>
      </c>
      <c r="F185" s="25">
        <v>51.0</v>
      </c>
      <c r="G185" s="25"/>
      <c r="H185" s="43"/>
      <c r="I185" s="43" t="s">
        <v>1568</v>
      </c>
      <c r="J185" s="28">
        <v>1.0</v>
      </c>
      <c r="K185" s="43" t="s">
        <v>119</v>
      </c>
    </row>
    <row r="186">
      <c r="A186" s="43" t="s">
        <v>1511</v>
      </c>
      <c r="B186" s="27">
        <v>0.20197916666666665</v>
      </c>
      <c r="C186" s="27">
        <f>B186-TIME('Time Shifts'!$B$46,'Time Shifts'!$C$46,'Time Shifts'!$D$46)</f>
        <v>0.1899421296</v>
      </c>
      <c r="D186" s="43" t="s">
        <v>968</v>
      </c>
      <c r="E186" s="43" t="s">
        <v>71</v>
      </c>
      <c r="F186" s="28" t="s">
        <v>75</v>
      </c>
      <c r="G186" s="25" t="s">
        <v>75</v>
      </c>
      <c r="H186" s="26"/>
      <c r="I186" s="26"/>
      <c r="J186" s="26"/>
      <c r="K186" s="26"/>
    </row>
    <row r="187">
      <c r="A187" s="43" t="s">
        <v>1511</v>
      </c>
      <c r="B187" s="27">
        <v>0.20357638888888888</v>
      </c>
      <c r="C187" s="27">
        <f>B187-TIME('Time Shifts'!$B$46,'Time Shifts'!$C$46,'Time Shifts'!$D$46)</f>
        <v>0.1915393519</v>
      </c>
      <c r="D187" s="43" t="s">
        <v>968</v>
      </c>
      <c r="E187" s="43" t="s">
        <v>120</v>
      </c>
      <c r="F187" s="25">
        <v>23.0</v>
      </c>
      <c r="G187" s="25"/>
      <c r="H187" s="26"/>
      <c r="I187" s="26"/>
      <c r="J187" s="43"/>
      <c r="K187" s="43" t="s">
        <v>1569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3.29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1" width="42.29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1570</v>
      </c>
      <c r="B2" s="27">
        <v>0.015532407407407408</v>
      </c>
      <c r="C2" s="27">
        <f t="shared" ref="C2:C9" si="1">B2</f>
        <v>0.01553240741</v>
      </c>
      <c r="D2" s="43" t="s">
        <v>968</v>
      </c>
      <c r="E2" s="43" t="s">
        <v>71</v>
      </c>
      <c r="F2" s="25">
        <v>18.0</v>
      </c>
      <c r="G2" s="25">
        <f>F2-8</f>
        <v>10</v>
      </c>
      <c r="H2" s="26"/>
      <c r="I2" s="26"/>
      <c r="J2" s="26"/>
      <c r="K2" s="26"/>
    </row>
    <row r="3">
      <c r="A3" s="43" t="s">
        <v>1570</v>
      </c>
      <c r="B3" s="27">
        <v>0.022175925925925925</v>
      </c>
      <c r="C3" s="27">
        <f t="shared" si="1"/>
        <v>0.02217592593</v>
      </c>
      <c r="D3" s="43" t="s">
        <v>69</v>
      </c>
      <c r="E3" s="43" t="s">
        <v>127</v>
      </c>
      <c r="F3" s="25">
        <v>8.0</v>
      </c>
      <c r="G3" s="25">
        <f>F3-4</f>
        <v>4</v>
      </c>
      <c r="H3" s="26"/>
      <c r="I3" s="26"/>
      <c r="J3" s="26"/>
      <c r="K3" s="26"/>
    </row>
    <row r="4">
      <c r="A4" s="43" t="s">
        <v>1570</v>
      </c>
      <c r="B4" s="27">
        <v>0.022662037037037036</v>
      </c>
      <c r="C4" s="27">
        <f t="shared" si="1"/>
        <v>0.02266203704</v>
      </c>
      <c r="D4" s="43" t="s">
        <v>968</v>
      </c>
      <c r="E4" s="43" t="s">
        <v>67</v>
      </c>
      <c r="F4" s="28" t="s">
        <v>68</v>
      </c>
      <c r="G4" s="25">
        <v>20.0</v>
      </c>
      <c r="H4" s="26"/>
      <c r="I4" s="26"/>
      <c r="J4" s="26"/>
      <c r="K4" s="26"/>
    </row>
    <row r="5">
      <c r="A5" s="43" t="s">
        <v>1570</v>
      </c>
      <c r="B5" s="27">
        <v>0.03724537037037037</v>
      </c>
      <c r="C5" s="27">
        <f t="shared" si="1"/>
        <v>0.03724537037</v>
      </c>
      <c r="D5" s="43" t="s">
        <v>66</v>
      </c>
      <c r="E5" s="43" t="s">
        <v>83</v>
      </c>
      <c r="F5" s="25">
        <v>16.0</v>
      </c>
      <c r="G5" s="25">
        <f>F5-5</f>
        <v>11</v>
      </c>
      <c r="H5" s="26"/>
      <c r="I5" s="26"/>
      <c r="J5" s="26"/>
      <c r="K5" s="26"/>
    </row>
    <row r="6">
      <c r="A6" s="43" t="s">
        <v>1570</v>
      </c>
      <c r="B6" s="27">
        <v>0.03724537037037037</v>
      </c>
      <c r="C6" s="27">
        <f t="shared" si="1"/>
        <v>0.03724537037</v>
      </c>
      <c r="D6" s="43" t="s">
        <v>74</v>
      </c>
      <c r="E6" s="43" t="s">
        <v>83</v>
      </c>
      <c r="F6" s="25">
        <v>16.0</v>
      </c>
      <c r="G6" s="25">
        <f>F6-9</f>
        <v>7</v>
      </c>
      <c r="H6" s="26"/>
      <c r="I6" s="26"/>
      <c r="J6" s="26"/>
      <c r="K6" s="26"/>
    </row>
    <row r="7">
      <c r="A7" s="43" t="s">
        <v>1570</v>
      </c>
      <c r="B7" s="27">
        <v>0.05</v>
      </c>
      <c r="C7" s="27">
        <f t="shared" si="1"/>
        <v>0.05</v>
      </c>
      <c r="D7" s="43" t="s">
        <v>82</v>
      </c>
      <c r="E7" s="43" t="s">
        <v>366</v>
      </c>
      <c r="F7" s="25">
        <v>21.0</v>
      </c>
      <c r="G7" s="25">
        <f>F7-5</f>
        <v>16</v>
      </c>
      <c r="H7" s="26"/>
      <c r="I7" s="26"/>
      <c r="J7" s="26"/>
      <c r="K7" s="26"/>
    </row>
    <row r="8">
      <c r="A8" s="43" t="s">
        <v>1570</v>
      </c>
      <c r="B8" s="27">
        <v>0.05814814814814815</v>
      </c>
      <c r="C8" s="27">
        <f t="shared" si="1"/>
        <v>0.05814814815</v>
      </c>
      <c r="D8" s="43" t="s">
        <v>66</v>
      </c>
      <c r="E8" s="43" t="s">
        <v>154</v>
      </c>
      <c r="F8" s="28" t="s">
        <v>75</v>
      </c>
      <c r="G8" s="25" t="s">
        <v>75</v>
      </c>
      <c r="H8" s="26"/>
      <c r="I8" s="26"/>
      <c r="J8" s="43"/>
      <c r="K8" s="43" t="s">
        <v>85</v>
      </c>
    </row>
    <row r="9">
      <c r="A9" s="43" t="s">
        <v>1570</v>
      </c>
      <c r="B9" s="27">
        <v>0.05814814814814815</v>
      </c>
      <c r="C9" s="27">
        <f t="shared" si="1"/>
        <v>0.05814814815</v>
      </c>
      <c r="D9" s="43" t="s">
        <v>66</v>
      </c>
      <c r="E9" s="43" t="s">
        <v>154</v>
      </c>
      <c r="F9" s="25">
        <v>14.0</v>
      </c>
      <c r="G9" s="25">
        <f>F9-3</f>
        <v>11</v>
      </c>
      <c r="H9" s="26"/>
      <c r="I9" s="26"/>
      <c r="J9" s="43"/>
      <c r="K9" s="43" t="s">
        <v>86</v>
      </c>
    </row>
    <row r="10">
      <c r="A10" s="43" t="s">
        <v>1570</v>
      </c>
      <c r="B10" s="27">
        <v>0.08189814814814815</v>
      </c>
      <c r="C10" s="27">
        <f>B10-TIME('Time Shifts'!$B$47,'Time Shifts'!$C$47,'Time Shifts'!$D$47)</f>
        <v>0.07005787037</v>
      </c>
      <c r="D10" s="43" t="s">
        <v>66</v>
      </c>
      <c r="E10" s="43" t="s">
        <v>366</v>
      </c>
      <c r="F10" s="25">
        <v>16.0</v>
      </c>
      <c r="G10" s="25">
        <f>F10-8</f>
        <v>8</v>
      </c>
      <c r="H10" s="26"/>
      <c r="I10" s="26"/>
      <c r="J10" s="26"/>
      <c r="K10" s="26"/>
    </row>
    <row r="11">
      <c r="A11" s="43" t="s">
        <v>1570</v>
      </c>
      <c r="B11" s="27">
        <v>0.08234953703703704</v>
      </c>
      <c r="C11" s="27">
        <f>B11-TIME('Time Shifts'!$B$47,'Time Shifts'!$C$47,'Time Shifts'!$D$47)</f>
        <v>0.07050925926</v>
      </c>
      <c r="D11" s="43" t="s">
        <v>84</v>
      </c>
      <c r="E11" s="43" t="s">
        <v>87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1570</v>
      </c>
      <c r="B12" s="27">
        <v>0.08234953703703704</v>
      </c>
      <c r="C12" s="27">
        <f>B12-TIME('Time Shifts'!$B$47,'Time Shifts'!$C$47,'Time Shifts'!$D$47)</f>
        <v>0.07050925926</v>
      </c>
      <c r="D12" s="43" t="s">
        <v>84</v>
      </c>
      <c r="E12" s="43" t="s">
        <v>87</v>
      </c>
      <c r="F12" s="25">
        <v>10.0</v>
      </c>
      <c r="G12" s="25">
        <f>F12-2</f>
        <v>8</v>
      </c>
      <c r="H12" s="26"/>
      <c r="I12" s="26"/>
      <c r="J12" s="43"/>
      <c r="K12" s="43" t="s">
        <v>86</v>
      </c>
    </row>
    <row r="13">
      <c r="A13" s="43" t="s">
        <v>1570</v>
      </c>
      <c r="B13" s="27">
        <v>0.08565972222222222</v>
      </c>
      <c r="C13" s="27">
        <f>B13-TIME('Time Shifts'!$B$47,'Time Shifts'!$C$47,'Time Shifts'!$D$47)</f>
        <v>0.07381944444</v>
      </c>
      <c r="D13" s="43" t="s">
        <v>84</v>
      </c>
      <c r="E13" s="43" t="s">
        <v>79</v>
      </c>
      <c r="F13" s="28" t="s">
        <v>75</v>
      </c>
      <c r="G13" s="25" t="s">
        <v>75</v>
      </c>
      <c r="H13" s="26"/>
      <c r="I13" s="26"/>
      <c r="J13" s="43"/>
      <c r="K13" s="43" t="s">
        <v>85</v>
      </c>
    </row>
    <row r="14">
      <c r="A14" s="43" t="s">
        <v>1570</v>
      </c>
      <c r="B14" s="27">
        <v>0.08565972222222222</v>
      </c>
      <c r="C14" s="27">
        <f>B14-TIME('Time Shifts'!$B$47,'Time Shifts'!$C$47,'Time Shifts'!$D$47)</f>
        <v>0.07381944444</v>
      </c>
      <c r="D14" s="43" t="s">
        <v>84</v>
      </c>
      <c r="E14" s="43" t="s">
        <v>79</v>
      </c>
      <c r="F14" s="25">
        <v>22.0</v>
      </c>
      <c r="G14" s="25">
        <f>F14-6</f>
        <v>16</v>
      </c>
      <c r="H14" s="26"/>
      <c r="I14" s="26"/>
      <c r="J14" s="43"/>
      <c r="K14" s="43" t="s">
        <v>86</v>
      </c>
    </row>
    <row r="15">
      <c r="A15" s="43" t="s">
        <v>1570</v>
      </c>
      <c r="B15" s="27">
        <v>0.08630787037037037</v>
      </c>
      <c r="C15" s="27">
        <f>B15-TIME('Time Shifts'!$B$47,'Time Shifts'!$C$47,'Time Shifts'!$D$47)</f>
        <v>0.07446759259</v>
      </c>
      <c r="D15" s="43" t="s">
        <v>84</v>
      </c>
      <c r="E15" s="43" t="s">
        <v>93</v>
      </c>
      <c r="F15" s="25">
        <v>21.0</v>
      </c>
      <c r="G15" s="25">
        <f>F15-7</f>
        <v>14</v>
      </c>
      <c r="H15" s="26"/>
      <c r="I15" s="26"/>
      <c r="J15" s="43"/>
      <c r="K15" s="43" t="s">
        <v>663</v>
      </c>
    </row>
    <row r="16">
      <c r="A16" s="43" t="s">
        <v>1570</v>
      </c>
      <c r="B16" s="27">
        <v>0.086875</v>
      </c>
      <c r="C16" s="27">
        <f>B16-TIME('Time Shifts'!$B$47,'Time Shifts'!$C$47,'Time Shifts'!$D$47)</f>
        <v>0.07503472222</v>
      </c>
      <c r="D16" s="43" t="s">
        <v>84</v>
      </c>
      <c r="E16" s="43" t="s">
        <v>91</v>
      </c>
      <c r="F16" s="25">
        <v>30.0</v>
      </c>
      <c r="G16" s="25"/>
      <c r="H16" s="43"/>
      <c r="I16" s="26" t="s">
        <v>1571</v>
      </c>
      <c r="J16" s="26"/>
      <c r="K16" s="26"/>
    </row>
    <row r="17">
      <c r="A17" s="43" t="s">
        <v>1570</v>
      </c>
      <c r="B17" s="27">
        <v>0.08731481481481482</v>
      </c>
      <c r="C17" s="27">
        <f>B17-TIME('Time Shifts'!$B$47,'Time Shifts'!$C$47,'Time Shifts'!$D$47)</f>
        <v>0.07547453704</v>
      </c>
      <c r="D17" s="43" t="s">
        <v>84</v>
      </c>
      <c r="E17" s="26" t="s">
        <v>93</v>
      </c>
      <c r="F17" s="28">
        <f>G17+7</f>
        <v>9</v>
      </c>
      <c r="G17" s="25">
        <v>2.0</v>
      </c>
      <c r="H17" s="26"/>
      <c r="I17" s="26"/>
      <c r="J17" s="43"/>
      <c r="K17" s="43" t="s">
        <v>663</v>
      </c>
    </row>
    <row r="18">
      <c r="A18" s="43" t="s">
        <v>1570</v>
      </c>
      <c r="B18" s="27">
        <v>0.08819444444444445</v>
      </c>
      <c r="C18" s="27">
        <f>B18-TIME('Time Shifts'!$B$47,'Time Shifts'!$C$47,'Time Shifts'!$D$47)</f>
        <v>0.07635416667</v>
      </c>
      <c r="D18" s="43" t="s">
        <v>84</v>
      </c>
      <c r="E18" s="43" t="s">
        <v>100</v>
      </c>
      <c r="F18" s="28" t="s">
        <v>75</v>
      </c>
      <c r="G18" s="25" t="s">
        <v>75</v>
      </c>
      <c r="H18" s="26"/>
      <c r="I18" s="26"/>
      <c r="J18" s="43"/>
      <c r="K18" s="43" t="s">
        <v>85</v>
      </c>
    </row>
    <row r="19">
      <c r="A19" s="43" t="s">
        <v>1570</v>
      </c>
      <c r="B19" s="27">
        <v>0.08819444444444445</v>
      </c>
      <c r="C19" s="27">
        <f>B19-TIME('Time Shifts'!$B$47,'Time Shifts'!$C$47,'Time Shifts'!$D$47)</f>
        <v>0.07635416667</v>
      </c>
      <c r="D19" s="43" t="s">
        <v>84</v>
      </c>
      <c r="E19" s="43" t="s">
        <v>100</v>
      </c>
      <c r="F19" s="25">
        <v>15.0</v>
      </c>
      <c r="G19" s="25">
        <f>F19-2</f>
        <v>13</v>
      </c>
      <c r="H19" s="43"/>
      <c r="I19" s="26" t="s">
        <v>1572</v>
      </c>
      <c r="J19" s="43"/>
      <c r="K19" s="43" t="s">
        <v>1573</v>
      </c>
    </row>
    <row r="20">
      <c r="A20" s="43" t="s">
        <v>1570</v>
      </c>
      <c r="B20" s="27">
        <v>0.08923611111111111</v>
      </c>
      <c r="C20" s="27">
        <f>B20-TIME('Time Shifts'!$B$47,'Time Shifts'!$C$47,'Time Shifts'!$D$47)</f>
        <v>0.07739583333</v>
      </c>
      <c r="D20" s="43" t="s">
        <v>84</v>
      </c>
      <c r="E20" s="43" t="s">
        <v>79</v>
      </c>
      <c r="F20" s="28" t="s">
        <v>75</v>
      </c>
      <c r="G20" s="25" t="s">
        <v>75</v>
      </c>
      <c r="H20" s="26"/>
      <c r="I20" s="26"/>
      <c r="J20" s="43"/>
      <c r="K20" s="43" t="s">
        <v>85</v>
      </c>
    </row>
    <row r="21">
      <c r="A21" s="43" t="s">
        <v>1570</v>
      </c>
      <c r="B21" s="27">
        <v>0.08923611111111111</v>
      </c>
      <c r="C21" s="27">
        <f>B21-TIME('Time Shifts'!$B$47,'Time Shifts'!$C$47,'Time Shifts'!$D$47)</f>
        <v>0.07739583333</v>
      </c>
      <c r="D21" s="43" t="s">
        <v>84</v>
      </c>
      <c r="E21" s="43" t="s">
        <v>79</v>
      </c>
      <c r="F21" s="25">
        <v>21.0</v>
      </c>
      <c r="G21" s="25">
        <f>F21-6</f>
        <v>15</v>
      </c>
      <c r="H21" s="26"/>
      <c r="I21" s="26"/>
      <c r="J21" s="43"/>
      <c r="K21" s="43" t="s">
        <v>86</v>
      </c>
    </row>
    <row r="22">
      <c r="A22" s="43" t="s">
        <v>1570</v>
      </c>
      <c r="B22" s="27">
        <v>0.08989583333333333</v>
      </c>
      <c r="C22" s="27">
        <f>B22-TIME('Time Shifts'!$B$47,'Time Shifts'!$C$47,'Time Shifts'!$D$47)</f>
        <v>0.07805555556</v>
      </c>
      <c r="D22" s="43" t="s">
        <v>84</v>
      </c>
      <c r="E22" s="43" t="s">
        <v>93</v>
      </c>
      <c r="F22" s="25">
        <v>11.0</v>
      </c>
      <c r="G22" s="25">
        <f>F22-7</f>
        <v>4</v>
      </c>
      <c r="H22" s="26"/>
      <c r="I22" s="26"/>
      <c r="J22" s="43"/>
      <c r="K22" s="43" t="s">
        <v>663</v>
      </c>
    </row>
    <row r="23">
      <c r="A23" s="43" t="s">
        <v>1570</v>
      </c>
      <c r="B23" s="27">
        <v>0.0901388888888889</v>
      </c>
      <c r="C23" s="27">
        <f>B23-TIME('Time Shifts'!$B$47,'Time Shifts'!$C$47,'Time Shifts'!$D$47)</f>
        <v>0.07829861111</v>
      </c>
      <c r="D23" s="43" t="s">
        <v>69</v>
      </c>
      <c r="E23" s="43" t="s">
        <v>87</v>
      </c>
      <c r="F23" s="25">
        <v>6.0</v>
      </c>
      <c r="G23" s="25">
        <f>F23-4</f>
        <v>2</v>
      </c>
      <c r="H23" s="26"/>
      <c r="I23" s="26"/>
      <c r="J23" s="26"/>
      <c r="K23" s="26"/>
    </row>
    <row r="24">
      <c r="A24" s="43" t="s">
        <v>1570</v>
      </c>
      <c r="B24" s="27">
        <v>0.09041666666666667</v>
      </c>
      <c r="C24" s="27">
        <f>B24-TIME('Time Shifts'!$B$47,'Time Shifts'!$C$47,'Time Shifts'!$D$47)</f>
        <v>0.07857638889</v>
      </c>
      <c r="D24" s="43" t="s">
        <v>69</v>
      </c>
      <c r="E24" s="43" t="s">
        <v>120</v>
      </c>
      <c r="F24" s="25">
        <v>20.0</v>
      </c>
      <c r="G24" s="25"/>
      <c r="H24" s="26"/>
      <c r="I24" s="26"/>
      <c r="J24" s="43"/>
      <c r="K24" s="43" t="s">
        <v>1574</v>
      </c>
    </row>
    <row r="25">
      <c r="A25" s="43" t="s">
        <v>1570</v>
      </c>
      <c r="B25" s="27">
        <v>0.09199074074074073</v>
      </c>
      <c r="C25" s="27">
        <f>B25-TIME('Time Shifts'!$B$47,'Time Shifts'!$C$47,'Time Shifts'!$D$47)</f>
        <v>0.08015046296</v>
      </c>
      <c r="D25" s="43" t="s">
        <v>84</v>
      </c>
      <c r="E25" s="43" t="s">
        <v>93</v>
      </c>
      <c r="F25" s="28" t="s">
        <v>75</v>
      </c>
      <c r="G25" s="25" t="s">
        <v>75</v>
      </c>
      <c r="H25" s="26"/>
      <c r="I25" s="26"/>
      <c r="J25" s="43"/>
      <c r="K25" s="43" t="s">
        <v>85</v>
      </c>
    </row>
    <row r="26">
      <c r="A26" s="43" t="s">
        <v>1570</v>
      </c>
      <c r="B26" s="27">
        <v>0.09199074074074073</v>
      </c>
      <c r="C26" s="27">
        <f>B26-TIME('Time Shifts'!$B$47,'Time Shifts'!$C$47,'Time Shifts'!$D$47)</f>
        <v>0.08015046296</v>
      </c>
      <c r="D26" s="43" t="s">
        <v>84</v>
      </c>
      <c r="E26" s="43" t="s">
        <v>93</v>
      </c>
      <c r="F26" s="25">
        <v>18.0</v>
      </c>
      <c r="G26" s="25">
        <f>F26-7</f>
        <v>11</v>
      </c>
      <c r="H26" s="26"/>
      <c r="I26" s="26"/>
      <c r="J26" s="43"/>
      <c r="K26" s="43" t="s">
        <v>553</v>
      </c>
    </row>
    <row r="27">
      <c r="A27" s="43" t="s">
        <v>1570</v>
      </c>
      <c r="B27" s="27">
        <v>0.09234953703703704</v>
      </c>
      <c r="C27" s="27">
        <f>B27-TIME('Time Shifts'!$B$47,'Time Shifts'!$C$47,'Time Shifts'!$D$47)</f>
        <v>0.08050925926</v>
      </c>
      <c r="D27" s="43" t="s">
        <v>84</v>
      </c>
      <c r="E27" s="43" t="s">
        <v>91</v>
      </c>
      <c r="F27" s="25">
        <v>19.0</v>
      </c>
      <c r="G27" s="25"/>
      <c r="H27" s="43"/>
      <c r="I27" s="26" t="s">
        <v>1575</v>
      </c>
      <c r="J27" s="26"/>
      <c r="K27" s="26"/>
    </row>
    <row r="28">
      <c r="A28" s="43" t="s">
        <v>1570</v>
      </c>
      <c r="B28" s="27">
        <v>0.09270833333333334</v>
      </c>
      <c r="C28" s="27">
        <f>B28-TIME('Time Shifts'!$B$47,'Time Shifts'!$C$47,'Time Shifts'!$D$47)</f>
        <v>0.08086805556</v>
      </c>
      <c r="D28" s="43" t="s">
        <v>84</v>
      </c>
      <c r="E28" s="43" t="s">
        <v>93</v>
      </c>
      <c r="F28" s="28" t="s">
        <v>75</v>
      </c>
      <c r="G28" s="25" t="s">
        <v>75</v>
      </c>
      <c r="H28" s="26"/>
      <c r="I28" s="26"/>
      <c r="J28" s="43"/>
      <c r="K28" s="43" t="s">
        <v>85</v>
      </c>
    </row>
    <row r="29">
      <c r="A29" s="43" t="s">
        <v>1570</v>
      </c>
      <c r="B29" s="27">
        <v>0.09270833333333334</v>
      </c>
      <c r="C29" s="27">
        <f>B29-TIME('Time Shifts'!$B$47,'Time Shifts'!$C$47,'Time Shifts'!$D$47)</f>
        <v>0.08086805556</v>
      </c>
      <c r="D29" s="43" t="s">
        <v>84</v>
      </c>
      <c r="E29" s="43" t="s">
        <v>93</v>
      </c>
      <c r="F29" s="25">
        <v>19.0</v>
      </c>
      <c r="G29" s="25">
        <f>F29-7</f>
        <v>12</v>
      </c>
      <c r="H29" s="26"/>
      <c r="I29" s="26"/>
      <c r="J29" s="43"/>
      <c r="K29" s="43" t="s">
        <v>553</v>
      </c>
    </row>
    <row r="30">
      <c r="A30" s="43" t="s">
        <v>1570</v>
      </c>
      <c r="B30" s="27">
        <v>0.09280092592592593</v>
      </c>
      <c r="C30" s="27">
        <f>B30-TIME('Time Shifts'!$B$47,'Time Shifts'!$C$47,'Time Shifts'!$D$47)</f>
        <v>0.08096064815</v>
      </c>
      <c r="D30" s="43" t="s">
        <v>84</v>
      </c>
      <c r="E30" s="43" t="s">
        <v>91</v>
      </c>
      <c r="F30" s="25">
        <v>10.0</v>
      </c>
      <c r="G30" s="25"/>
      <c r="H30" s="43"/>
      <c r="I30" s="26" t="s">
        <v>1576</v>
      </c>
      <c r="J30" s="26"/>
      <c r="K30" s="26"/>
    </row>
    <row r="31">
      <c r="A31" s="43" t="s">
        <v>1570</v>
      </c>
      <c r="B31" s="27">
        <v>0.09425925925925926</v>
      </c>
      <c r="C31" s="27">
        <f>B31-TIME('Time Shifts'!$B$47,'Time Shifts'!$C$47,'Time Shifts'!$D$47)</f>
        <v>0.08241898148</v>
      </c>
      <c r="D31" s="43" t="s">
        <v>84</v>
      </c>
      <c r="E31" s="43" t="s">
        <v>93</v>
      </c>
      <c r="F31" s="25">
        <v>13.0</v>
      </c>
      <c r="G31" s="25">
        <f>F31-7</f>
        <v>6</v>
      </c>
      <c r="H31" s="26"/>
      <c r="I31" s="26"/>
      <c r="J31" s="43"/>
      <c r="K31" s="43" t="s">
        <v>1310</v>
      </c>
    </row>
    <row r="32">
      <c r="A32" s="43" t="s">
        <v>1570</v>
      </c>
      <c r="B32" s="27">
        <v>0.09466435185185185</v>
      </c>
      <c r="C32" s="27">
        <f>B32-TIME('Time Shifts'!$B$47,'Time Shifts'!$C$47,'Time Shifts'!$D$47)</f>
        <v>0.08282407407</v>
      </c>
      <c r="D32" s="43" t="s">
        <v>84</v>
      </c>
      <c r="E32" s="43" t="s">
        <v>100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1570</v>
      </c>
      <c r="B33" s="27">
        <v>0.09466435185185185</v>
      </c>
      <c r="C33" s="27">
        <f>B33-TIME('Time Shifts'!$B$47,'Time Shifts'!$C$47,'Time Shifts'!$D$47)</f>
        <v>0.08282407407</v>
      </c>
      <c r="D33" s="43" t="s">
        <v>84</v>
      </c>
      <c r="E33" s="43" t="s">
        <v>100</v>
      </c>
      <c r="F33" s="25">
        <v>20.0</v>
      </c>
      <c r="G33" s="25">
        <f>F33-2</f>
        <v>18</v>
      </c>
      <c r="H33" s="43"/>
      <c r="I33" s="26" t="s">
        <v>1577</v>
      </c>
      <c r="J33" s="43"/>
      <c r="K33" s="43" t="s">
        <v>1573</v>
      </c>
    </row>
    <row r="34">
      <c r="A34" s="43" t="s">
        <v>1570</v>
      </c>
      <c r="B34" s="27">
        <v>0.09696759259259259</v>
      </c>
      <c r="C34" s="27">
        <f>B34-TIME('Time Shifts'!$B$47,'Time Shifts'!$C$47,'Time Shifts'!$D$47)</f>
        <v>0.08512731481</v>
      </c>
      <c r="D34" s="43" t="s">
        <v>84</v>
      </c>
      <c r="E34" s="43" t="s">
        <v>93</v>
      </c>
      <c r="F34" s="25">
        <v>21.0</v>
      </c>
      <c r="G34" s="25">
        <f>F34-7</f>
        <v>14</v>
      </c>
      <c r="H34" s="26"/>
      <c r="I34" s="26"/>
      <c r="J34" s="43"/>
      <c r="K34" s="43" t="s">
        <v>1310</v>
      </c>
    </row>
    <row r="35">
      <c r="A35" s="43" t="s">
        <v>1570</v>
      </c>
      <c r="B35" s="27">
        <v>0.09710648148148149</v>
      </c>
      <c r="C35" s="27">
        <f>B35-TIME('Time Shifts'!$B$47,'Time Shifts'!$C$47,'Time Shifts'!$D$47)</f>
        <v>0.0852662037</v>
      </c>
      <c r="D35" s="43" t="s">
        <v>84</v>
      </c>
      <c r="E35" s="43" t="s">
        <v>91</v>
      </c>
      <c r="F35" s="25">
        <v>10.0</v>
      </c>
      <c r="G35" s="25"/>
      <c r="H35" s="43"/>
      <c r="I35" s="26" t="s">
        <v>1576</v>
      </c>
      <c r="J35" s="26"/>
      <c r="K35" s="26"/>
    </row>
    <row r="36">
      <c r="A36" s="43" t="s">
        <v>1570</v>
      </c>
      <c r="B36" s="27">
        <v>0.09785879629629629</v>
      </c>
      <c r="C36" s="27">
        <f>B36-TIME('Time Shifts'!$B$47,'Time Shifts'!$C$47,'Time Shifts'!$D$47)</f>
        <v>0.08601851852</v>
      </c>
      <c r="D36" s="43" t="s">
        <v>84</v>
      </c>
      <c r="E36" s="43" t="s">
        <v>93</v>
      </c>
      <c r="F36" s="25">
        <v>18.0</v>
      </c>
      <c r="G36" s="25">
        <f t="shared" ref="G36:G37" si="2">F36-7</f>
        <v>11</v>
      </c>
      <c r="H36" s="26"/>
      <c r="I36" s="26"/>
      <c r="J36" s="43"/>
      <c r="K36" s="43" t="s">
        <v>553</v>
      </c>
    </row>
    <row r="37">
      <c r="A37" s="43" t="s">
        <v>1570</v>
      </c>
      <c r="B37" s="27">
        <v>0.09810185185185186</v>
      </c>
      <c r="C37" s="27">
        <f>B37-TIME('Time Shifts'!$B$47,'Time Shifts'!$C$47,'Time Shifts'!$D$47)</f>
        <v>0.08626157407</v>
      </c>
      <c r="D37" s="43" t="s">
        <v>84</v>
      </c>
      <c r="E37" s="43" t="s">
        <v>93</v>
      </c>
      <c r="F37" s="25">
        <v>25.0</v>
      </c>
      <c r="G37" s="25">
        <f t="shared" si="2"/>
        <v>18</v>
      </c>
      <c r="H37" s="43"/>
      <c r="I37" s="26" t="s">
        <v>1578</v>
      </c>
      <c r="J37" s="26"/>
      <c r="K37" s="26"/>
    </row>
    <row r="38">
      <c r="A38" s="43" t="s">
        <v>1570</v>
      </c>
      <c r="B38" s="27">
        <v>0.0984375</v>
      </c>
      <c r="C38" s="27">
        <f>B38-TIME('Time Shifts'!$B$47,'Time Shifts'!$C$47,'Time Shifts'!$D$47)</f>
        <v>0.08659722222</v>
      </c>
      <c r="D38" s="43" t="s">
        <v>84</v>
      </c>
      <c r="E38" s="26" t="s">
        <v>93</v>
      </c>
      <c r="F38" s="28">
        <f>G38+7</f>
        <v>10</v>
      </c>
      <c r="G38" s="25">
        <v>3.0</v>
      </c>
      <c r="H38" s="26"/>
      <c r="I38" s="26"/>
      <c r="J38" s="43"/>
      <c r="K38" s="43" t="s">
        <v>553</v>
      </c>
    </row>
    <row r="39">
      <c r="A39" s="43" t="s">
        <v>1570</v>
      </c>
      <c r="B39" s="27">
        <v>0.09927083333333334</v>
      </c>
      <c r="C39" s="27">
        <f>B39-TIME('Time Shifts'!$B$47,'Time Shifts'!$C$47,'Time Shifts'!$D$47)</f>
        <v>0.08743055556</v>
      </c>
      <c r="D39" s="43" t="s">
        <v>84</v>
      </c>
      <c r="E39" s="43" t="s">
        <v>100</v>
      </c>
      <c r="F39" s="28" t="s">
        <v>75</v>
      </c>
      <c r="G39" s="25" t="s">
        <v>75</v>
      </c>
      <c r="H39" s="26"/>
      <c r="I39" s="26"/>
      <c r="J39" s="43"/>
      <c r="K39" s="43" t="s">
        <v>85</v>
      </c>
    </row>
    <row r="40">
      <c r="A40" s="43" t="s">
        <v>1570</v>
      </c>
      <c r="B40" s="27">
        <v>0.09927083333333334</v>
      </c>
      <c r="C40" s="27">
        <f>B40-TIME('Time Shifts'!$B$47,'Time Shifts'!$C$47,'Time Shifts'!$D$47)</f>
        <v>0.08743055556</v>
      </c>
      <c r="D40" s="43" t="s">
        <v>84</v>
      </c>
      <c r="E40" s="43" t="s">
        <v>100</v>
      </c>
      <c r="F40" s="25">
        <v>11.0</v>
      </c>
      <c r="G40" s="25">
        <f>F40-2</f>
        <v>9</v>
      </c>
      <c r="H40" s="43"/>
      <c r="I40" s="26" t="s">
        <v>1579</v>
      </c>
      <c r="J40" s="43"/>
      <c r="K40" s="43" t="s">
        <v>1573</v>
      </c>
    </row>
    <row r="41">
      <c r="A41" s="43" t="s">
        <v>1570</v>
      </c>
      <c r="B41" s="27">
        <v>0.10040509259259259</v>
      </c>
      <c r="C41" s="27">
        <f>B41-TIME('Time Shifts'!$B$47,'Time Shifts'!$C$47,'Time Shifts'!$D$47)</f>
        <v>0.08856481481</v>
      </c>
      <c r="D41" s="43" t="s">
        <v>84</v>
      </c>
      <c r="E41" s="43" t="s">
        <v>79</v>
      </c>
      <c r="F41" s="25">
        <v>12.0</v>
      </c>
      <c r="G41" s="25">
        <f t="shared" ref="G41:G42" si="3">F41-6</f>
        <v>6</v>
      </c>
      <c r="H41" s="26"/>
      <c r="I41" s="26"/>
      <c r="J41" s="43"/>
      <c r="K41" s="43" t="s">
        <v>85</v>
      </c>
    </row>
    <row r="42">
      <c r="A42" s="43" t="s">
        <v>1570</v>
      </c>
      <c r="B42" s="27">
        <v>0.10040509259259259</v>
      </c>
      <c r="C42" s="27">
        <f>B42-TIME('Time Shifts'!$B$47,'Time Shifts'!$C$47,'Time Shifts'!$D$47)</f>
        <v>0.08856481481</v>
      </c>
      <c r="D42" s="43" t="s">
        <v>84</v>
      </c>
      <c r="E42" s="43" t="s">
        <v>79</v>
      </c>
      <c r="F42" s="25">
        <v>12.0</v>
      </c>
      <c r="G42" s="25">
        <f t="shared" si="3"/>
        <v>6</v>
      </c>
      <c r="H42" s="26"/>
      <c r="I42" s="26"/>
      <c r="J42" s="43"/>
      <c r="K42" s="43" t="s">
        <v>86</v>
      </c>
    </row>
    <row r="43">
      <c r="A43" s="43" t="s">
        <v>1570</v>
      </c>
      <c r="B43" s="27">
        <v>0.1006712962962963</v>
      </c>
      <c r="C43" s="27">
        <f>B43-TIME('Time Shifts'!$B$47,'Time Shifts'!$C$47,'Time Shifts'!$D$47)</f>
        <v>0.08883101852</v>
      </c>
      <c r="D43" s="43" t="s">
        <v>84</v>
      </c>
      <c r="E43" s="43" t="s">
        <v>79</v>
      </c>
      <c r="F43" s="28" t="s">
        <v>75</v>
      </c>
      <c r="G43" s="25" t="s">
        <v>75</v>
      </c>
      <c r="H43" s="26"/>
      <c r="I43" s="26"/>
      <c r="J43" s="43"/>
      <c r="K43" s="43" t="s">
        <v>85</v>
      </c>
    </row>
    <row r="44">
      <c r="A44" s="43" t="s">
        <v>1570</v>
      </c>
      <c r="B44" s="27">
        <v>0.1006712962962963</v>
      </c>
      <c r="C44" s="27">
        <f>B44-TIME('Time Shifts'!$B$47,'Time Shifts'!$C$47,'Time Shifts'!$D$47)</f>
        <v>0.08883101852</v>
      </c>
      <c r="D44" s="43" t="s">
        <v>84</v>
      </c>
      <c r="E44" s="43" t="s">
        <v>79</v>
      </c>
      <c r="F44" s="25">
        <v>22.0</v>
      </c>
      <c r="G44" s="25">
        <f>F44-6</f>
        <v>16</v>
      </c>
      <c r="H44" s="26"/>
      <c r="I44" s="26"/>
      <c r="J44" s="43"/>
      <c r="K44" s="43" t="s">
        <v>86</v>
      </c>
    </row>
    <row r="45">
      <c r="A45" s="43" t="s">
        <v>1570</v>
      </c>
      <c r="B45" s="27">
        <v>0.10189814814814815</v>
      </c>
      <c r="C45" s="27">
        <f>B45-TIME('Time Shifts'!$B$47,'Time Shifts'!$C$47,'Time Shifts'!$D$47)</f>
        <v>0.09005787037</v>
      </c>
      <c r="D45" s="43" t="s">
        <v>84</v>
      </c>
      <c r="E45" s="43" t="s">
        <v>209</v>
      </c>
      <c r="F45" s="28" t="s">
        <v>75</v>
      </c>
      <c r="G45" s="25" t="s">
        <v>75</v>
      </c>
      <c r="H45" s="26"/>
      <c r="I45" s="26"/>
      <c r="J45" s="43"/>
      <c r="K45" s="43" t="s">
        <v>85</v>
      </c>
    </row>
    <row r="46">
      <c r="A46" s="43" t="s">
        <v>1570</v>
      </c>
      <c r="B46" s="27">
        <v>0.10189814814814815</v>
      </c>
      <c r="C46" s="27">
        <f>B46-TIME('Time Shifts'!$B$47,'Time Shifts'!$C$47,'Time Shifts'!$D$47)</f>
        <v>0.09005787037</v>
      </c>
      <c r="D46" s="43" t="s">
        <v>84</v>
      </c>
      <c r="E46" s="43" t="s">
        <v>209</v>
      </c>
      <c r="F46" s="25">
        <v>16.0</v>
      </c>
      <c r="G46" s="25">
        <f>F46-3</f>
        <v>13</v>
      </c>
      <c r="H46" s="26"/>
      <c r="I46" s="26"/>
      <c r="J46" s="43"/>
      <c r="K46" s="43" t="s">
        <v>86</v>
      </c>
    </row>
    <row r="47">
      <c r="A47" s="43" t="s">
        <v>1570</v>
      </c>
      <c r="B47" s="27">
        <v>0.1022337962962963</v>
      </c>
      <c r="C47" s="27">
        <f>B47-TIME('Time Shifts'!$B$47,'Time Shifts'!$C$47,'Time Shifts'!$D$47)</f>
        <v>0.09039351852</v>
      </c>
      <c r="D47" s="43" t="s">
        <v>84</v>
      </c>
      <c r="E47" s="43" t="s">
        <v>209</v>
      </c>
      <c r="F47" s="28" t="s">
        <v>75</v>
      </c>
      <c r="G47" s="25" t="s">
        <v>75</v>
      </c>
      <c r="H47" s="26"/>
      <c r="I47" s="26"/>
      <c r="J47" s="43"/>
      <c r="K47" s="43" t="s">
        <v>85</v>
      </c>
    </row>
    <row r="48">
      <c r="A48" s="43" t="s">
        <v>1570</v>
      </c>
      <c r="B48" s="27">
        <v>0.1022337962962963</v>
      </c>
      <c r="C48" s="27">
        <f>B48-TIME('Time Shifts'!$B$47,'Time Shifts'!$C$47,'Time Shifts'!$D$47)</f>
        <v>0.09039351852</v>
      </c>
      <c r="D48" s="43" t="s">
        <v>84</v>
      </c>
      <c r="E48" s="43" t="s">
        <v>209</v>
      </c>
      <c r="F48" s="25">
        <v>17.0</v>
      </c>
      <c r="G48" s="25">
        <f>F48-3</f>
        <v>14</v>
      </c>
      <c r="H48" s="26"/>
      <c r="I48" s="43"/>
      <c r="J48" s="28">
        <v>1.0</v>
      </c>
      <c r="K48" s="43" t="s">
        <v>86</v>
      </c>
    </row>
    <row r="49">
      <c r="A49" s="43" t="s">
        <v>1570</v>
      </c>
      <c r="B49" s="27">
        <v>0.10450231481481481</v>
      </c>
      <c r="C49" s="27">
        <f>B49-TIME('Time Shifts'!$B$47,'Time Shifts'!$C$47,'Time Shifts'!$D$47)</f>
        <v>0.09266203704</v>
      </c>
      <c r="D49" s="43" t="s">
        <v>69</v>
      </c>
      <c r="E49" s="43" t="s">
        <v>120</v>
      </c>
      <c r="F49" s="25">
        <v>14.0</v>
      </c>
      <c r="G49" s="25"/>
      <c r="H49" s="26"/>
      <c r="I49" s="26"/>
      <c r="J49" s="43"/>
      <c r="K49" s="43" t="s">
        <v>1580</v>
      </c>
    </row>
    <row r="50">
      <c r="A50" s="43" t="s">
        <v>1570</v>
      </c>
      <c r="B50" s="27">
        <v>0.10575231481481481</v>
      </c>
      <c r="C50" s="27">
        <f>B50-TIME('Time Shifts'!$B$47,'Time Shifts'!$C$47,'Time Shifts'!$D$47)</f>
        <v>0.09391203704</v>
      </c>
      <c r="D50" s="43" t="s">
        <v>968</v>
      </c>
      <c r="E50" s="43" t="s">
        <v>120</v>
      </c>
      <c r="F50" s="25">
        <v>21.0</v>
      </c>
      <c r="G50" s="25"/>
      <c r="H50" s="26"/>
      <c r="I50" s="26"/>
      <c r="J50" s="43"/>
      <c r="K50" s="43" t="s">
        <v>1581</v>
      </c>
    </row>
    <row r="51">
      <c r="A51" s="43" t="s">
        <v>1570</v>
      </c>
      <c r="B51" s="27">
        <v>0.12268518518518519</v>
      </c>
      <c r="C51" s="27">
        <f>B51-TIME('Time Shifts'!$B$47,'Time Shifts'!$C$47,'Time Shifts'!$D$47)</f>
        <v>0.1108449074</v>
      </c>
      <c r="D51" s="43" t="s">
        <v>968</v>
      </c>
      <c r="E51" s="43" t="s">
        <v>67</v>
      </c>
      <c r="F51" s="28" t="s">
        <v>75</v>
      </c>
      <c r="G51" s="25" t="s">
        <v>75</v>
      </c>
      <c r="H51" s="26"/>
      <c r="I51" s="26"/>
      <c r="J51" s="43"/>
      <c r="K51" s="43" t="s">
        <v>85</v>
      </c>
    </row>
    <row r="52">
      <c r="A52" s="43" t="s">
        <v>1570</v>
      </c>
      <c r="B52" s="27">
        <v>0.12268518518518519</v>
      </c>
      <c r="C52" s="27">
        <f>B52-TIME('Time Shifts'!$B$47,'Time Shifts'!$C$47,'Time Shifts'!$D$47)</f>
        <v>0.1108449074</v>
      </c>
      <c r="D52" s="43" t="s">
        <v>968</v>
      </c>
      <c r="E52" s="43" t="s">
        <v>67</v>
      </c>
      <c r="F52" s="25">
        <v>14.0</v>
      </c>
      <c r="G52" s="25">
        <f>F52-8</f>
        <v>6</v>
      </c>
      <c r="H52" s="26"/>
      <c r="I52" s="26"/>
      <c r="J52" s="43"/>
      <c r="K52" s="43" t="s">
        <v>86</v>
      </c>
    </row>
    <row r="53">
      <c r="A53" s="43" t="s">
        <v>1570</v>
      </c>
      <c r="B53" s="27">
        <v>0.12520833333333334</v>
      </c>
      <c r="C53" s="27">
        <f>B53-TIME('Time Shifts'!$B$47,'Time Shifts'!$C$47,'Time Shifts'!$D$47)</f>
        <v>0.1133680556</v>
      </c>
      <c r="D53" s="43" t="s">
        <v>157</v>
      </c>
      <c r="E53" s="43" t="s">
        <v>67</v>
      </c>
      <c r="F53" s="25">
        <v>8.0</v>
      </c>
      <c r="G53" s="25">
        <f t="shared" ref="G53:G55" si="4">F53-3</f>
        <v>5</v>
      </c>
      <c r="H53" s="26"/>
      <c r="I53" s="26"/>
      <c r="J53" s="26"/>
      <c r="K53" s="26"/>
    </row>
    <row r="54">
      <c r="A54" s="43" t="s">
        <v>1570</v>
      </c>
      <c r="B54" s="27">
        <v>0.12565972222222221</v>
      </c>
      <c r="C54" s="27">
        <f>B54-TIME('Time Shifts'!$B$47,'Time Shifts'!$C$47,'Time Shifts'!$D$47)</f>
        <v>0.1138194444</v>
      </c>
      <c r="D54" s="43" t="s">
        <v>157</v>
      </c>
      <c r="E54" s="43" t="s">
        <v>67</v>
      </c>
      <c r="F54" s="25">
        <v>14.0</v>
      </c>
      <c r="G54" s="25">
        <f t="shared" si="4"/>
        <v>11</v>
      </c>
      <c r="H54" s="26"/>
      <c r="I54" s="26"/>
      <c r="J54" s="26"/>
      <c r="K54" s="26"/>
    </row>
    <row r="55">
      <c r="A55" s="43" t="s">
        <v>1570</v>
      </c>
      <c r="B55" s="27">
        <v>0.12788194444444445</v>
      </c>
      <c r="C55" s="27">
        <f>B55-TIME('Time Shifts'!$B$47,'Time Shifts'!$C$47,'Time Shifts'!$D$47)</f>
        <v>0.1160416667</v>
      </c>
      <c r="D55" s="43" t="s">
        <v>70</v>
      </c>
      <c r="E55" s="43" t="s">
        <v>67</v>
      </c>
      <c r="F55" s="25">
        <v>8.0</v>
      </c>
      <c r="G55" s="25">
        <f t="shared" si="4"/>
        <v>5</v>
      </c>
      <c r="H55" s="26"/>
      <c r="I55" s="26"/>
      <c r="J55" s="26"/>
      <c r="K55" s="26"/>
    </row>
    <row r="56">
      <c r="A56" s="43" t="s">
        <v>1570</v>
      </c>
      <c r="B56" s="27">
        <v>0.12789351851851852</v>
      </c>
      <c r="C56" s="27">
        <f>B56-TIME('Time Shifts'!$B$47,'Time Shifts'!$C$47,'Time Shifts'!$D$47)</f>
        <v>0.1160532407</v>
      </c>
      <c r="D56" s="43" t="s">
        <v>968</v>
      </c>
      <c r="E56" s="43" t="s">
        <v>67</v>
      </c>
      <c r="F56" s="25">
        <v>10.0</v>
      </c>
      <c r="G56" s="25">
        <f>F56-8</f>
        <v>2</v>
      </c>
      <c r="H56" s="26"/>
      <c r="I56" s="26"/>
      <c r="J56" s="26"/>
      <c r="K56" s="26"/>
    </row>
    <row r="57">
      <c r="A57" s="43" t="s">
        <v>1570</v>
      </c>
      <c r="B57" s="27">
        <v>0.1333912037037037</v>
      </c>
      <c r="C57" s="27">
        <f>B57-TIME('Time Shifts'!$B$47,'Time Shifts'!$C$47,'Time Shifts'!$D$47)</f>
        <v>0.1215509259</v>
      </c>
      <c r="D57" s="43" t="s">
        <v>69</v>
      </c>
      <c r="E57" s="43" t="s">
        <v>125</v>
      </c>
      <c r="F57" s="28" t="s">
        <v>68</v>
      </c>
      <c r="G57" s="25">
        <v>20.0</v>
      </c>
      <c r="H57" s="26"/>
      <c r="I57" s="26"/>
      <c r="J57" s="26"/>
      <c r="K57" s="26"/>
    </row>
    <row r="58">
      <c r="A58" s="43" t="s">
        <v>1570</v>
      </c>
      <c r="B58" s="27">
        <v>0.1335185185185185</v>
      </c>
      <c r="C58" s="27">
        <f>B58-TIME('Time Shifts'!$B$47,'Time Shifts'!$C$47,'Time Shifts'!$D$47)</f>
        <v>0.1216782407</v>
      </c>
      <c r="D58" s="43" t="s">
        <v>66</v>
      </c>
      <c r="E58" s="43" t="s">
        <v>125</v>
      </c>
      <c r="F58" s="25">
        <v>13.0</v>
      </c>
      <c r="G58" s="25">
        <f>F58-0</f>
        <v>13</v>
      </c>
      <c r="H58" s="26"/>
      <c r="I58" s="26"/>
      <c r="J58" s="26"/>
      <c r="K58" s="26"/>
    </row>
    <row r="59">
      <c r="A59" s="43" t="s">
        <v>1570</v>
      </c>
      <c r="B59" s="27">
        <v>0.13354166666666667</v>
      </c>
      <c r="C59" s="27">
        <f>B59-TIME('Time Shifts'!$B$47,'Time Shifts'!$C$47,'Time Shifts'!$D$47)</f>
        <v>0.1217013889</v>
      </c>
      <c r="D59" s="43" t="s">
        <v>70</v>
      </c>
      <c r="E59" s="43" t="s">
        <v>125</v>
      </c>
      <c r="F59" s="25">
        <v>12.0</v>
      </c>
      <c r="G59" s="25">
        <f>F59-7</f>
        <v>5</v>
      </c>
      <c r="H59" s="26"/>
      <c r="I59" s="26"/>
      <c r="J59" s="26"/>
      <c r="K59" s="26"/>
    </row>
    <row r="60">
      <c r="A60" s="43" t="s">
        <v>1570</v>
      </c>
      <c r="B60" s="27">
        <v>0.13359953703703703</v>
      </c>
      <c r="C60" s="27">
        <f>B60-TIME('Time Shifts'!$B$47,'Time Shifts'!$C$47,'Time Shifts'!$D$47)</f>
        <v>0.1217592593</v>
      </c>
      <c r="D60" s="43" t="s">
        <v>82</v>
      </c>
      <c r="E60" s="43" t="s">
        <v>125</v>
      </c>
      <c r="F60" s="28" t="s">
        <v>75</v>
      </c>
      <c r="G60" s="25" t="s">
        <v>75</v>
      </c>
      <c r="H60" s="26"/>
      <c r="I60" s="26"/>
      <c r="J60" s="43"/>
      <c r="K60" s="43" t="s">
        <v>85</v>
      </c>
    </row>
    <row r="61">
      <c r="A61" s="43" t="s">
        <v>1570</v>
      </c>
      <c r="B61" s="27">
        <v>0.13359953703703703</v>
      </c>
      <c r="C61" s="27">
        <f>B61-TIME('Time Shifts'!$B$47,'Time Shifts'!$C$47,'Time Shifts'!$D$47)</f>
        <v>0.1217592593</v>
      </c>
      <c r="D61" s="43" t="s">
        <v>82</v>
      </c>
      <c r="E61" s="43" t="s">
        <v>125</v>
      </c>
      <c r="F61" s="25">
        <v>20.0</v>
      </c>
      <c r="G61" s="25">
        <f>F61-1</f>
        <v>19</v>
      </c>
      <c r="H61" s="26"/>
      <c r="I61" s="26"/>
      <c r="J61" s="43"/>
      <c r="K61" s="43" t="s">
        <v>86</v>
      </c>
    </row>
    <row r="62">
      <c r="A62" s="43" t="s">
        <v>1570</v>
      </c>
      <c r="B62" s="27">
        <v>0.09194444444444444</v>
      </c>
      <c r="C62" s="27">
        <f>B62-TIME('Time Shifts'!$B$47,'Time Shifts'!$C$47,'Time Shifts'!$D$47)</f>
        <v>0.08010416667</v>
      </c>
      <c r="D62" s="43" t="s">
        <v>74</v>
      </c>
      <c r="E62" s="43" t="s">
        <v>125</v>
      </c>
      <c r="F62" s="25">
        <v>23.0</v>
      </c>
      <c r="G62" s="25">
        <f>F62-10</f>
        <v>13</v>
      </c>
      <c r="H62" s="26"/>
      <c r="I62" s="26"/>
      <c r="J62" s="26"/>
      <c r="K62" s="26"/>
    </row>
    <row r="63">
      <c r="A63" s="43" t="s">
        <v>1570</v>
      </c>
      <c r="B63" s="27">
        <v>0.14128472222222221</v>
      </c>
      <c r="C63" s="27">
        <f>B63-TIME('Time Shifts'!$B$47,'Time Shifts'!$C$47,'Time Shifts'!$D$47)</f>
        <v>0.1294444444</v>
      </c>
      <c r="D63" s="43" t="s">
        <v>968</v>
      </c>
      <c r="E63" s="43" t="s">
        <v>125</v>
      </c>
      <c r="F63" s="25">
        <v>6.0</v>
      </c>
      <c r="G63" s="25">
        <f>F63-1</f>
        <v>5</v>
      </c>
      <c r="H63" s="26"/>
      <c r="I63" s="26"/>
      <c r="J63" s="26"/>
      <c r="K63" s="26"/>
    </row>
    <row r="64">
      <c r="A64" s="43" t="s">
        <v>1570</v>
      </c>
      <c r="B64" s="27">
        <v>0.13365740740740742</v>
      </c>
      <c r="C64" s="27">
        <f>B64-TIME('Time Shifts'!$B$47,'Time Shifts'!$C$47,'Time Shifts'!$D$47)</f>
        <v>0.1218171296</v>
      </c>
      <c r="D64" s="43" t="s">
        <v>84</v>
      </c>
      <c r="E64" s="43" t="s">
        <v>125</v>
      </c>
      <c r="F64" s="25">
        <v>14.0</v>
      </c>
      <c r="G64" s="25">
        <f>F64-2</f>
        <v>12</v>
      </c>
      <c r="H64" s="26"/>
      <c r="I64" s="26"/>
      <c r="J64" s="26"/>
      <c r="K64" s="26"/>
    </row>
    <row r="65">
      <c r="A65" s="43" t="s">
        <v>1570</v>
      </c>
      <c r="B65" s="27">
        <v>0.13517361111111112</v>
      </c>
      <c r="C65" s="27">
        <f>B65-TIME('Time Shifts'!$B$47,'Time Shifts'!$C$47,'Time Shifts'!$D$47)</f>
        <v>0.1233333333</v>
      </c>
      <c r="D65" s="43" t="s">
        <v>968</v>
      </c>
      <c r="E65" s="43" t="s">
        <v>67</v>
      </c>
      <c r="F65" s="25">
        <v>20.0</v>
      </c>
      <c r="G65" s="25">
        <f t="shared" ref="G65:G66" si="5">F65-8</f>
        <v>12</v>
      </c>
      <c r="H65" s="26"/>
      <c r="I65" s="26"/>
      <c r="J65" s="43"/>
      <c r="K65" s="43" t="s">
        <v>160</v>
      </c>
    </row>
    <row r="66">
      <c r="A66" s="43" t="s">
        <v>1570</v>
      </c>
      <c r="B66" s="27">
        <v>0.13517361111111112</v>
      </c>
      <c r="C66" s="27">
        <f>B66-TIME('Time Shifts'!$B$47,'Time Shifts'!$C$47,'Time Shifts'!$D$47)</f>
        <v>0.1233333333</v>
      </c>
      <c r="D66" s="43" t="s">
        <v>968</v>
      </c>
      <c r="E66" s="43" t="s">
        <v>67</v>
      </c>
      <c r="F66" s="25">
        <v>16.0</v>
      </c>
      <c r="G66" s="25">
        <f t="shared" si="5"/>
        <v>8</v>
      </c>
      <c r="H66" s="26"/>
      <c r="I66" s="26"/>
      <c r="J66" s="43"/>
      <c r="K66" s="43" t="s">
        <v>161</v>
      </c>
    </row>
    <row r="67">
      <c r="A67" s="43" t="s">
        <v>1570</v>
      </c>
      <c r="B67" s="27">
        <v>0.13957175925925927</v>
      </c>
      <c r="C67" s="27">
        <f>B67-TIME('Time Shifts'!$B$47,'Time Shifts'!$C$47,'Time Shifts'!$D$47)</f>
        <v>0.1277314815</v>
      </c>
      <c r="D67" s="43" t="s">
        <v>66</v>
      </c>
      <c r="E67" s="43" t="s">
        <v>89</v>
      </c>
      <c r="F67" s="25">
        <v>26.0</v>
      </c>
      <c r="G67" s="25">
        <f t="shared" ref="G67:G68" si="6">F67-7</f>
        <v>19</v>
      </c>
      <c r="H67" s="26"/>
      <c r="I67" s="26"/>
      <c r="J67" s="43"/>
      <c r="K67" s="43" t="s">
        <v>171</v>
      </c>
    </row>
    <row r="68">
      <c r="A68" s="43" t="s">
        <v>1570</v>
      </c>
      <c r="B68" s="27">
        <v>0.13957175925925927</v>
      </c>
      <c r="C68" s="27">
        <f>B68-TIME('Time Shifts'!$B$47,'Time Shifts'!$C$47,'Time Shifts'!$D$47)</f>
        <v>0.1277314815</v>
      </c>
      <c r="D68" s="43" t="s">
        <v>66</v>
      </c>
      <c r="E68" s="43" t="s">
        <v>89</v>
      </c>
      <c r="F68" s="25">
        <v>19.0</v>
      </c>
      <c r="G68" s="25">
        <f t="shared" si="6"/>
        <v>12</v>
      </c>
      <c r="H68" s="26"/>
      <c r="I68" s="26"/>
      <c r="J68" s="43"/>
      <c r="K68" s="43" t="s">
        <v>171</v>
      </c>
    </row>
    <row r="69">
      <c r="A69" s="43" t="s">
        <v>1570</v>
      </c>
      <c r="B69" s="27">
        <v>0.1395949074074074</v>
      </c>
      <c r="C69" s="27">
        <f>B69-TIME('Time Shifts'!$B$47,'Time Shifts'!$C$47,'Time Shifts'!$D$47)</f>
        <v>0.1277546296</v>
      </c>
      <c r="D69" s="43" t="s">
        <v>74</v>
      </c>
      <c r="E69" s="43" t="s">
        <v>93</v>
      </c>
      <c r="F69" s="28" t="s">
        <v>75</v>
      </c>
      <c r="G69" s="25" t="s">
        <v>75</v>
      </c>
      <c r="H69" s="26"/>
      <c r="I69" s="26"/>
      <c r="J69" s="43"/>
      <c r="K69" s="43" t="s">
        <v>160</v>
      </c>
    </row>
    <row r="70">
      <c r="A70" s="43" t="s">
        <v>1570</v>
      </c>
      <c r="B70" s="27">
        <v>0.1395949074074074</v>
      </c>
      <c r="C70" s="27">
        <f>B70-TIME('Time Shifts'!$B$47,'Time Shifts'!$C$47,'Time Shifts'!$D$47)</f>
        <v>0.1277546296</v>
      </c>
      <c r="D70" s="43" t="s">
        <v>74</v>
      </c>
      <c r="E70" s="43" t="s">
        <v>93</v>
      </c>
      <c r="F70" s="25">
        <v>12.0</v>
      </c>
      <c r="G70" s="25">
        <f>F70-8</f>
        <v>4</v>
      </c>
      <c r="H70" s="26"/>
      <c r="I70" s="26"/>
      <c r="J70" s="43"/>
      <c r="K70" s="43" t="s">
        <v>1582</v>
      </c>
    </row>
    <row r="71">
      <c r="A71" s="43" t="s">
        <v>1570</v>
      </c>
      <c r="B71" s="27">
        <v>0.13967592592592593</v>
      </c>
      <c r="C71" s="27">
        <f>B71-TIME('Time Shifts'!$B$47,'Time Shifts'!$C$47,'Time Shifts'!$D$47)</f>
        <v>0.1278356481</v>
      </c>
      <c r="D71" s="43" t="s">
        <v>66</v>
      </c>
      <c r="E71" s="43" t="s">
        <v>91</v>
      </c>
      <c r="F71" s="25">
        <v>21.0</v>
      </c>
      <c r="G71" s="25"/>
      <c r="H71" s="43"/>
      <c r="I71" s="43" t="s">
        <v>1583</v>
      </c>
      <c r="J71" s="25">
        <v>0.3</v>
      </c>
      <c r="K71" s="26"/>
    </row>
    <row r="72">
      <c r="A72" s="43" t="s">
        <v>1570</v>
      </c>
      <c r="B72" s="27">
        <v>0.13974537037037038</v>
      </c>
      <c r="C72" s="27">
        <f>B72-TIME('Time Shifts'!$B$47,'Time Shifts'!$C$47,'Time Shifts'!$D$47)</f>
        <v>0.1279050926</v>
      </c>
      <c r="D72" s="43" t="s">
        <v>968</v>
      </c>
      <c r="E72" s="43" t="s">
        <v>91</v>
      </c>
      <c r="F72" s="25">
        <v>11.0</v>
      </c>
      <c r="G72" s="25"/>
      <c r="H72" s="43"/>
      <c r="I72" s="43" t="s">
        <v>1584</v>
      </c>
      <c r="J72" s="25">
        <v>0.3</v>
      </c>
      <c r="K72" s="26"/>
    </row>
    <row r="73">
      <c r="A73" s="43" t="s">
        <v>1570</v>
      </c>
      <c r="B73" s="27">
        <v>0.13975694444444445</v>
      </c>
      <c r="C73" s="27">
        <f>B73-TIME('Time Shifts'!$B$47,'Time Shifts'!$C$47,'Time Shifts'!$D$47)</f>
        <v>0.1279166667</v>
      </c>
      <c r="D73" s="43" t="s">
        <v>82</v>
      </c>
      <c r="E73" s="43" t="s">
        <v>91</v>
      </c>
      <c r="F73" s="25">
        <v>13.0</v>
      </c>
      <c r="G73" s="25"/>
      <c r="H73" s="43"/>
      <c r="I73" s="43" t="s">
        <v>1585</v>
      </c>
      <c r="J73" s="25">
        <v>0.3</v>
      </c>
      <c r="K73" s="26"/>
    </row>
    <row r="74">
      <c r="A74" s="43" t="s">
        <v>1570</v>
      </c>
      <c r="B74" s="27">
        <v>0.1398148148148148</v>
      </c>
      <c r="C74" s="27">
        <f>B74-TIME('Time Shifts'!$B$47,'Time Shifts'!$C$47,'Time Shifts'!$D$47)</f>
        <v>0.127974537</v>
      </c>
      <c r="D74" s="43" t="s">
        <v>74</v>
      </c>
      <c r="E74" s="43" t="s">
        <v>91</v>
      </c>
      <c r="F74" s="25">
        <v>20.0</v>
      </c>
      <c r="G74" s="25"/>
      <c r="H74" s="26"/>
      <c r="I74" s="26"/>
      <c r="J74" s="43"/>
      <c r="K74" s="43" t="s">
        <v>274</v>
      </c>
    </row>
    <row r="75">
      <c r="A75" s="43" t="s">
        <v>1570</v>
      </c>
      <c r="B75" s="27">
        <v>0.14032407407407407</v>
      </c>
      <c r="C75" s="27">
        <f>B75-TIME('Time Shifts'!$B$47,'Time Shifts'!$C$47,'Time Shifts'!$D$47)</f>
        <v>0.1284837963</v>
      </c>
      <c r="D75" s="43" t="s">
        <v>70</v>
      </c>
      <c r="E75" s="43" t="s">
        <v>87</v>
      </c>
      <c r="F75" s="28" t="s">
        <v>88</v>
      </c>
      <c r="G75" s="25">
        <v>1.0</v>
      </c>
      <c r="H75" s="26"/>
      <c r="I75" s="26"/>
      <c r="J75" s="26"/>
      <c r="K75" s="26"/>
    </row>
    <row r="76">
      <c r="A76" s="43" t="s">
        <v>1570</v>
      </c>
      <c r="B76" s="27">
        <v>0.14047453703703705</v>
      </c>
      <c r="C76" s="27">
        <f>B76-TIME('Time Shifts'!$B$47,'Time Shifts'!$C$47,'Time Shifts'!$D$47)</f>
        <v>0.1286342593</v>
      </c>
      <c r="D76" s="43" t="s">
        <v>69</v>
      </c>
      <c r="E76" s="43" t="s">
        <v>87</v>
      </c>
      <c r="F76" s="25">
        <v>18.0</v>
      </c>
      <c r="G76" s="25">
        <f>F76-4</f>
        <v>14</v>
      </c>
      <c r="H76" s="26"/>
      <c r="I76" s="26"/>
      <c r="J76" s="26"/>
      <c r="K76" s="26"/>
    </row>
    <row r="77">
      <c r="A77" s="43" t="s">
        <v>1570</v>
      </c>
      <c r="B77" s="27">
        <v>0.14047453703703705</v>
      </c>
      <c r="C77" s="27">
        <f>B77-TIME('Time Shifts'!$B$47,'Time Shifts'!$C$47,'Time Shifts'!$D$47)</f>
        <v>0.1286342593</v>
      </c>
      <c r="D77" s="43" t="s">
        <v>82</v>
      </c>
      <c r="E77" s="43" t="s">
        <v>87</v>
      </c>
      <c r="F77" s="25">
        <v>18.0</v>
      </c>
      <c r="G77" s="25">
        <f>F77-1</f>
        <v>17</v>
      </c>
      <c r="H77" s="26"/>
      <c r="I77" s="26"/>
      <c r="J77" s="26"/>
      <c r="K77" s="26"/>
    </row>
    <row r="78">
      <c r="A78" s="43" t="s">
        <v>1570</v>
      </c>
      <c r="B78" s="27">
        <v>0.14050925925925925</v>
      </c>
      <c r="C78" s="27">
        <f>B78-TIME('Time Shifts'!$B$47,'Time Shifts'!$C$47,'Time Shifts'!$D$47)</f>
        <v>0.1286689815</v>
      </c>
      <c r="D78" s="43" t="s">
        <v>84</v>
      </c>
      <c r="E78" s="43" t="s">
        <v>87</v>
      </c>
      <c r="F78" s="25">
        <v>17.0</v>
      </c>
      <c r="G78" s="25">
        <f>F78-2</f>
        <v>15</v>
      </c>
      <c r="H78" s="26"/>
      <c r="I78" s="26"/>
      <c r="J78" s="26"/>
      <c r="K78" s="26"/>
    </row>
    <row r="79">
      <c r="A79" s="43" t="s">
        <v>1570</v>
      </c>
      <c r="B79" s="27">
        <v>0.140625</v>
      </c>
      <c r="C79" s="27">
        <f>B79-TIME('Time Shifts'!$B$47,'Time Shifts'!$C$47,'Time Shifts'!$D$47)</f>
        <v>0.1287847222</v>
      </c>
      <c r="D79" s="43" t="s">
        <v>968</v>
      </c>
      <c r="E79" s="43" t="s">
        <v>87</v>
      </c>
      <c r="F79" s="25">
        <v>13.0</v>
      </c>
      <c r="G79" s="25">
        <f>F79-1</f>
        <v>12</v>
      </c>
      <c r="H79" s="26"/>
      <c r="I79" s="26"/>
      <c r="J79" s="26"/>
      <c r="K79" s="26"/>
    </row>
    <row r="80">
      <c r="A80" s="43" t="s">
        <v>1570</v>
      </c>
      <c r="B80" s="27">
        <v>0.14063657407407407</v>
      </c>
      <c r="C80" s="27">
        <f>B80-TIME('Time Shifts'!$B$47,'Time Shifts'!$C$47,'Time Shifts'!$D$47)</f>
        <v>0.1287962963</v>
      </c>
      <c r="D80" s="43" t="s">
        <v>74</v>
      </c>
      <c r="E80" s="43" t="s">
        <v>87</v>
      </c>
      <c r="F80" s="25">
        <v>11.0</v>
      </c>
      <c r="G80" s="25">
        <f>F80-4</f>
        <v>7</v>
      </c>
      <c r="H80" s="26"/>
      <c r="I80" s="26"/>
      <c r="J80" s="26"/>
      <c r="K80" s="26"/>
    </row>
    <row r="81">
      <c r="A81" s="43" t="s">
        <v>1570</v>
      </c>
      <c r="B81" s="27">
        <v>0.14091435185185186</v>
      </c>
      <c r="C81" s="27">
        <f>B81-TIME('Time Shifts'!$B$47,'Time Shifts'!$C$47,'Time Shifts'!$D$47)</f>
        <v>0.1290740741</v>
      </c>
      <c r="D81" s="43" t="s">
        <v>66</v>
      </c>
      <c r="E81" s="43" t="s">
        <v>87</v>
      </c>
      <c r="F81" s="25">
        <v>2.0</v>
      </c>
      <c r="G81" s="25">
        <f>F81-0</f>
        <v>2</v>
      </c>
      <c r="H81" s="26"/>
      <c r="I81" s="26"/>
      <c r="J81" s="26"/>
      <c r="K81" s="26"/>
    </row>
    <row r="82">
      <c r="A82" s="43" t="s">
        <v>1570</v>
      </c>
      <c r="B82" s="27">
        <v>0.14168981481481482</v>
      </c>
      <c r="C82" s="27">
        <f>B82-TIME('Time Shifts'!$B$47,'Time Shifts'!$C$47,'Time Shifts'!$D$47)</f>
        <v>0.129849537</v>
      </c>
      <c r="D82" s="43" t="s">
        <v>69</v>
      </c>
      <c r="E82" s="43" t="s">
        <v>89</v>
      </c>
      <c r="F82" s="25">
        <v>14.0</v>
      </c>
      <c r="G82" s="25">
        <f>F82-7</f>
        <v>7</v>
      </c>
      <c r="H82" s="26"/>
      <c r="I82" s="26"/>
      <c r="J82" s="43"/>
      <c r="K82" s="43" t="s">
        <v>90</v>
      </c>
    </row>
    <row r="83">
      <c r="A83" s="43" t="s">
        <v>1570</v>
      </c>
      <c r="B83" s="27">
        <v>0.14190972222222223</v>
      </c>
      <c r="C83" s="27">
        <f>B83-TIME('Time Shifts'!$B$47,'Time Shifts'!$C$47,'Time Shifts'!$D$47)</f>
        <v>0.1300694444</v>
      </c>
      <c r="D83" s="43" t="s">
        <v>69</v>
      </c>
      <c r="E83" s="43" t="s">
        <v>91</v>
      </c>
      <c r="F83" s="25">
        <v>14.0</v>
      </c>
      <c r="G83" s="25"/>
      <c r="H83" s="43"/>
      <c r="I83" s="26" t="s">
        <v>1586</v>
      </c>
      <c r="J83" s="26"/>
      <c r="K83" s="26"/>
    </row>
    <row r="84">
      <c r="A84" s="43" t="s">
        <v>1570</v>
      </c>
      <c r="B84" s="27">
        <v>0.14491898148148147</v>
      </c>
      <c r="C84" s="27">
        <f>B84-TIME('Time Shifts'!$B$47,'Time Shifts'!$C$47,'Time Shifts'!$D$47)</f>
        <v>0.1330787037</v>
      </c>
      <c r="D84" s="43" t="s">
        <v>70</v>
      </c>
      <c r="E84" s="43" t="s">
        <v>93</v>
      </c>
      <c r="F84" s="28">
        <v>10.0</v>
      </c>
      <c r="G84" s="25">
        <v>2.0</v>
      </c>
      <c r="H84" s="26"/>
      <c r="I84" s="26"/>
      <c r="J84" s="43"/>
      <c r="K84" s="43" t="s">
        <v>1587</v>
      </c>
    </row>
    <row r="85">
      <c r="A85" s="43" t="s">
        <v>1570</v>
      </c>
      <c r="B85" s="27">
        <v>0.14491898148148147</v>
      </c>
      <c r="C85" s="27">
        <f>B85-TIME('Time Shifts'!$B$47,'Time Shifts'!$C$47,'Time Shifts'!$D$47)</f>
        <v>0.1330787037</v>
      </c>
      <c r="D85" s="43" t="s">
        <v>70</v>
      </c>
      <c r="E85" s="43" t="s">
        <v>93</v>
      </c>
      <c r="F85" s="25">
        <v>18.0</v>
      </c>
      <c r="G85" s="25">
        <f t="shared" ref="G85:G86" si="7">F85-7</f>
        <v>11</v>
      </c>
      <c r="H85" s="26"/>
      <c r="I85" s="26"/>
      <c r="J85" s="43"/>
      <c r="K85" s="43" t="s">
        <v>1588</v>
      </c>
    </row>
    <row r="86">
      <c r="A86" s="43" t="s">
        <v>1570</v>
      </c>
      <c r="B86" s="27">
        <v>0.1452314814814815</v>
      </c>
      <c r="C86" s="27">
        <f>B86-TIME('Time Shifts'!$B$47,'Time Shifts'!$C$47,'Time Shifts'!$D$47)</f>
        <v>0.1333912037</v>
      </c>
      <c r="D86" s="43" t="s">
        <v>70</v>
      </c>
      <c r="E86" s="43" t="s">
        <v>93</v>
      </c>
      <c r="F86" s="25">
        <v>13.0</v>
      </c>
      <c r="G86" s="25">
        <f t="shared" si="7"/>
        <v>6</v>
      </c>
      <c r="H86" s="26"/>
      <c r="I86" s="26"/>
      <c r="J86" s="43"/>
      <c r="K86" s="43" t="s">
        <v>422</v>
      </c>
    </row>
    <row r="87">
      <c r="A87" s="43" t="s">
        <v>1570</v>
      </c>
      <c r="B87" s="27">
        <v>0.1452314814814815</v>
      </c>
      <c r="C87" s="27">
        <f>B87-TIME('Time Shifts'!$B$47,'Time Shifts'!$C$47,'Time Shifts'!$D$47)</f>
        <v>0.1333912037</v>
      </c>
      <c r="D87" s="43" t="s">
        <v>70</v>
      </c>
      <c r="E87" s="43" t="s">
        <v>93</v>
      </c>
      <c r="F87" s="28" t="s">
        <v>75</v>
      </c>
      <c r="G87" s="25" t="s">
        <v>75</v>
      </c>
      <c r="H87" s="26"/>
      <c r="I87" s="26"/>
      <c r="J87" s="43"/>
      <c r="K87" s="43" t="s">
        <v>160</v>
      </c>
    </row>
    <row r="88">
      <c r="A88" s="43" t="s">
        <v>1570</v>
      </c>
      <c r="B88" s="27">
        <v>0.14543981481481483</v>
      </c>
      <c r="C88" s="27">
        <f>B88-TIME('Time Shifts'!$B$47,'Time Shifts'!$C$47,'Time Shifts'!$D$47)</f>
        <v>0.133599537</v>
      </c>
      <c r="D88" s="43" t="s">
        <v>70</v>
      </c>
      <c r="E88" s="43" t="s">
        <v>91</v>
      </c>
      <c r="F88" s="25">
        <v>5.0</v>
      </c>
      <c r="G88" s="25"/>
      <c r="H88" s="43"/>
      <c r="I88" s="26" t="s">
        <v>1589</v>
      </c>
      <c r="J88" s="26"/>
      <c r="K88" s="26"/>
    </row>
    <row r="89">
      <c r="A89" s="43" t="s">
        <v>1570</v>
      </c>
      <c r="B89" s="27">
        <v>0.1458449074074074</v>
      </c>
      <c r="C89" s="27">
        <f>B89-TIME('Time Shifts'!$B$47,'Time Shifts'!$C$47,'Time Shifts'!$D$47)</f>
        <v>0.1340046296</v>
      </c>
      <c r="D89" s="43" t="s">
        <v>66</v>
      </c>
      <c r="E89" s="43" t="s">
        <v>89</v>
      </c>
      <c r="F89" s="28" t="s">
        <v>88</v>
      </c>
      <c r="G89" s="25">
        <v>1.0</v>
      </c>
      <c r="H89" s="26"/>
      <c r="I89" s="26"/>
      <c r="J89" s="43"/>
      <c r="K89" s="43" t="s">
        <v>171</v>
      </c>
    </row>
    <row r="90">
      <c r="A90" s="43" t="s">
        <v>1570</v>
      </c>
      <c r="B90" s="27">
        <v>0.1458449074074074</v>
      </c>
      <c r="C90" s="27">
        <f>B90-TIME('Time Shifts'!$B$47,'Time Shifts'!$C$47,'Time Shifts'!$D$47)</f>
        <v>0.1340046296</v>
      </c>
      <c r="D90" s="43" t="s">
        <v>66</v>
      </c>
      <c r="E90" s="26" t="s">
        <v>89</v>
      </c>
      <c r="F90" s="28">
        <f>G90+7</f>
        <v>9</v>
      </c>
      <c r="G90" s="25">
        <v>2.0</v>
      </c>
      <c r="H90" s="26"/>
      <c r="I90" s="26"/>
      <c r="J90" s="43"/>
      <c r="K90" s="43" t="s">
        <v>171</v>
      </c>
    </row>
    <row r="91">
      <c r="A91" s="43" t="s">
        <v>1570</v>
      </c>
      <c r="B91" s="27">
        <v>0.14627314814814815</v>
      </c>
      <c r="C91" s="27">
        <f>B91-TIME('Time Shifts'!$B$47,'Time Shifts'!$C$47,'Time Shifts'!$D$47)</f>
        <v>0.1344328704</v>
      </c>
      <c r="D91" s="43" t="s">
        <v>66</v>
      </c>
      <c r="E91" s="26" t="s">
        <v>93</v>
      </c>
      <c r="F91" s="28">
        <f t="shared" ref="F91:F92" si="8">G91+8</f>
        <v>10</v>
      </c>
      <c r="G91" s="25">
        <v>2.0</v>
      </c>
      <c r="H91" s="26"/>
      <c r="I91" s="26"/>
      <c r="J91" s="43"/>
      <c r="K91" s="43" t="s">
        <v>110</v>
      </c>
    </row>
    <row r="92">
      <c r="A92" s="43" t="s">
        <v>1570</v>
      </c>
      <c r="B92" s="27">
        <v>0.14699074074074073</v>
      </c>
      <c r="C92" s="27">
        <f>B92-TIME('Time Shifts'!$B$47,'Time Shifts'!$C$47,'Time Shifts'!$D$47)</f>
        <v>0.135150463</v>
      </c>
      <c r="D92" s="43" t="s">
        <v>82</v>
      </c>
      <c r="E92" s="26" t="s">
        <v>89</v>
      </c>
      <c r="F92" s="28">
        <f t="shared" si="8"/>
        <v>10</v>
      </c>
      <c r="G92" s="25">
        <v>2.0</v>
      </c>
      <c r="H92" s="26"/>
      <c r="I92" s="26"/>
      <c r="J92" s="43"/>
      <c r="K92" s="43" t="s">
        <v>151</v>
      </c>
    </row>
    <row r="93">
      <c r="A93" s="43" t="s">
        <v>1570</v>
      </c>
      <c r="B93" s="27">
        <v>0.14759259259259258</v>
      </c>
      <c r="C93" s="27">
        <f>B93-TIME('Time Shifts'!$B$47,'Time Shifts'!$C$47,'Time Shifts'!$D$47)</f>
        <v>0.1357523148</v>
      </c>
      <c r="D93" s="43" t="s">
        <v>84</v>
      </c>
      <c r="E93" s="43" t="s">
        <v>93</v>
      </c>
      <c r="F93" s="25">
        <v>23.0</v>
      </c>
      <c r="G93" s="25">
        <f>F93-7</f>
        <v>16</v>
      </c>
      <c r="H93" s="26"/>
      <c r="I93" s="26"/>
      <c r="J93" s="43"/>
      <c r="K93" s="43" t="s">
        <v>553</v>
      </c>
    </row>
    <row r="94">
      <c r="A94" s="43" t="s">
        <v>1570</v>
      </c>
      <c r="B94" s="27">
        <v>0.14780092592592592</v>
      </c>
      <c r="C94" s="27">
        <f>B94-TIME('Time Shifts'!$B$47,'Time Shifts'!$C$47,'Time Shifts'!$D$47)</f>
        <v>0.1359606481</v>
      </c>
      <c r="D94" s="43" t="s">
        <v>84</v>
      </c>
      <c r="E94" s="43" t="s">
        <v>91</v>
      </c>
      <c r="F94" s="25">
        <v>20.0</v>
      </c>
      <c r="G94" s="25"/>
      <c r="H94" s="43"/>
      <c r="I94" s="26" t="s">
        <v>1590</v>
      </c>
      <c r="J94" s="26"/>
      <c r="K94" s="26"/>
    </row>
    <row r="95">
      <c r="A95" s="43" t="s">
        <v>1570</v>
      </c>
      <c r="B95" s="27">
        <v>0.14804398148148148</v>
      </c>
      <c r="C95" s="27">
        <f>B95-TIME('Time Shifts'!$B$47,'Time Shifts'!$C$47,'Time Shifts'!$D$47)</f>
        <v>0.1362037037</v>
      </c>
      <c r="D95" s="43" t="s">
        <v>84</v>
      </c>
      <c r="E95" s="43" t="s">
        <v>93</v>
      </c>
      <c r="F95" s="28" t="s">
        <v>88</v>
      </c>
      <c r="G95" s="25">
        <v>1.0</v>
      </c>
      <c r="H95" s="26"/>
      <c r="I95" s="26"/>
      <c r="J95" s="43"/>
      <c r="K95" s="43" t="s">
        <v>553</v>
      </c>
    </row>
    <row r="96">
      <c r="A96" s="43" t="s">
        <v>1570</v>
      </c>
      <c r="B96" s="27">
        <v>0.14866898148148147</v>
      </c>
      <c r="C96" s="27">
        <f>B96-TIME('Time Shifts'!$B$47,'Time Shifts'!$C$47,'Time Shifts'!$D$47)</f>
        <v>0.1368287037</v>
      </c>
      <c r="D96" s="43" t="s">
        <v>968</v>
      </c>
      <c r="E96" s="43" t="s">
        <v>91</v>
      </c>
      <c r="F96" s="25">
        <v>11.0</v>
      </c>
      <c r="G96" s="25"/>
      <c r="H96" s="43"/>
      <c r="I96" s="26" t="s">
        <v>1584</v>
      </c>
      <c r="J96" s="43"/>
      <c r="K96" s="43" t="s">
        <v>263</v>
      </c>
    </row>
    <row r="97">
      <c r="A97" s="43" t="s">
        <v>1570</v>
      </c>
      <c r="B97" s="27">
        <v>0.1489236111111111</v>
      </c>
      <c r="C97" s="27">
        <f>B97-TIME('Time Shifts'!$B$47,'Time Shifts'!$C$47,'Time Shifts'!$D$47)</f>
        <v>0.1370833333</v>
      </c>
      <c r="D97" s="43" t="s">
        <v>74</v>
      </c>
      <c r="E97" s="43" t="s">
        <v>93</v>
      </c>
      <c r="F97" s="25">
        <v>14.0</v>
      </c>
      <c r="G97" s="25">
        <f>F97-7</f>
        <v>7</v>
      </c>
      <c r="H97" s="26"/>
      <c r="I97" s="26"/>
      <c r="J97" s="43"/>
      <c r="K97" s="43" t="s">
        <v>1363</v>
      </c>
    </row>
    <row r="98">
      <c r="A98" s="43" t="s">
        <v>1570</v>
      </c>
      <c r="B98" s="27">
        <v>0.14913194444444444</v>
      </c>
      <c r="C98" s="27">
        <f>B98-TIME('Time Shifts'!$B$47,'Time Shifts'!$C$47,'Time Shifts'!$D$47)</f>
        <v>0.1372916667</v>
      </c>
      <c r="D98" s="43" t="s">
        <v>74</v>
      </c>
      <c r="E98" s="43" t="s">
        <v>91</v>
      </c>
      <c r="F98" s="25">
        <v>27.0</v>
      </c>
      <c r="G98" s="25"/>
      <c r="H98" s="43"/>
      <c r="I98" s="43" t="s">
        <v>1591</v>
      </c>
      <c r="J98" s="25">
        <v>1.0</v>
      </c>
      <c r="K98" s="26"/>
    </row>
    <row r="99">
      <c r="A99" s="43" t="s">
        <v>1570</v>
      </c>
      <c r="B99" s="27">
        <v>0.14925925925925926</v>
      </c>
      <c r="C99" s="27">
        <f>B99-TIME('Time Shifts'!$B$47,'Time Shifts'!$C$47,'Time Shifts'!$D$47)</f>
        <v>0.1374189815</v>
      </c>
      <c r="D99" s="43" t="s">
        <v>74</v>
      </c>
      <c r="E99" s="43" t="s">
        <v>93</v>
      </c>
      <c r="F99" s="25">
        <v>13.0</v>
      </c>
      <c r="G99" s="25">
        <f>F99-7</f>
        <v>6</v>
      </c>
      <c r="H99" s="26"/>
      <c r="I99" s="26"/>
      <c r="J99" s="43"/>
      <c r="K99" s="43" t="s">
        <v>1304</v>
      </c>
    </row>
    <row r="100">
      <c r="A100" s="43" t="s">
        <v>1570</v>
      </c>
      <c r="B100" s="27">
        <v>0.14939814814814814</v>
      </c>
      <c r="C100" s="27">
        <f>B100-TIME('Time Shifts'!$B$47,'Time Shifts'!$C$47,'Time Shifts'!$D$47)</f>
        <v>0.1375578704</v>
      </c>
      <c r="D100" s="43" t="s">
        <v>74</v>
      </c>
      <c r="E100" s="43" t="s">
        <v>91</v>
      </c>
      <c r="F100" s="25">
        <v>8.0</v>
      </c>
      <c r="G100" s="25"/>
      <c r="H100" s="43"/>
      <c r="I100" s="43" t="s">
        <v>1592</v>
      </c>
      <c r="J100" s="25">
        <v>1.0</v>
      </c>
      <c r="K100" s="26"/>
    </row>
    <row r="101">
      <c r="A101" s="43" t="s">
        <v>1570</v>
      </c>
      <c r="B101" s="27">
        <v>0.1517939814814815</v>
      </c>
      <c r="C101" s="27">
        <f>B101-TIME('Time Shifts'!$B$47,'Time Shifts'!$C$47,'Time Shifts'!$D$47)</f>
        <v>0.1399537037</v>
      </c>
      <c r="D101" s="43" t="s">
        <v>70</v>
      </c>
      <c r="E101" s="43" t="s">
        <v>93</v>
      </c>
      <c r="F101" s="28" t="s">
        <v>75</v>
      </c>
      <c r="G101" s="25" t="s">
        <v>75</v>
      </c>
      <c r="H101" s="26"/>
      <c r="I101" s="26"/>
      <c r="J101" s="43"/>
      <c r="K101" s="43" t="s">
        <v>160</v>
      </c>
    </row>
    <row r="102">
      <c r="A102" s="43" t="s">
        <v>1570</v>
      </c>
      <c r="B102" s="27">
        <v>0.1517939814814815</v>
      </c>
      <c r="C102" s="27">
        <f>B102-TIME('Time Shifts'!$B$47,'Time Shifts'!$C$47,'Time Shifts'!$D$47)</f>
        <v>0.1399537037</v>
      </c>
      <c r="D102" s="43" t="s">
        <v>70</v>
      </c>
      <c r="E102" s="26" t="s">
        <v>93</v>
      </c>
      <c r="F102" s="28">
        <f>G102+7</f>
        <v>21</v>
      </c>
      <c r="G102" s="25">
        <v>14.0</v>
      </c>
      <c r="H102" s="26"/>
      <c r="I102" s="26"/>
      <c r="J102" s="43"/>
      <c r="K102" s="43" t="s">
        <v>1593</v>
      </c>
    </row>
    <row r="103">
      <c r="A103" s="43" t="s">
        <v>1570</v>
      </c>
      <c r="B103" s="27">
        <v>0.15189814814814814</v>
      </c>
      <c r="C103" s="27">
        <f>B103-TIME('Time Shifts'!$B$47,'Time Shifts'!$C$47,'Time Shifts'!$D$47)</f>
        <v>0.1400578704</v>
      </c>
      <c r="D103" s="43" t="s">
        <v>70</v>
      </c>
      <c r="E103" s="43" t="s">
        <v>91</v>
      </c>
      <c r="F103" s="25">
        <v>8.0</v>
      </c>
      <c r="G103" s="25"/>
      <c r="H103" s="43"/>
      <c r="I103" s="26" t="s">
        <v>1592</v>
      </c>
      <c r="J103" s="26"/>
      <c r="K103" s="26"/>
    </row>
    <row r="104">
      <c r="A104" s="43" t="s">
        <v>1570</v>
      </c>
      <c r="B104" s="27">
        <v>0.15204861111111112</v>
      </c>
      <c r="C104" s="27">
        <f>B104-TIME('Time Shifts'!$B$47,'Time Shifts'!$C$47,'Time Shifts'!$D$47)</f>
        <v>0.1402083333</v>
      </c>
      <c r="D104" s="43" t="s">
        <v>70</v>
      </c>
      <c r="E104" s="43" t="s">
        <v>93</v>
      </c>
      <c r="F104" s="28" t="s">
        <v>75</v>
      </c>
      <c r="G104" s="25" t="s">
        <v>75</v>
      </c>
      <c r="H104" s="26"/>
      <c r="I104" s="26"/>
      <c r="J104" s="43"/>
      <c r="K104" s="43" t="s">
        <v>160</v>
      </c>
    </row>
    <row r="105">
      <c r="A105" s="43" t="s">
        <v>1570</v>
      </c>
      <c r="B105" s="27">
        <v>0.15204861111111112</v>
      </c>
      <c r="C105" s="27">
        <f>B105-TIME('Time Shifts'!$B$47,'Time Shifts'!$C$47,'Time Shifts'!$D$47)</f>
        <v>0.1402083333</v>
      </c>
      <c r="D105" s="43" t="s">
        <v>70</v>
      </c>
      <c r="E105" s="43" t="s">
        <v>93</v>
      </c>
      <c r="F105" s="25">
        <v>11.0</v>
      </c>
      <c r="G105" s="25">
        <f>F105-7</f>
        <v>4</v>
      </c>
      <c r="H105" s="26"/>
      <c r="I105" s="26"/>
      <c r="J105" s="43"/>
      <c r="K105" s="43" t="s">
        <v>1593</v>
      </c>
    </row>
    <row r="106">
      <c r="A106" s="43" t="s">
        <v>1570</v>
      </c>
      <c r="B106" s="27">
        <v>0.15212962962962964</v>
      </c>
      <c r="C106" s="27">
        <f>B106-TIME('Time Shifts'!$B$47,'Time Shifts'!$C$47,'Time Shifts'!$D$47)</f>
        <v>0.1402893519</v>
      </c>
      <c r="D106" s="43" t="s">
        <v>70</v>
      </c>
      <c r="E106" s="43" t="s">
        <v>91</v>
      </c>
      <c r="F106" s="25">
        <v>12.0</v>
      </c>
      <c r="G106" s="25"/>
      <c r="H106" s="43"/>
      <c r="I106" s="26" t="s">
        <v>1594</v>
      </c>
      <c r="J106" s="26"/>
      <c r="K106" s="26"/>
    </row>
    <row r="107">
      <c r="A107" s="43" t="s">
        <v>1570</v>
      </c>
      <c r="B107" s="27">
        <v>0.15241898148148147</v>
      </c>
      <c r="C107" s="27">
        <f>B107-TIME('Time Shifts'!$B$47,'Time Shifts'!$C$47,'Time Shifts'!$D$47)</f>
        <v>0.1405787037</v>
      </c>
      <c r="D107" s="43" t="s">
        <v>70</v>
      </c>
      <c r="E107" s="43" t="s">
        <v>93</v>
      </c>
      <c r="F107" s="28" t="s">
        <v>75</v>
      </c>
      <c r="G107" s="25" t="s">
        <v>75</v>
      </c>
      <c r="H107" s="26"/>
      <c r="I107" s="26"/>
      <c r="J107" s="43"/>
      <c r="K107" s="43" t="s">
        <v>160</v>
      </c>
    </row>
    <row r="108">
      <c r="A108" s="43" t="s">
        <v>1570</v>
      </c>
      <c r="B108" s="27">
        <v>0.15241898148148147</v>
      </c>
      <c r="C108" s="27">
        <f>B108-TIME('Time Shifts'!$B$47,'Time Shifts'!$C$47,'Time Shifts'!$D$47)</f>
        <v>0.1405787037</v>
      </c>
      <c r="D108" s="43" t="s">
        <v>70</v>
      </c>
      <c r="E108" s="43" t="s">
        <v>93</v>
      </c>
      <c r="F108" s="25">
        <v>13.0</v>
      </c>
      <c r="G108" s="25">
        <f>F108-7</f>
        <v>6</v>
      </c>
      <c r="H108" s="26"/>
      <c r="I108" s="26"/>
      <c r="J108" s="43"/>
      <c r="K108" s="43" t="s">
        <v>422</v>
      </c>
    </row>
    <row r="109">
      <c r="A109" s="43" t="s">
        <v>1570</v>
      </c>
      <c r="B109" s="27">
        <v>0.15261574074074075</v>
      </c>
      <c r="C109" s="27">
        <f>B109-TIME('Time Shifts'!$B$47,'Time Shifts'!$C$47,'Time Shifts'!$D$47)</f>
        <v>0.140775463</v>
      </c>
      <c r="D109" s="43" t="s">
        <v>70</v>
      </c>
      <c r="E109" s="43" t="s">
        <v>91</v>
      </c>
      <c r="F109" s="25">
        <v>10.0</v>
      </c>
      <c r="G109" s="25"/>
      <c r="H109" s="43"/>
      <c r="I109" s="26" t="s">
        <v>1595</v>
      </c>
      <c r="J109" s="26"/>
      <c r="K109" s="26"/>
    </row>
    <row r="110">
      <c r="A110" s="43" t="s">
        <v>1570</v>
      </c>
      <c r="B110" s="27">
        <v>0.15268518518518517</v>
      </c>
      <c r="C110" s="27">
        <f>B110-TIME('Time Shifts'!$B$47,'Time Shifts'!$C$47,'Time Shifts'!$D$47)</f>
        <v>0.1408449074</v>
      </c>
      <c r="D110" s="43" t="s">
        <v>70</v>
      </c>
      <c r="E110" s="43" t="s">
        <v>93</v>
      </c>
      <c r="F110" s="28" t="s">
        <v>75</v>
      </c>
      <c r="G110" s="25" t="s">
        <v>75</v>
      </c>
      <c r="H110" s="26"/>
      <c r="I110" s="26"/>
      <c r="J110" s="43"/>
      <c r="K110" s="43" t="s">
        <v>160</v>
      </c>
    </row>
    <row r="111">
      <c r="A111" s="43" t="s">
        <v>1570</v>
      </c>
      <c r="B111" s="27">
        <v>0.15268518518518517</v>
      </c>
      <c r="C111" s="27">
        <f>B111-TIME('Time Shifts'!$B$47,'Time Shifts'!$C$47,'Time Shifts'!$D$47)</f>
        <v>0.1408449074</v>
      </c>
      <c r="D111" s="43" t="s">
        <v>70</v>
      </c>
      <c r="E111" s="43" t="s">
        <v>93</v>
      </c>
      <c r="F111" s="28" t="s">
        <v>75</v>
      </c>
      <c r="G111" s="25" t="s">
        <v>75</v>
      </c>
      <c r="H111" s="26"/>
      <c r="I111" s="26"/>
      <c r="J111" s="43"/>
      <c r="K111" s="43" t="s">
        <v>422</v>
      </c>
    </row>
    <row r="112">
      <c r="A112" s="43" t="s">
        <v>1570</v>
      </c>
      <c r="B112" s="27">
        <v>0.15275462962962963</v>
      </c>
      <c r="C112" s="27">
        <f>B112-TIME('Time Shifts'!$B$47,'Time Shifts'!$C$47,'Time Shifts'!$D$47)</f>
        <v>0.1409143519</v>
      </c>
      <c r="D112" s="43" t="s">
        <v>70</v>
      </c>
      <c r="E112" s="43" t="s">
        <v>91</v>
      </c>
      <c r="F112" s="25">
        <v>6.0</v>
      </c>
      <c r="G112" s="25"/>
      <c r="H112" s="43"/>
      <c r="I112" s="43" t="s">
        <v>1596</v>
      </c>
      <c r="J112" s="25">
        <v>1.0</v>
      </c>
      <c r="K112" s="26"/>
    </row>
    <row r="113">
      <c r="A113" s="43" t="s">
        <v>1570</v>
      </c>
      <c r="B113" s="27">
        <v>0.1537037037037037</v>
      </c>
      <c r="C113" s="27">
        <f>B113-TIME('Time Shifts'!$B$47,'Time Shifts'!$C$47,'Time Shifts'!$D$47)</f>
        <v>0.1418634259</v>
      </c>
      <c r="D113" s="43" t="s">
        <v>66</v>
      </c>
      <c r="E113" s="43" t="s">
        <v>89</v>
      </c>
      <c r="F113" s="25">
        <v>24.0</v>
      </c>
      <c r="G113" s="25">
        <f t="shared" ref="G113:G114" si="9">F113-7</f>
        <v>17</v>
      </c>
      <c r="H113" s="26"/>
      <c r="I113" s="26"/>
      <c r="J113" s="43"/>
      <c r="K113" s="43" t="s">
        <v>171</v>
      </c>
    </row>
    <row r="114">
      <c r="A114" s="43" t="s">
        <v>1570</v>
      </c>
      <c r="B114" s="27">
        <v>0.15373842592592593</v>
      </c>
      <c r="C114" s="27">
        <f>B114-TIME('Time Shifts'!$B$47,'Time Shifts'!$C$47,'Time Shifts'!$D$47)</f>
        <v>0.1418981481</v>
      </c>
      <c r="D114" s="43" t="s">
        <v>66</v>
      </c>
      <c r="E114" s="43" t="s">
        <v>89</v>
      </c>
      <c r="F114" s="25">
        <v>14.0</v>
      </c>
      <c r="G114" s="25">
        <f t="shared" si="9"/>
        <v>7</v>
      </c>
      <c r="H114" s="26"/>
      <c r="I114" s="26"/>
      <c r="J114" s="43"/>
      <c r="K114" s="43" t="s">
        <v>171</v>
      </c>
    </row>
    <row r="115">
      <c r="A115" s="43" t="s">
        <v>1570</v>
      </c>
      <c r="B115" s="27">
        <v>0.15386574074074075</v>
      </c>
      <c r="C115" s="27">
        <f>B115-TIME('Time Shifts'!$B$47,'Time Shifts'!$C$47,'Time Shifts'!$D$47)</f>
        <v>0.142025463</v>
      </c>
      <c r="D115" s="43" t="s">
        <v>66</v>
      </c>
      <c r="E115" s="43" t="s">
        <v>91</v>
      </c>
      <c r="F115" s="25">
        <v>10.0</v>
      </c>
      <c r="G115" s="25"/>
      <c r="H115" s="43"/>
      <c r="I115" s="26" t="s">
        <v>1595</v>
      </c>
      <c r="J115" s="26"/>
      <c r="K115" s="26"/>
    </row>
    <row r="116">
      <c r="A116" s="43" t="s">
        <v>1570</v>
      </c>
      <c r="B116" s="27">
        <v>0.15390046296296298</v>
      </c>
      <c r="C116" s="27">
        <f>B116-TIME('Time Shifts'!$B$47,'Time Shifts'!$C$47,'Time Shifts'!$D$47)</f>
        <v>0.1420601852</v>
      </c>
      <c r="D116" s="43" t="s">
        <v>66</v>
      </c>
      <c r="E116" s="43" t="s">
        <v>91</v>
      </c>
      <c r="F116" s="25">
        <v>8.0</v>
      </c>
      <c r="G116" s="25"/>
      <c r="H116" s="43"/>
      <c r="I116" s="26" t="s">
        <v>1592</v>
      </c>
      <c r="J116" s="26"/>
      <c r="K116" s="26"/>
    </row>
    <row r="117">
      <c r="A117" s="43" t="s">
        <v>1570</v>
      </c>
      <c r="B117" s="27">
        <v>0.15407407407407409</v>
      </c>
      <c r="C117" s="27">
        <f>B117-TIME('Time Shifts'!$B$47,'Time Shifts'!$C$47,'Time Shifts'!$D$47)</f>
        <v>0.1422337963</v>
      </c>
      <c r="D117" s="43" t="s">
        <v>66</v>
      </c>
      <c r="E117" s="43" t="s">
        <v>93</v>
      </c>
      <c r="F117" s="25">
        <v>16.0</v>
      </c>
      <c r="G117" s="25">
        <f>F117-8</f>
        <v>8</v>
      </c>
      <c r="H117" s="26"/>
      <c r="I117" s="26"/>
      <c r="J117" s="43"/>
      <c r="K117" s="43" t="s">
        <v>110</v>
      </c>
    </row>
    <row r="118">
      <c r="A118" s="43" t="s">
        <v>1570</v>
      </c>
      <c r="B118" s="27">
        <v>0.1541898148148148</v>
      </c>
      <c r="C118" s="27">
        <f>B118-TIME('Time Shifts'!$B$47,'Time Shifts'!$C$47,'Time Shifts'!$D$47)</f>
        <v>0.142349537</v>
      </c>
      <c r="D118" s="43" t="s">
        <v>66</v>
      </c>
      <c r="E118" s="43" t="s">
        <v>91</v>
      </c>
      <c r="F118" s="25">
        <v>6.0</v>
      </c>
      <c r="G118" s="25"/>
      <c r="H118" s="43"/>
      <c r="I118" s="26" t="s">
        <v>1596</v>
      </c>
      <c r="J118" s="26"/>
      <c r="K118" s="26"/>
    </row>
    <row r="119">
      <c r="A119" s="43" t="s">
        <v>1570</v>
      </c>
      <c r="B119" s="27">
        <v>0.15518518518518518</v>
      </c>
      <c r="C119" s="27">
        <f>B119-TIME('Time Shifts'!$B$47,'Time Shifts'!$C$47,'Time Shifts'!$D$47)</f>
        <v>0.1433449074</v>
      </c>
      <c r="D119" s="43" t="s">
        <v>82</v>
      </c>
      <c r="E119" s="43" t="s">
        <v>91</v>
      </c>
      <c r="F119" s="25">
        <v>12.0</v>
      </c>
      <c r="G119" s="25"/>
      <c r="H119" s="43"/>
      <c r="I119" s="43" t="s">
        <v>1594</v>
      </c>
      <c r="J119" s="28">
        <v>0.5</v>
      </c>
      <c r="K119" s="43" t="s">
        <v>608</v>
      </c>
    </row>
    <row r="120">
      <c r="A120" s="43" t="s">
        <v>1570</v>
      </c>
      <c r="B120" s="27">
        <v>0.15525462962962963</v>
      </c>
      <c r="C120" s="27">
        <f>B120-TIME('Time Shifts'!$B$47,'Time Shifts'!$C$47,'Time Shifts'!$D$47)</f>
        <v>0.1434143519</v>
      </c>
      <c r="D120" s="43" t="s">
        <v>69</v>
      </c>
      <c r="E120" s="43" t="s">
        <v>91</v>
      </c>
      <c r="F120" s="25">
        <v>22.0</v>
      </c>
      <c r="G120" s="25"/>
      <c r="H120" s="43"/>
      <c r="I120" s="43" t="s">
        <v>1597</v>
      </c>
      <c r="J120" s="28">
        <v>0.5</v>
      </c>
      <c r="K120" s="43" t="s">
        <v>104</v>
      </c>
    </row>
    <row r="121">
      <c r="A121" s="43" t="s">
        <v>1570</v>
      </c>
      <c r="B121" s="27">
        <v>0.1577199074074074</v>
      </c>
      <c r="C121" s="27">
        <f>B121-TIME('Time Shifts'!$B$47,'Time Shifts'!$C$47,'Time Shifts'!$D$47)</f>
        <v>0.1458796296</v>
      </c>
      <c r="D121" s="43" t="s">
        <v>157</v>
      </c>
      <c r="E121" s="43" t="s">
        <v>67</v>
      </c>
      <c r="F121" s="28" t="s">
        <v>88</v>
      </c>
      <c r="G121" s="25">
        <v>1.0</v>
      </c>
      <c r="H121" s="26"/>
      <c r="I121" s="26"/>
      <c r="J121" s="26"/>
      <c r="K121" s="26"/>
    </row>
    <row r="122">
      <c r="A122" s="43" t="s">
        <v>1570</v>
      </c>
      <c r="B122" s="27">
        <v>0.15899305555555557</v>
      </c>
      <c r="C122" s="27">
        <f>B122-TIME('Time Shifts'!$B$47,'Time Shifts'!$C$47,'Time Shifts'!$D$47)</f>
        <v>0.1471527778</v>
      </c>
      <c r="D122" s="43" t="s">
        <v>66</v>
      </c>
      <c r="E122" s="43" t="s">
        <v>125</v>
      </c>
      <c r="F122" s="28" t="s">
        <v>75</v>
      </c>
      <c r="G122" s="25" t="s">
        <v>75</v>
      </c>
      <c r="H122" s="26"/>
      <c r="I122" s="26"/>
      <c r="J122" s="43"/>
      <c r="K122" s="43" t="s">
        <v>85</v>
      </c>
    </row>
    <row r="123">
      <c r="A123" s="43" t="s">
        <v>1570</v>
      </c>
      <c r="B123" s="27">
        <v>0.15899305555555557</v>
      </c>
      <c r="C123" s="27">
        <f>B123-TIME('Time Shifts'!$B$47,'Time Shifts'!$C$47,'Time Shifts'!$D$47)</f>
        <v>0.1471527778</v>
      </c>
      <c r="D123" s="43" t="s">
        <v>66</v>
      </c>
      <c r="E123" s="43" t="s">
        <v>125</v>
      </c>
      <c r="F123" s="25">
        <v>9.0</v>
      </c>
      <c r="G123" s="25">
        <f>F123-0</f>
        <v>9</v>
      </c>
      <c r="H123" s="26"/>
      <c r="I123" s="26"/>
      <c r="J123" s="43"/>
      <c r="K123" s="43" t="s">
        <v>86</v>
      </c>
    </row>
    <row r="124">
      <c r="A124" s="43" t="s">
        <v>1570</v>
      </c>
      <c r="B124" s="27">
        <v>0.15914351851851852</v>
      </c>
      <c r="C124" s="27">
        <f>B124-TIME('Time Shifts'!$B$47,'Time Shifts'!$C$47,'Time Shifts'!$D$47)</f>
        <v>0.1473032407</v>
      </c>
      <c r="D124" s="43" t="s">
        <v>66</v>
      </c>
      <c r="E124" s="43" t="s">
        <v>67</v>
      </c>
      <c r="F124" s="25">
        <v>16.0</v>
      </c>
      <c r="G124" s="25">
        <f t="shared" ref="G124:G125" si="10">F124-1</f>
        <v>15</v>
      </c>
      <c r="H124" s="26"/>
      <c r="I124" s="26"/>
      <c r="J124" s="26"/>
      <c r="K124" s="26"/>
    </row>
    <row r="125">
      <c r="A125" s="43" t="s">
        <v>1570</v>
      </c>
      <c r="B125" s="27">
        <v>0.16133101851851853</v>
      </c>
      <c r="C125" s="27">
        <f>B125-TIME('Time Shifts'!$B$47,'Time Shifts'!$C$47,'Time Shifts'!$D$47)</f>
        <v>0.1494907407</v>
      </c>
      <c r="D125" s="43" t="s">
        <v>66</v>
      </c>
      <c r="E125" s="43" t="s">
        <v>67</v>
      </c>
      <c r="F125" s="25">
        <v>3.0</v>
      </c>
      <c r="G125" s="25">
        <f t="shared" si="10"/>
        <v>2</v>
      </c>
      <c r="H125" s="26"/>
      <c r="I125" s="26"/>
      <c r="J125" s="26"/>
      <c r="K125" s="26"/>
    </row>
    <row r="126">
      <c r="A126" s="43" t="s">
        <v>1570</v>
      </c>
      <c r="B126" s="27">
        <v>0.1625925925925926</v>
      </c>
      <c r="C126" s="27">
        <f>B126-TIME('Time Shifts'!$B$47,'Time Shifts'!$C$47,'Time Shifts'!$D$47)</f>
        <v>0.1507523148</v>
      </c>
      <c r="D126" s="43" t="s">
        <v>70</v>
      </c>
      <c r="E126" s="43" t="s">
        <v>67</v>
      </c>
      <c r="F126" s="25">
        <v>18.0</v>
      </c>
      <c r="G126" s="25">
        <f>F126-4</f>
        <v>14</v>
      </c>
      <c r="H126" s="26"/>
      <c r="I126" s="26"/>
      <c r="J126" s="26"/>
      <c r="K126" s="26"/>
    </row>
    <row r="127">
      <c r="A127" s="43" t="s">
        <v>1570</v>
      </c>
      <c r="B127" s="27">
        <v>0.16261574074074073</v>
      </c>
      <c r="C127" s="27">
        <f>B127-TIME('Time Shifts'!$B$47,'Time Shifts'!$C$47,'Time Shifts'!$D$47)</f>
        <v>0.150775463</v>
      </c>
      <c r="D127" s="43" t="s">
        <v>84</v>
      </c>
      <c r="E127" s="43" t="s">
        <v>67</v>
      </c>
      <c r="F127" s="25">
        <v>16.0</v>
      </c>
      <c r="G127" s="25">
        <f>F127-2</f>
        <v>14</v>
      </c>
      <c r="H127" s="26"/>
      <c r="I127" s="26"/>
      <c r="J127" s="26"/>
      <c r="K127" s="26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1" width="49.0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1598</v>
      </c>
      <c r="B2" s="27">
        <v>0.008657407407407407</v>
      </c>
      <c r="C2" s="27">
        <f t="shared" ref="C2:C147" si="1">B2</f>
        <v>0.008657407407</v>
      </c>
      <c r="D2" s="43" t="s">
        <v>82</v>
      </c>
      <c r="E2" s="43" t="s">
        <v>87</v>
      </c>
      <c r="F2" s="28" t="s">
        <v>68</v>
      </c>
      <c r="G2" s="25">
        <v>20.0</v>
      </c>
      <c r="H2" s="26"/>
      <c r="I2" s="26"/>
      <c r="J2" s="26"/>
      <c r="K2" s="26"/>
    </row>
    <row r="3">
      <c r="A3" s="43" t="s">
        <v>1598</v>
      </c>
      <c r="B3" s="27">
        <v>0.0096875</v>
      </c>
      <c r="C3" s="27">
        <f t="shared" si="1"/>
        <v>0.0096875</v>
      </c>
      <c r="D3" s="43" t="s">
        <v>70</v>
      </c>
      <c r="E3" s="43" t="s">
        <v>87</v>
      </c>
      <c r="F3" s="25">
        <v>22.0</v>
      </c>
      <c r="G3" s="25">
        <f t="shared" ref="G3:G4" si="2">F3-4</f>
        <v>18</v>
      </c>
      <c r="H3" s="26"/>
      <c r="I3" s="26"/>
      <c r="J3" s="26"/>
      <c r="K3" s="26"/>
    </row>
    <row r="4">
      <c r="A4" s="43" t="s">
        <v>1598</v>
      </c>
      <c r="B4" s="27">
        <v>0.009699074074074074</v>
      </c>
      <c r="C4" s="27">
        <f t="shared" si="1"/>
        <v>0.009699074074</v>
      </c>
      <c r="D4" s="43" t="s">
        <v>74</v>
      </c>
      <c r="E4" s="43" t="s">
        <v>87</v>
      </c>
      <c r="F4" s="25">
        <v>22.0</v>
      </c>
      <c r="G4" s="25">
        <f t="shared" si="2"/>
        <v>18</v>
      </c>
      <c r="H4" s="26"/>
      <c r="I4" s="26"/>
      <c r="J4" s="26"/>
      <c r="K4" s="26"/>
    </row>
    <row r="5">
      <c r="A5" s="43" t="s">
        <v>1598</v>
      </c>
      <c r="B5" s="27">
        <v>0.009988425925925927</v>
      </c>
      <c r="C5" s="27">
        <f t="shared" si="1"/>
        <v>0.009988425926</v>
      </c>
      <c r="D5" s="43" t="s">
        <v>66</v>
      </c>
      <c r="E5" s="43" t="s">
        <v>87</v>
      </c>
      <c r="F5" s="25">
        <v>12.0</v>
      </c>
      <c r="G5" s="25">
        <f>F5-0</f>
        <v>12</v>
      </c>
      <c r="H5" s="26"/>
      <c r="I5" s="26"/>
      <c r="J5" s="26"/>
      <c r="K5" s="26"/>
    </row>
    <row r="6">
      <c r="A6" s="43" t="s">
        <v>1598</v>
      </c>
      <c r="B6" s="27">
        <v>0.010011574074074074</v>
      </c>
      <c r="C6" s="27">
        <f t="shared" si="1"/>
        <v>0.01001157407</v>
      </c>
      <c r="D6" s="43" t="s">
        <v>69</v>
      </c>
      <c r="E6" s="43" t="s">
        <v>87</v>
      </c>
      <c r="F6" s="25">
        <v>11.0</v>
      </c>
      <c r="G6" s="25">
        <f>F6-4</f>
        <v>7</v>
      </c>
      <c r="H6" s="26"/>
      <c r="I6" s="26"/>
      <c r="J6" s="26"/>
      <c r="K6" s="26"/>
    </row>
    <row r="7">
      <c r="A7" s="43" t="s">
        <v>1598</v>
      </c>
      <c r="B7" s="27">
        <v>0.010011574074074074</v>
      </c>
      <c r="C7" s="27">
        <f t="shared" si="1"/>
        <v>0.01001157407</v>
      </c>
      <c r="D7" s="43" t="s">
        <v>968</v>
      </c>
      <c r="E7" s="43" t="s">
        <v>87</v>
      </c>
      <c r="F7" s="25">
        <v>11.0</v>
      </c>
      <c r="G7" s="25">
        <f>F7-0</f>
        <v>11</v>
      </c>
      <c r="H7" s="26"/>
      <c r="I7" s="26"/>
      <c r="J7" s="26"/>
      <c r="K7" s="26"/>
    </row>
    <row r="8">
      <c r="A8" s="43" t="s">
        <v>1598</v>
      </c>
      <c r="B8" s="27">
        <v>0.010092592592592592</v>
      </c>
      <c r="C8" s="27">
        <f t="shared" si="1"/>
        <v>0.01009259259</v>
      </c>
      <c r="D8" s="43" t="s">
        <v>84</v>
      </c>
      <c r="E8" s="43" t="s">
        <v>87</v>
      </c>
      <c r="F8" s="25">
        <v>7.0</v>
      </c>
      <c r="G8" s="25">
        <f>F8-2</f>
        <v>5</v>
      </c>
      <c r="H8" s="26"/>
      <c r="I8" s="26"/>
      <c r="J8" s="26"/>
      <c r="K8" s="26"/>
    </row>
    <row r="9">
      <c r="A9" s="43" t="s">
        <v>1598</v>
      </c>
      <c r="B9" s="27">
        <v>0.013275462962962963</v>
      </c>
      <c r="C9" s="27">
        <f t="shared" si="1"/>
        <v>0.01327546296</v>
      </c>
      <c r="D9" s="43" t="s">
        <v>70</v>
      </c>
      <c r="E9" s="43" t="s">
        <v>93</v>
      </c>
      <c r="F9" s="28" t="s">
        <v>88</v>
      </c>
      <c r="G9" s="25">
        <v>1.0</v>
      </c>
      <c r="H9" s="26"/>
      <c r="I9" s="26"/>
      <c r="J9" s="43"/>
      <c r="K9" s="43" t="s">
        <v>148</v>
      </c>
    </row>
    <row r="10">
      <c r="A10" s="43" t="s">
        <v>1598</v>
      </c>
      <c r="B10" s="27">
        <v>0.01355324074074074</v>
      </c>
      <c r="C10" s="27">
        <f t="shared" si="1"/>
        <v>0.01355324074</v>
      </c>
      <c r="D10" s="43" t="s">
        <v>74</v>
      </c>
      <c r="E10" s="43" t="s">
        <v>93</v>
      </c>
      <c r="F10" s="25">
        <v>26.0</v>
      </c>
      <c r="G10" s="25">
        <f>F10-8</f>
        <v>18</v>
      </c>
      <c r="H10" s="26"/>
      <c r="I10" s="26"/>
      <c r="J10" s="43"/>
      <c r="K10" s="43" t="s">
        <v>1304</v>
      </c>
    </row>
    <row r="11">
      <c r="A11" s="43" t="s">
        <v>1598</v>
      </c>
      <c r="B11" s="27">
        <v>0.013981481481481482</v>
      </c>
      <c r="C11" s="27">
        <f t="shared" si="1"/>
        <v>0.01398148148</v>
      </c>
      <c r="D11" s="43" t="s">
        <v>74</v>
      </c>
      <c r="E11" s="43" t="s">
        <v>91</v>
      </c>
      <c r="F11" s="25">
        <v>25.0</v>
      </c>
      <c r="G11" s="25"/>
      <c r="H11" s="43"/>
      <c r="I11" s="26" t="s">
        <v>1599</v>
      </c>
      <c r="J11" s="26"/>
      <c r="K11" s="26"/>
    </row>
    <row r="12">
      <c r="A12" s="43" t="s">
        <v>1598</v>
      </c>
      <c r="B12" s="27">
        <v>0.0146875</v>
      </c>
      <c r="C12" s="27">
        <f t="shared" si="1"/>
        <v>0.0146875</v>
      </c>
      <c r="D12" s="43" t="s">
        <v>66</v>
      </c>
      <c r="E12" s="43" t="s">
        <v>166</v>
      </c>
      <c r="F12" s="28" t="s">
        <v>68</v>
      </c>
      <c r="G12" s="25">
        <v>20.0</v>
      </c>
      <c r="H12" s="26"/>
      <c r="I12" s="26"/>
      <c r="J12" s="43"/>
      <c r="K12" s="43" t="s">
        <v>1600</v>
      </c>
    </row>
    <row r="13">
      <c r="A13" s="43" t="s">
        <v>1598</v>
      </c>
      <c r="B13" s="27">
        <v>0.01480324074074074</v>
      </c>
      <c r="C13" s="27">
        <f t="shared" si="1"/>
        <v>0.01480324074</v>
      </c>
      <c r="D13" s="43" t="s">
        <v>84</v>
      </c>
      <c r="E13" s="43" t="s">
        <v>166</v>
      </c>
      <c r="F13" s="28">
        <v>13.0</v>
      </c>
      <c r="G13" s="25" t="s">
        <v>75</v>
      </c>
      <c r="H13" s="26"/>
      <c r="I13" s="26"/>
      <c r="J13" s="43"/>
      <c r="K13" s="43" t="s">
        <v>1601</v>
      </c>
    </row>
    <row r="14">
      <c r="A14" s="43" t="s">
        <v>1598</v>
      </c>
      <c r="B14" s="27">
        <v>0.014884259259259259</v>
      </c>
      <c r="C14" s="27">
        <f t="shared" si="1"/>
        <v>0.01488425926</v>
      </c>
      <c r="D14" s="43" t="s">
        <v>70</v>
      </c>
      <c r="E14" s="43" t="s">
        <v>166</v>
      </c>
      <c r="F14" s="28">
        <v>11.0</v>
      </c>
      <c r="G14" s="25" t="s">
        <v>75</v>
      </c>
      <c r="H14" s="26"/>
      <c r="I14" s="26"/>
      <c r="J14" s="43"/>
      <c r="K14" s="43" t="s">
        <v>1601</v>
      </c>
    </row>
    <row r="15">
      <c r="A15" s="43" t="s">
        <v>1598</v>
      </c>
      <c r="B15" s="27">
        <v>0.015046296296296295</v>
      </c>
      <c r="C15" s="27">
        <f t="shared" si="1"/>
        <v>0.0150462963</v>
      </c>
      <c r="D15" s="43" t="s">
        <v>82</v>
      </c>
      <c r="E15" s="43" t="s">
        <v>166</v>
      </c>
      <c r="F15" s="25">
        <v>15.0</v>
      </c>
      <c r="G15" s="25">
        <f>F15-6</f>
        <v>9</v>
      </c>
      <c r="H15" s="26"/>
      <c r="I15" s="26"/>
      <c r="J15" s="43"/>
      <c r="K15" s="43" t="s">
        <v>1600</v>
      </c>
    </row>
    <row r="16">
      <c r="A16" s="43" t="s">
        <v>1598</v>
      </c>
      <c r="B16" s="27">
        <v>0.015104166666666667</v>
      </c>
      <c r="C16" s="27">
        <f t="shared" si="1"/>
        <v>0.01510416667</v>
      </c>
      <c r="D16" s="43" t="s">
        <v>74</v>
      </c>
      <c r="E16" s="43" t="s">
        <v>166</v>
      </c>
      <c r="F16" s="25">
        <v>6.0</v>
      </c>
      <c r="G16" s="25">
        <f>F16-0</f>
        <v>6</v>
      </c>
      <c r="H16" s="26"/>
      <c r="I16" s="26"/>
      <c r="J16" s="43"/>
      <c r="K16" s="43" t="s">
        <v>1600</v>
      </c>
    </row>
    <row r="17">
      <c r="A17" s="43" t="s">
        <v>1598</v>
      </c>
      <c r="B17" s="27">
        <v>0.015289351851851853</v>
      </c>
      <c r="C17" s="27">
        <f t="shared" si="1"/>
        <v>0.01528935185</v>
      </c>
      <c r="D17" s="43" t="s">
        <v>69</v>
      </c>
      <c r="E17" s="43" t="s">
        <v>166</v>
      </c>
      <c r="F17" s="28" t="s">
        <v>88</v>
      </c>
      <c r="G17" s="25">
        <v>1.0</v>
      </c>
      <c r="H17" s="26"/>
      <c r="I17" s="26"/>
      <c r="J17" s="43"/>
      <c r="K17" s="43" t="s">
        <v>1600</v>
      </c>
    </row>
    <row r="18">
      <c r="A18" s="43" t="s">
        <v>1598</v>
      </c>
      <c r="B18" s="27">
        <v>0.015393518518518518</v>
      </c>
      <c r="C18" s="27">
        <f t="shared" si="1"/>
        <v>0.01539351852</v>
      </c>
      <c r="D18" s="43" t="s">
        <v>968</v>
      </c>
      <c r="E18" s="43" t="s">
        <v>166</v>
      </c>
      <c r="F18" s="25">
        <v>13.0</v>
      </c>
      <c r="G18" s="25">
        <f>F18-8</f>
        <v>5</v>
      </c>
      <c r="H18" s="26"/>
      <c r="I18" s="26"/>
      <c r="J18" s="43"/>
      <c r="K18" s="43" t="s">
        <v>1600</v>
      </c>
    </row>
    <row r="19">
      <c r="A19" s="43" t="s">
        <v>1598</v>
      </c>
      <c r="B19" s="27">
        <v>0.015925925925925927</v>
      </c>
      <c r="C19" s="27">
        <f t="shared" si="1"/>
        <v>0.01592592593</v>
      </c>
      <c r="D19" s="43" t="s">
        <v>66</v>
      </c>
      <c r="E19" s="43" t="s">
        <v>89</v>
      </c>
      <c r="F19" s="25">
        <v>12.0</v>
      </c>
      <c r="G19" s="25">
        <f t="shared" ref="G19:G20" si="3">F19-7</f>
        <v>5</v>
      </c>
      <c r="H19" s="26"/>
      <c r="I19" s="26"/>
      <c r="J19" s="43"/>
      <c r="K19" s="43" t="s">
        <v>171</v>
      </c>
    </row>
    <row r="20">
      <c r="A20" s="43" t="s">
        <v>1598</v>
      </c>
      <c r="B20" s="27">
        <v>0.01597222222222222</v>
      </c>
      <c r="C20" s="27">
        <f t="shared" si="1"/>
        <v>0.01597222222</v>
      </c>
      <c r="D20" s="43" t="s">
        <v>66</v>
      </c>
      <c r="E20" s="43" t="s">
        <v>89</v>
      </c>
      <c r="F20" s="25">
        <v>15.0</v>
      </c>
      <c r="G20" s="25">
        <f t="shared" si="3"/>
        <v>8</v>
      </c>
      <c r="H20" s="26"/>
      <c r="I20" s="26"/>
      <c r="J20" s="43"/>
      <c r="K20" s="43" t="s">
        <v>171</v>
      </c>
    </row>
    <row r="21">
      <c r="A21" s="43" t="s">
        <v>1598</v>
      </c>
      <c r="B21" s="27">
        <v>0.016122685185185184</v>
      </c>
      <c r="C21" s="27">
        <f t="shared" si="1"/>
        <v>0.01612268519</v>
      </c>
      <c r="D21" s="43" t="s">
        <v>66</v>
      </c>
      <c r="E21" s="43" t="s">
        <v>91</v>
      </c>
      <c r="F21" s="25">
        <v>10.0</v>
      </c>
      <c r="G21" s="25"/>
      <c r="H21" s="43"/>
      <c r="I21" s="26" t="s">
        <v>1602</v>
      </c>
      <c r="J21" s="26"/>
      <c r="K21" s="26"/>
    </row>
    <row r="22">
      <c r="A22" s="43" t="s">
        <v>1598</v>
      </c>
      <c r="B22" s="27">
        <v>0.01855324074074074</v>
      </c>
      <c r="C22" s="27">
        <f t="shared" si="1"/>
        <v>0.01855324074</v>
      </c>
      <c r="D22" s="43" t="s">
        <v>70</v>
      </c>
      <c r="E22" s="43" t="s">
        <v>81</v>
      </c>
      <c r="F22" s="25">
        <v>21.0</v>
      </c>
      <c r="G22" s="25">
        <f>F22-3</f>
        <v>18</v>
      </c>
      <c r="H22" s="26"/>
      <c r="I22" s="26"/>
      <c r="J22" s="43"/>
      <c r="K22" s="43" t="s">
        <v>1603</v>
      </c>
    </row>
    <row r="23">
      <c r="A23" s="43" t="s">
        <v>1598</v>
      </c>
      <c r="B23" s="27">
        <v>0.01855324074074074</v>
      </c>
      <c r="C23" s="27">
        <f t="shared" si="1"/>
        <v>0.01855324074</v>
      </c>
      <c r="D23" s="43" t="s">
        <v>70</v>
      </c>
      <c r="E23" s="43" t="s">
        <v>76</v>
      </c>
      <c r="F23" s="25">
        <v>4.0</v>
      </c>
      <c r="G23" s="25"/>
      <c r="H23" s="26"/>
      <c r="I23" s="26"/>
      <c r="J23" s="26"/>
      <c r="K23" s="26" t="s">
        <v>1604</v>
      </c>
    </row>
    <row r="24">
      <c r="A24" s="43" t="s">
        <v>1598</v>
      </c>
      <c r="B24" s="27">
        <v>0.019178240740740742</v>
      </c>
      <c r="C24" s="27">
        <f t="shared" si="1"/>
        <v>0.01917824074</v>
      </c>
      <c r="D24" s="43" t="s">
        <v>84</v>
      </c>
      <c r="E24" s="43" t="s">
        <v>93</v>
      </c>
      <c r="F24" s="28">
        <v>18.0</v>
      </c>
      <c r="G24" s="25" t="s">
        <v>75</v>
      </c>
      <c r="H24" s="26"/>
      <c r="I24" s="26"/>
      <c r="J24" s="43"/>
      <c r="K24" s="43" t="s">
        <v>1605</v>
      </c>
    </row>
    <row r="25">
      <c r="A25" s="43" t="s">
        <v>1598</v>
      </c>
      <c r="B25" s="27">
        <v>0.019247685185185184</v>
      </c>
      <c r="C25" s="27">
        <f t="shared" si="1"/>
        <v>0.01924768519</v>
      </c>
      <c r="D25" s="43" t="s">
        <v>84</v>
      </c>
      <c r="E25" s="43" t="s">
        <v>93</v>
      </c>
      <c r="F25" s="28">
        <v>19.0</v>
      </c>
      <c r="G25" s="25" t="s">
        <v>75</v>
      </c>
      <c r="H25" s="26"/>
      <c r="I25" s="26"/>
      <c r="J25" s="43"/>
      <c r="K25" s="43" t="s">
        <v>1605</v>
      </c>
    </row>
    <row r="26">
      <c r="A26" s="43" t="s">
        <v>1598</v>
      </c>
      <c r="B26" s="27">
        <v>0.019398148148148147</v>
      </c>
      <c r="C26" s="27">
        <f t="shared" si="1"/>
        <v>0.01939814815</v>
      </c>
      <c r="D26" s="43" t="s">
        <v>84</v>
      </c>
      <c r="E26" s="43" t="s">
        <v>91</v>
      </c>
      <c r="F26" s="25">
        <v>15.0</v>
      </c>
      <c r="G26" s="25"/>
      <c r="H26" s="43"/>
      <c r="I26" s="26" t="s">
        <v>1606</v>
      </c>
      <c r="J26" s="26"/>
      <c r="K26" s="26"/>
    </row>
    <row r="27">
      <c r="A27" s="43" t="s">
        <v>1598</v>
      </c>
      <c r="B27" s="27">
        <v>0.019560185185185184</v>
      </c>
      <c r="C27" s="27">
        <f t="shared" si="1"/>
        <v>0.01956018519</v>
      </c>
      <c r="D27" s="43" t="s">
        <v>84</v>
      </c>
      <c r="E27" s="43" t="s">
        <v>91</v>
      </c>
      <c r="F27" s="25">
        <v>10.0</v>
      </c>
      <c r="G27" s="25"/>
      <c r="H27" s="43"/>
      <c r="I27" s="26" t="s">
        <v>1602</v>
      </c>
      <c r="J27" s="26"/>
      <c r="K27" s="26"/>
    </row>
    <row r="28">
      <c r="A28" s="43" t="s">
        <v>1598</v>
      </c>
      <c r="B28" s="27">
        <v>0.01990740740740741</v>
      </c>
      <c r="C28" s="27">
        <f t="shared" si="1"/>
        <v>0.01990740741</v>
      </c>
      <c r="D28" s="43" t="s">
        <v>84</v>
      </c>
      <c r="E28" s="43" t="s">
        <v>93</v>
      </c>
      <c r="F28" s="28">
        <v>19.0</v>
      </c>
      <c r="G28" s="25" t="s">
        <v>75</v>
      </c>
      <c r="H28" s="26"/>
      <c r="I28" s="26"/>
      <c r="J28" s="43"/>
      <c r="K28" s="43" t="s">
        <v>1607</v>
      </c>
    </row>
    <row r="29">
      <c r="A29" s="43" t="s">
        <v>1598</v>
      </c>
      <c r="B29" s="27">
        <v>0.019930555555555556</v>
      </c>
      <c r="C29" s="27">
        <f t="shared" si="1"/>
        <v>0.01993055556</v>
      </c>
      <c r="D29" s="43" t="s">
        <v>84</v>
      </c>
      <c r="E29" s="26" t="s">
        <v>93</v>
      </c>
      <c r="F29" s="28">
        <f>G29+7</f>
        <v>26</v>
      </c>
      <c r="G29" s="25">
        <v>19.0</v>
      </c>
      <c r="H29" s="26"/>
      <c r="I29" s="26"/>
      <c r="J29" s="43"/>
      <c r="K29" s="43" t="s">
        <v>1607</v>
      </c>
    </row>
    <row r="30">
      <c r="A30" s="43" t="s">
        <v>1598</v>
      </c>
      <c r="B30" s="27">
        <v>0.020625</v>
      </c>
      <c r="C30" s="27">
        <f t="shared" si="1"/>
        <v>0.020625</v>
      </c>
      <c r="D30" s="43" t="s">
        <v>82</v>
      </c>
      <c r="E30" s="43" t="s">
        <v>91</v>
      </c>
      <c r="F30" s="25">
        <v>12.0</v>
      </c>
      <c r="G30" s="25"/>
      <c r="H30" s="43"/>
      <c r="I30" s="43" t="s">
        <v>1608</v>
      </c>
      <c r="J30" s="28">
        <v>1.0</v>
      </c>
      <c r="K30" s="43" t="s">
        <v>1609</v>
      </c>
    </row>
    <row r="31">
      <c r="A31" s="43" t="s">
        <v>1598</v>
      </c>
      <c r="B31" s="27">
        <v>0.021516203703703704</v>
      </c>
      <c r="C31" s="27">
        <f t="shared" si="1"/>
        <v>0.0215162037</v>
      </c>
      <c r="D31" s="43" t="s">
        <v>66</v>
      </c>
      <c r="E31" s="26" t="s">
        <v>89</v>
      </c>
      <c r="F31" s="28">
        <f>G31+7</f>
        <v>26</v>
      </c>
      <c r="G31" s="25">
        <v>19.0</v>
      </c>
      <c r="H31" s="26"/>
      <c r="I31" s="26"/>
      <c r="J31" s="43"/>
      <c r="K31" s="43" t="s">
        <v>171</v>
      </c>
    </row>
    <row r="32">
      <c r="A32" s="43" t="s">
        <v>1598</v>
      </c>
      <c r="B32" s="27">
        <v>0.021655092592592594</v>
      </c>
      <c r="C32" s="27">
        <f t="shared" si="1"/>
        <v>0.02165509259</v>
      </c>
      <c r="D32" s="43" t="s">
        <v>66</v>
      </c>
      <c r="E32" s="43" t="s">
        <v>89</v>
      </c>
      <c r="F32" s="25">
        <v>19.0</v>
      </c>
      <c r="G32" s="25">
        <f>F32-7</f>
        <v>12</v>
      </c>
      <c r="H32" s="26"/>
      <c r="I32" s="26"/>
      <c r="J32" s="43"/>
      <c r="K32" s="43" t="s">
        <v>171</v>
      </c>
    </row>
    <row r="33">
      <c r="A33" s="43" t="s">
        <v>1598</v>
      </c>
      <c r="B33" s="27">
        <v>0.021782407407407407</v>
      </c>
      <c r="C33" s="27">
        <f t="shared" si="1"/>
        <v>0.02178240741</v>
      </c>
      <c r="D33" s="43" t="s">
        <v>66</v>
      </c>
      <c r="E33" s="43" t="s">
        <v>91</v>
      </c>
      <c r="F33" s="25">
        <v>14.0</v>
      </c>
      <c r="G33" s="25"/>
      <c r="H33" s="43"/>
      <c r="I33" s="26" t="s">
        <v>1610</v>
      </c>
      <c r="J33" s="26"/>
      <c r="K33" s="26"/>
    </row>
    <row r="34">
      <c r="A34" s="43" t="s">
        <v>1598</v>
      </c>
      <c r="B34" s="27">
        <v>0.021828703703703704</v>
      </c>
      <c r="C34" s="27">
        <f t="shared" si="1"/>
        <v>0.0218287037</v>
      </c>
      <c r="D34" s="43" t="s">
        <v>66</v>
      </c>
      <c r="E34" s="43" t="s">
        <v>91</v>
      </c>
      <c r="F34" s="25">
        <v>13.0</v>
      </c>
      <c r="G34" s="25"/>
      <c r="H34" s="43"/>
      <c r="I34" s="26" t="s">
        <v>1611</v>
      </c>
      <c r="J34" s="26"/>
      <c r="K34" s="26"/>
    </row>
    <row r="35">
      <c r="A35" s="43" t="s">
        <v>1598</v>
      </c>
      <c r="B35" s="27">
        <v>0.02287037037037037</v>
      </c>
      <c r="C35" s="27">
        <f t="shared" si="1"/>
        <v>0.02287037037</v>
      </c>
      <c r="D35" s="43" t="s">
        <v>69</v>
      </c>
      <c r="E35" s="43" t="s">
        <v>89</v>
      </c>
      <c r="F35" s="25">
        <v>15.0</v>
      </c>
      <c r="G35" s="25">
        <f>F35-7</f>
        <v>8</v>
      </c>
      <c r="H35" s="26"/>
      <c r="I35" s="26"/>
      <c r="J35" s="43"/>
      <c r="K35" s="43" t="s">
        <v>223</v>
      </c>
    </row>
    <row r="36">
      <c r="A36" s="43" t="s">
        <v>1598</v>
      </c>
      <c r="B36" s="27">
        <v>0.023333333333333334</v>
      </c>
      <c r="C36" s="27">
        <f t="shared" si="1"/>
        <v>0.02333333333</v>
      </c>
      <c r="D36" s="43" t="s">
        <v>69</v>
      </c>
      <c r="E36" s="43" t="s">
        <v>91</v>
      </c>
      <c r="F36" s="25">
        <v>12.0</v>
      </c>
      <c r="G36" s="25"/>
      <c r="H36" s="43"/>
      <c r="I36" s="26" t="s">
        <v>1612</v>
      </c>
      <c r="J36" s="43"/>
      <c r="K36" s="43" t="s">
        <v>263</v>
      </c>
    </row>
    <row r="37">
      <c r="A37" s="43" t="s">
        <v>1598</v>
      </c>
      <c r="B37" s="27">
        <v>0.023668981481481482</v>
      </c>
      <c r="C37" s="27">
        <f t="shared" si="1"/>
        <v>0.02366898148</v>
      </c>
      <c r="D37" s="43" t="s">
        <v>968</v>
      </c>
      <c r="E37" s="43" t="s">
        <v>120</v>
      </c>
      <c r="F37" s="25">
        <v>6.0</v>
      </c>
      <c r="G37" s="25"/>
      <c r="H37" s="26"/>
      <c r="I37" s="26"/>
      <c r="J37" s="43"/>
      <c r="K37" s="43" t="s">
        <v>1613</v>
      </c>
    </row>
    <row r="38">
      <c r="A38" s="43" t="s">
        <v>1598</v>
      </c>
      <c r="B38" s="27">
        <v>0.02508101851851852</v>
      </c>
      <c r="C38" s="27">
        <f t="shared" si="1"/>
        <v>0.02508101852</v>
      </c>
      <c r="D38" s="43" t="s">
        <v>70</v>
      </c>
      <c r="E38" s="43" t="s">
        <v>93</v>
      </c>
      <c r="F38" s="25">
        <v>24.0</v>
      </c>
      <c r="G38" s="25">
        <f>F38-7</f>
        <v>17</v>
      </c>
      <c r="H38" s="26"/>
      <c r="I38" s="26"/>
      <c r="J38" s="43"/>
      <c r="K38" s="43" t="s">
        <v>160</v>
      </c>
    </row>
    <row r="39">
      <c r="A39" s="43" t="s">
        <v>1598</v>
      </c>
      <c r="B39" s="27">
        <v>0.02508101851851852</v>
      </c>
      <c r="C39" s="27">
        <f t="shared" si="1"/>
        <v>0.02508101852</v>
      </c>
      <c r="D39" s="43" t="s">
        <v>70</v>
      </c>
      <c r="E39" s="43" t="s">
        <v>93</v>
      </c>
      <c r="F39" s="28" t="s">
        <v>75</v>
      </c>
      <c r="G39" s="25" t="s">
        <v>75</v>
      </c>
      <c r="H39" s="26"/>
      <c r="I39" s="26"/>
      <c r="J39" s="43"/>
      <c r="K39" s="43" t="s">
        <v>1614</v>
      </c>
    </row>
    <row r="40">
      <c r="A40" s="43" t="s">
        <v>1598</v>
      </c>
      <c r="B40" s="27">
        <v>0.02528935185185185</v>
      </c>
      <c r="C40" s="27">
        <f t="shared" si="1"/>
        <v>0.02528935185</v>
      </c>
      <c r="D40" s="43" t="s">
        <v>70</v>
      </c>
      <c r="E40" s="43" t="s">
        <v>91</v>
      </c>
      <c r="F40" s="25">
        <v>6.0</v>
      </c>
      <c r="G40" s="25"/>
      <c r="H40" s="43"/>
      <c r="I40" s="26" t="s">
        <v>1615</v>
      </c>
      <c r="J40" s="26"/>
      <c r="K40" s="26"/>
    </row>
    <row r="41">
      <c r="A41" s="43" t="s">
        <v>1598</v>
      </c>
      <c r="B41" s="27">
        <v>0.025868055555555554</v>
      </c>
      <c r="C41" s="27">
        <f t="shared" si="1"/>
        <v>0.02586805556</v>
      </c>
      <c r="D41" s="43" t="s">
        <v>70</v>
      </c>
      <c r="E41" s="43" t="s">
        <v>81</v>
      </c>
      <c r="F41" s="25">
        <v>14.0</v>
      </c>
      <c r="G41" s="25">
        <f>F41-3</f>
        <v>11</v>
      </c>
      <c r="H41" s="26"/>
      <c r="I41" s="26"/>
      <c r="J41" s="43"/>
      <c r="K41" s="43" t="s">
        <v>1603</v>
      </c>
    </row>
    <row r="42">
      <c r="A42" s="43" t="s">
        <v>1598</v>
      </c>
      <c r="B42" s="27">
        <v>0.025868055555555554</v>
      </c>
      <c r="C42" s="27">
        <f t="shared" si="1"/>
        <v>0.02586805556</v>
      </c>
      <c r="D42" s="43" t="s">
        <v>70</v>
      </c>
      <c r="E42" s="43" t="s">
        <v>76</v>
      </c>
      <c r="F42" s="25">
        <v>3.0</v>
      </c>
      <c r="G42" s="25"/>
      <c r="H42" s="26"/>
      <c r="I42" s="26"/>
      <c r="J42" s="26"/>
      <c r="K42" s="26" t="s">
        <v>1604</v>
      </c>
    </row>
    <row r="43">
      <c r="A43" s="43" t="s">
        <v>1598</v>
      </c>
      <c r="B43" s="27">
        <v>0.02684027777777778</v>
      </c>
      <c r="C43" s="27">
        <f t="shared" si="1"/>
        <v>0.02684027778</v>
      </c>
      <c r="D43" s="43" t="s">
        <v>70</v>
      </c>
      <c r="E43" s="43" t="s">
        <v>81</v>
      </c>
      <c r="F43" s="28">
        <v>14.0</v>
      </c>
      <c r="G43" s="25" t="s">
        <v>75</v>
      </c>
      <c r="H43" s="26"/>
      <c r="I43" s="26"/>
      <c r="J43" s="43"/>
      <c r="K43" s="43" t="s">
        <v>1616</v>
      </c>
    </row>
    <row r="44">
      <c r="A44" s="43" t="s">
        <v>1598</v>
      </c>
      <c r="B44" s="27">
        <v>0.02741898148148148</v>
      </c>
      <c r="C44" s="27">
        <f t="shared" si="1"/>
        <v>0.02741898148</v>
      </c>
      <c r="D44" s="43" t="s">
        <v>84</v>
      </c>
      <c r="E44" s="43" t="s">
        <v>93</v>
      </c>
      <c r="F44" s="28">
        <v>18.0</v>
      </c>
      <c r="G44" s="25" t="s">
        <v>75</v>
      </c>
      <c r="H44" s="26"/>
      <c r="I44" s="26"/>
      <c r="J44" s="43"/>
      <c r="K44" s="43" t="s">
        <v>1617</v>
      </c>
    </row>
    <row r="45">
      <c r="A45" s="43" t="s">
        <v>1598</v>
      </c>
      <c r="B45" s="27">
        <v>0.02746527777777778</v>
      </c>
      <c r="C45" s="27">
        <f t="shared" si="1"/>
        <v>0.02746527778</v>
      </c>
      <c r="D45" s="43" t="s">
        <v>84</v>
      </c>
      <c r="E45" s="43" t="s">
        <v>93</v>
      </c>
      <c r="F45" s="28">
        <v>23.0</v>
      </c>
      <c r="G45" s="25" t="s">
        <v>75</v>
      </c>
      <c r="H45" s="26"/>
      <c r="I45" s="26"/>
      <c r="J45" s="43"/>
      <c r="K45" s="43" t="s">
        <v>1617</v>
      </c>
    </row>
    <row r="46">
      <c r="A46" s="43" t="s">
        <v>1598</v>
      </c>
      <c r="B46" s="27">
        <v>0.027777777777777776</v>
      </c>
      <c r="C46" s="27">
        <f t="shared" si="1"/>
        <v>0.02777777778</v>
      </c>
      <c r="D46" s="43" t="s">
        <v>84</v>
      </c>
      <c r="E46" s="43" t="s">
        <v>91</v>
      </c>
      <c r="F46" s="25">
        <v>34.0</v>
      </c>
      <c r="G46" s="25"/>
      <c r="H46" s="43"/>
      <c r="I46" s="26" t="s">
        <v>1618</v>
      </c>
      <c r="J46" s="26"/>
      <c r="K46" s="26"/>
    </row>
    <row r="47">
      <c r="A47" s="43" t="s">
        <v>1598</v>
      </c>
      <c r="B47" s="27">
        <v>0.02789351851851852</v>
      </c>
      <c r="C47" s="27">
        <f t="shared" si="1"/>
        <v>0.02789351852</v>
      </c>
      <c r="D47" s="43" t="s">
        <v>84</v>
      </c>
      <c r="E47" s="43" t="s">
        <v>91</v>
      </c>
      <c r="F47" s="25">
        <v>12.0</v>
      </c>
      <c r="G47" s="25"/>
      <c r="H47" s="43"/>
      <c r="I47" s="26" t="s">
        <v>1619</v>
      </c>
      <c r="J47" s="26"/>
      <c r="K47" s="26"/>
    </row>
    <row r="48">
      <c r="A48" s="43" t="s">
        <v>1598</v>
      </c>
      <c r="B48" s="27">
        <v>0.029247685185185186</v>
      </c>
      <c r="C48" s="27">
        <f t="shared" si="1"/>
        <v>0.02924768519</v>
      </c>
      <c r="D48" s="43" t="s">
        <v>74</v>
      </c>
      <c r="E48" s="43" t="s">
        <v>91</v>
      </c>
      <c r="F48" s="25">
        <v>3.0</v>
      </c>
      <c r="G48" s="25"/>
      <c r="H48" s="43"/>
      <c r="I48" s="26" t="s">
        <v>1620</v>
      </c>
      <c r="J48" s="43"/>
      <c r="K48" s="43" t="s">
        <v>1621</v>
      </c>
    </row>
    <row r="49">
      <c r="A49" s="43" t="s">
        <v>1598</v>
      </c>
      <c r="B49" s="27">
        <v>0.029768518518518517</v>
      </c>
      <c r="C49" s="27">
        <f t="shared" si="1"/>
        <v>0.02976851852</v>
      </c>
      <c r="D49" s="43" t="s">
        <v>74</v>
      </c>
      <c r="E49" s="43" t="s">
        <v>93</v>
      </c>
      <c r="F49" s="25">
        <v>16.0</v>
      </c>
      <c r="G49" s="25">
        <f>F49-8</f>
        <v>8</v>
      </c>
      <c r="H49" s="26"/>
      <c r="I49" s="26"/>
      <c r="J49" s="43"/>
      <c r="K49" s="43" t="s">
        <v>1363</v>
      </c>
    </row>
    <row r="50">
      <c r="A50" s="43" t="s">
        <v>1598</v>
      </c>
      <c r="B50" s="27">
        <v>0.029768518518518517</v>
      </c>
      <c r="C50" s="27">
        <f t="shared" si="1"/>
        <v>0.02976851852</v>
      </c>
      <c r="D50" s="43" t="s">
        <v>74</v>
      </c>
      <c r="E50" s="43" t="s">
        <v>76</v>
      </c>
      <c r="F50" s="25">
        <v>1.0</v>
      </c>
      <c r="G50" s="25"/>
      <c r="H50" s="26"/>
      <c r="I50" s="26"/>
      <c r="J50" s="26"/>
      <c r="K50" s="26"/>
    </row>
    <row r="51">
      <c r="A51" s="43" t="s">
        <v>1598</v>
      </c>
      <c r="B51" s="27">
        <v>0.029895833333333333</v>
      </c>
      <c r="C51" s="27">
        <f t="shared" si="1"/>
        <v>0.02989583333</v>
      </c>
      <c r="D51" s="43" t="s">
        <v>74</v>
      </c>
      <c r="E51" s="43" t="s">
        <v>91</v>
      </c>
      <c r="F51" s="25">
        <v>33.0</v>
      </c>
      <c r="G51" s="25"/>
      <c r="H51" s="43"/>
      <c r="I51" s="26" t="s">
        <v>1622</v>
      </c>
      <c r="J51" s="43"/>
      <c r="K51" s="43" t="s">
        <v>493</v>
      </c>
    </row>
    <row r="52">
      <c r="A52" s="43" t="s">
        <v>1598</v>
      </c>
      <c r="B52" s="27">
        <v>0.030439814814814815</v>
      </c>
      <c r="C52" s="27">
        <f t="shared" si="1"/>
        <v>0.03043981481</v>
      </c>
      <c r="D52" s="43" t="s">
        <v>74</v>
      </c>
      <c r="E52" s="43" t="s">
        <v>93</v>
      </c>
      <c r="F52" s="25">
        <v>26.0</v>
      </c>
      <c r="G52" s="25">
        <f>F52-8</f>
        <v>18</v>
      </c>
      <c r="H52" s="26"/>
      <c r="I52" s="26"/>
      <c r="J52" s="43"/>
      <c r="K52" s="43" t="s">
        <v>1304</v>
      </c>
    </row>
    <row r="53">
      <c r="A53" s="43" t="s">
        <v>1598</v>
      </c>
      <c r="B53" s="27">
        <v>0.03048611111111111</v>
      </c>
      <c r="C53" s="27">
        <f t="shared" si="1"/>
        <v>0.03048611111</v>
      </c>
      <c r="D53" s="43" t="s">
        <v>74</v>
      </c>
      <c r="E53" s="43" t="s">
        <v>91</v>
      </c>
      <c r="F53" s="25">
        <v>10.0</v>
      </c>
      <c r="G53" s="25"/>
      <c r="H53" s="43"/>
      <c r="I53" s="26" t="s">
        <v>1623</v>
      </c>
      <c r="J53" s="26"/>
      <c r="K53" s="26"/>
    </row>
    <row r="54">
      <c r="A54" s="43" t="s">
        <v>1598</v>
      </c>
      <c r="B54" s="27">
        <v>0.03144675925925926</v>
      </c>
      <c r="C54" s="27">
        <f t="shared" si="1"/>
        <v>0.03144675926</v>
      </c>
      <c r="D54" s="43" t="s">
        <v>70</v>
      </c>
      <c r="E54" s="43" t="s">
        <v>93</v>
      </c>
      <c r="F54" s="25">
        <v>23.0</v>
      </c>
      <c r="G54" s="25">
        <f>F54-7</f>
        <v>16</v>
      </c>
      <c r="H54" s="26"/>
      <c r="I54" s="26"/>
      <c r="J54" s="43"/>
      <c r="K54" s="43" t="s">
        <v>160</v>
      </c>
    </row>
    <row r="55">
      <c r="A55" s="43" t="s">
        <v>1598</v>
      </c>
      <c r="B55" s="27">
        <v>0.03144675925925926</v>
      </c>
      <c r="C55" s="27">
        <f t="shared" si="1"/>
        <v>0.03144675926</v>
      </c>
      <c r="D55" s="43" t="s">
        <v>70</v>
      </c>
      <c r="E55" s="43" t="s">
        <v>93</v>
      </c>
      <c r="F55" s="28" t="s">
        <v>88</v>
      </c>
      <c r="G55" s="25">
        <v>1.0</v>
      </c>
      <c r="H55" s="26"/>
      <c r="I55" s="26"/>
      <c r="J55" s="43"/>
      <c r="K55" s="43" t="s">
        <v>422</v>
      </c>
    </row>
    <row r="56">
      <c r="A56" s="43" t="s">
        <v>1598</v>
      </c>
      <c r="B56" s="27">
        <v>0.031956018518518516</v>
      </c>
      <c r="C56" s="27">
        <f t="shared" si="1"/>
        <v>0.03195601852</v>
      </c>
      <c r="D56" s="43" t="s">
        <v>70</v>
      </c>
      <c r="E56" s="43" t="s">
        <v>93</v>
      </c>
      <c r="F56" s="28" t="s">
        <v>75</v>
      </c>
      <c r="G56" s="25" t="s">
        <v>75</v>
      </c>
      <c r="H56" s="26"/>
      <c r="I56" s="26"/>
      <c r="J56" s="43"/>
      <c r="K56" s="43" t="s">
        <v>160</v>
      </c>
    </row>
    <row r="57">
      <c r="A57" s="43" t="s">
        <v>1598</v>
      </c>
      <c r="B57" s="27">
        <v>0.031956018518518516</v>
      </c>
      <c r="C57" s="27">
        <f t="shared" si="1"/>
        <v>0.03195601852</v>
      </c>
      <c r="D57" s="43" t="s">
        <v>70</v>
      </c>
      <c r="E57" s="43" t="s">
        <v>93</v>
      </c>
      <c r="F57" s="25">
        <v>18.0</v>
      </c>
      <c r="G57" s="25">
        <f>F57-7</f>
        <v>11</v>
      </c>
      <c r="H57" s="26"/>
      <c r="I57" s="26"/>
      <c r="J57" s="43"/>
      <c r="K57" s="43" t="s">
        <v>422</v>
      </c>
    </row>
    <row r="58">
      <c r="A58" s="43" t="s">
        <v>1598</v>
      </c>
      <c r="B58" s="27">
        <v>0.031956018518518516</v>
      </c>
      <c r="C58" s="27">
        <f t="shared" si="1"/>
        <v>0.03195601852</v>
      </c>
      <c r="D58" s="43" t="s">
        <v>70</v>
      </c>
      <c r="E58" s="43" t="s">
        <v>76</v>
      </c>
      <c r="F58" s="25">
        <v>1.0</v>
      </c>
      <c r="G58" s="25"/>
      <c r="H58" s="26"/>
      <c r="I58" s="26"/>
      <c r="J58" s="26"/>
      <c r="K58" s="26" t="s">
        <v>1604</v>
      </c>
    </row>
    <row r="59">
      <c r="A59" s="43" t="s">
        <v>1598</v>
      </c>
      <c r="B59" s="27">
        <v>0.03203703703703704</v>
      </c>
      <c r="C59" s="27">
        <f t="shared" si="1"/>
        <v>0.03203703704</v>
      </c>
      <c r="D59" s="43" t="s">
        <v>70</v>
      </c>
      <c r="E59" s="43" t="s">
        <v>91</v>
      </c>
      <c r="F59" s="25">
        <v>9.0</v>
      </c>
      <c r="G59" s="25"/>
      <c r="H59" s="43"/>
      <c r="I59" s="26" t="s">
        <v>1624</v>
      </c>
      <c r="J59" s="26"/>
      <c r="K59" s="26"/>
    </row>
    <row r="60">
      <c r="A60" s="43" t="s">
        <v>1598</v>
      </c>
      <c r="B60" s="27">
        <v>0.03309027777777778</v>
      </c>
      <c r="C60" s="27">
        <f t="shared" si="1"/>
        <v>0.03309027778</v>
      </c>
      <c r="D60" s="43" t="s">
        <v>82</v>
      </c>
      <c r="E60" s="43" t="s">
        <v>91</v>
      </c>
      <c r="F60" s="25">
        <v>22.0</v>
      </c>
      <c r="G60" s="25"/>
      <c r="H60" s="43"/>
      <c r="I60" s="26" t="s">
        <v>1625</v>
      </c>
      <c r="J60" s="43"/>
      <c r="K60" s="43" t="s">
        <v>1626</v>
      </c>
    </row>
    <row r="61">
      <c r="A61" s="43" t="s">
        <v>1598</v>
      </c>
      <c r="B61" s="27">
        <v>0.03521990740740741</v>
      </c>
      <c r="C61" s="27">
        <f t="shared" si="1"/>
        <v>0.03521990741</v>
      </c>
      <c r="D61" s="43" t="s">
        <v>70</v>
      </c>
      <c r="E61" s="43" t="s">
        <v>93</v>
      </c>
      <c r="F61" s="28" t="s">
        <v>88</v>
      </c>
      <c r="G61" s="25">
        <v>1.0</v>
      </c>
      <c r="H61" s="26"/>
      <c r="I61" s="26"/>
      <c r="J61" s="43"/>
      <c r="K61" s="43" t="s">
        <v>1627</v>
      </c>
    </row>
    <row r="62">
      <c r="A62" s="43" t="s">
        <v>1598</v>
      </c>
      <c r="B62" s="27">
        <v>0.03521990740740741</v>
      </c>
      <c r="C62" s="27">
        <f t="shared" si="1"/>
        <v>0.03521990741</v>
      </c>
      <c r="D62" s="43" t="s">
        <v>70</v>
      </c>
      <c r="E62" s="43" t="s">
        <v>93</v>
      </c>
      <c r="F62" s="28" t="s">
        <v>68</v>
      </c>
      <c r="G62" s="28">
        <v>20.0</v>
      </c>
      <c r="H62" s="26" t="s">
        <v>137</v>
      </c>
      <c r="I62" s="26"/>
      <c r="J62" s="43"/>
      <c r="K62" s="43" t="s">
        <v>160</v>
      </c>
    </row>
    <row r="63">
      <c r="A63" s="43" t="s">
        <v>1598</v>
      </c>
      <c r="B63" s="27">
        <v>0.036458333333333336</v>
      </c>
      <c r="C63" s="27">
        <f t="shared" si="1"/>
        <v>0.03645833333</v>
      </c>
      <c r="D63" s="43" t="s">
        <v>66</v>
      </c>
      <c r="E63" s="43" t="s">
        <v>93</v>
      </c>
      <c r="F63" s="28" t="s">
        <v>75</v>
      </c>
      <c r="G63" s="25" t="s">
        <v>75</v>
      </c>
      <c r="H63" s="26"/>
      <c r="I63" s="26"/>
      <c r="J63" s="43"/>
      <c r="K63" s="43" t="s">
        <v>1628</v>
      </c>
    </row>
    <row r="64">
      <c r="A64" s="43" t="s">
        <v>1598</v>
      </c>
      <c r="B64" s="27">
        <v>0.036458333333333336</v>
      </c>
      <c r="C64" s="27">
        <f t="shared" si="1"/>
        <v>0.03645833333</v>
      </c>
      <c r="D64" s="43" t="s">
        <v>66</v>
      </c>
      <c r="E64" s="43" t="s">
        <v>93</v>
      </c>
      <c r="F64" s="28" t="s">
        <v>75</v>
      </c>
      <c r="G64" s="25" t="s">
        <v>75</v>
      </c>
      <c r="H64" s="26"/>
      <c r="I64" s="26"/>
      <c r="J64" s="43"/>
      <c r="K64" s="43" t="s">
        <v>85</v>
      </c>
    </row>
    <row r="65">
      <c r="A65" s="43" t="s">
        <v>1598</v>
      </c>
      <c r="B65" s="27">
        <v>0.036550925925925924</v>
      </c>
      <c r="C65" s="27">
        <f t="shared" si="1"/>
        <v>0.03655092593</v>
      </c>
      <c r="D65" s="43" t="s">
        <v>66</v>
      </c>
      <c r="E65" s="43" t="s">
        <v>93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1598</v>
      </c>
      <c r="B66" s="27">
        <v>0.036550925925925924</v>
      </c>
      <c r="C66" s="27">
        <f t="shared" si="1"/>
        <v>0.03655092593</v>
      </c>
      <c r="D66" s="43" t="s">
        <v>66</v>
      </c>
      <c r="E66" s="43" t="s">
        <v>93</v>
      </c>
      <c r="F66" s="28">
        <v>20.0</v>
      </c>
      <c r="G66" s="25" t="s">
        <v>75</v>
      </c>
      <c r="H66" s="26"/>
      <c r="I66" s="26"/>
      <c r="J66" s="43"/>
      <c r="K66" s="43" t="s">
        <v>1628</v>
      </c>
    </row>
    <row r="67">
      <c r="A67" s="43" t="s">
        <v>1598</v>
      </c>
      <c r="B67" s="27">
        <v>0.03665509259259259</v>
      </c>
      <c r="C67" s="27">
        <f t="shared" si="1"/>
        <v>0.03665509259</v>
      </c>
      <c r="D67" s="43" t="s">
        <v>66</v>
      </c>
      <c r="E67" s="43" t="s">
        <v>91</v>
      </c>
      <c r="F67" s="25">
        <v>11.0</v>
      </c>
      <c r="G67" s="25"/>
      <c r="H67" s="43"/>
      <c r="I67" s="26" t="s">
        <v>1629</v>
      </c>
      <c r="J67" s="26"/>
      <c r="K67" s="26"/>
    </row>
    <row r="68">
      <c r="A68" s="43" t="s">
        <v>1598</v>
      </c>
      <c r="B68" s="27">
        <v>0.03667824074074074</v>
      </c>
      <c r="C68" s="27">
        <f t="shared" si="1"/>
        <v>0.03667824074</v>
      </c>
      <c r="D68" s="43" t="s">
        <v>66</v>
      </c>
      <c r="E68" s="43" t="s">
        <v>91</v>
      </c>
      <c r="F68" s="25">
        <v>7.0</v>
      </c>
      <c r="G68" s="25"/>
      <c r="H68" s="43"/>
      <c r="I68" s="26" t="s">
        <v>1630</v>
      </c>
      <c r="J68" s="26"/>
      <c r="K68" s="26"/>
    </row>
    <row r="69">
      <c r="A69" s="43" t="s">
        <v>1598</v>
      </c>
      <c r="B69" s="27">
        <v>0.03847222222222222</v>
      </c>
      <c r="C69" s="27">
        <f t="shared" si="1"/>
        <v>0.03847222222</v>
      </c>
      <c r="D69" s="43" t="s">
        <v>69</v>
      </c>
      <c r="E69" s="43" t="s">
        <v>91</v>
      </c>
      <c r="F69" s="25">
        <v>12.0</v>
      </c>
      <c r="G69" s="25"/>
      <c r="H69" s="43"/>
      <c r="I69" s="26" t="s">
        <v>1631</v>
      </c>
      <c r="J69" s="43"/>
      <c r="K69" s="43" t="s">
        <v>104</v>
      </c>
    </row>
    <row r="70">
      <c r="A70" s="43" t="s">
        <v>1598</v>
      </c>
      <c r="B70" s="27">
        <v>0.03961805555555555</v>
      </c>
      <c r="C70" s="27">
        <f t="shared" si="1"/>
        <v>0.03961805556</v>
      </c>
      <c r="D70" s="43" t="s">
        <v>968</v>
      </c>
      <c r="E70" s="43" t="s">
        <v>91</v>
      </c>
      <c r="F70" s="25">
        <v>14.0</v>
      </c>
      <c r="G70" s="25"/>
      <c r="H70" s="43"/>
      <c r="I70" s="26" t="s">
        <v>1632</v>
      </c>
      <c r="J70" s="43"/>
      <c r="K70" s="43" t="s">
        <v>1633</v>
      </c>
    </row>
    <row r="71">
      <c r="A71" s="43" t="s">
        <v>1598</v>
      </c>
      <c r="B71" s="27">
        <v>0.042199074074074076</v>
      </c>
      <c r="C71" s="27">
        <f t="shared" si="1"/>
        <v>0.04219907407</v>
      </c>
      <c r="D71" s="43" t="s">
        <v>84</v>
      </c>
      <c r="E71" s="43" t="s">
        <v>81</v>
      </c>
      <c r="F71" s="25">
        <v>24.0</v>
      </c>
      <c r="G71" s="25">
        <f>F71-5</f>
        <v>19</v>
      </c>
      <c r="H71" s="26"/>
      <c r="I71" s="26"/>
      <c r="J71" s="43"/>
      <c r="K71" s="43" t="s">
        <v>1603</v>
      </c>
    </row>
    <row r="72">
      <c r="A72" s="43" t="s">
        <v>1598</v>
      </c>
      <c r="B72" s="27">
        <v>0.042199074074074076</v>
      </c>
      <c r="C72" s="27">
        <f t="shared" si="1"/>
        <v>0.04219907407</v>
      </c>
      <c r="D72" s="43" t="s">
        <v>84</v>
      </c>
      <c r="E72" s="43" t="s">
        <v>76</v>
      </c>
      <c r="F72" s="25">
        <v>2.0</v>
      </c>
      <c r="G72" s="25"/>
      <c r="H72" s="26"/>
      <c r="I72" s="26"/>
      <c r="J72" s="26"/>
      <c r="K72" s="26" t="s">
        <v>1604</v>
      </c>
    </row>
    <row r="73">
      <c r="A73" s="43" t="s">
        <v>1598</v>
      </c>
      <c r="B73" s="27">
        <v>0.04262731481481481</v>
      </c>
      <c r="C73" s="27">
        <f t="shared" si="1"/>
        <v>0.04262731481</v>
      </c>
      <c r="D73" s="43" t="s">
        <v>84</v>
      </c>
      <c r="E73" s="43" t="s">
        <v>93</v>
      </c>
      <c r="F73" s="25">
        <v>12.0</v>
      </c>
      <c r="G73" s="25">
        <f>F73-7</f>
        <v>5</v>
      </c>
      <c r="H73" s="26"/>
      <c r="I73" s="26"/>
      <c r="J73" s="43"/>
      <c r="K73" s="43" t="s">
        <v>553</v>
      </c>
    </row>
    <row r="74">
      <c r="A74" s="43" t="s">
        <v>1598</v>
      </c>
      <c r="B74" s="27">
        <v>0.04262731481481481</v>
      </c>
      <c r="C74" s="27">
        <f t="shared" si="1"/>
        <v>0.04262731481</v>
      </c>
      <c r="D74" s="43" t="s">
        <v>84</v>
      </c>
      <c r="E74" s="43" t="s">
        <v>76</v>
      </c>
      <c r="F74" s="25">
        <v>4.0</v>
      </c>
      <c r="G74" s="25"/>
      <c r="H74" s="26"/>
      <c r="I74" s="26"/>
      <c r="J74" s="26"/>
      <c r="K74" s="26" t="s">
        <v>1604</v>
      </c>
    </row>
    <row r="75">
      <c r="A75" s="43" t="s">
        <v>1598</v>
      </c>
      <c r="B75" s="27">
        <v>0.04275462962962963</v>
      </c>
      <c r="C75" s="27">
        <f t="shared" si="1"/>
        <v>0.04275462963</v>
      </c>
      <c r="D75" s="43" t="s">
        <v>84</v>
      </c>
      <c r="E75" s="43" t="s">
        <v>93</v>
      </c>
      <c r="F75" s="25">
        <v>11.0</v>
      </c>
      <c r="G75" s="25">
        <f>F75-7</f>
        <v>4</v>
      </c>
      <c r="H75" s="26"/>
      <c r="I75" s="26"/>
      <c r="J75" s="43"/>
      <c r="K75" s="43" t="s">
        <v>553</v>
      </c>
    </row>
    <row r="76">
      <c r="A76" s="43" t="s">
        <v>1598</v>
      </c>
      <c r="B76" s="27">
        <v>0.04275462962962963</v>
      </c>
      <c r="C76" s="27">
        <f t="shared" si="1"/>
        <v>0.04275462963</v>
      </c>
      <c r="D76" s="43" t="s">
        <v>84</v>
      </c>
      <c r="E76" s="43" t="s">
        <v>76</v>
      </c>
      <c r="F76" s="25">
        <v>4.0</v>
      </c>
      <c r="G76" s="25"/>
      <c r="H76" s="26"/>
      <c r="I76" s="26"/>
      <c r="J76" s="26"/>
      <c r="K76" s="26" t="s">
        <v>1604</v>
      </c>
    </row>
    <row r="77">
      <c r="A77" s="43" t="s">
        <v>1598</v>
      </c>
      <c r="B77" s="27">
        <v>0.04296296296296296</v>
      </c>
      <c r="C77" s="27">
        <f t="shared" si="1"/>
        <v>0.04296296296</v>
      </c>
      <c r="D77" s="43" t="s">
        <v>84</v>
      </c>
      <c r="E77" s="43" t="s">
        <v>91</v>
      </c>
      <c r="F77" s="25">
        <v>17.0</v>
      </c>
      <c r="G77" s="25"/>
      <c r="H77" s="43"/>
      <c r="I77" s="43" t="s">
        <v>1634</v>
      </c>
      <c r="J77" s="28">
        <v>1.0</v>
      </c>
      <c r="K77" s="43" t="s">
        <v>119</v>
      </c>
    </row>
    <row r="78">
      <c r="A78" s="43" t="s">
        <v>1598</v>
      </c>
      <c r="B78" s="27">
        <v>0.04434027777777778</v>
      </c>
      <c r="C78" s="27">
        <f t="shared" si="1"/>
        <v>0.04434027778</v>
      </c>
      <c r="D78" s="43" t="s">
        <v>70</v>
      </c>
      <c r="E78" s="43" t="s">
        <v>93</v>
      </c>
      <c r="F78" s="25">
        <v>22.0</v>
      </c>
      <c r="G78" s="25">
        <f>F78-7</f>
        <v>15</v>
      </c>
      <c r="H78" s="26"/>
      <c r="I78" s="26"/>
      <c r="J78" s="43"/>
      <c r="K78" s="43" t="s">
        <v>99</v>
      </c>
    </row>
    <row r="79">
      <c r="A79" s="43" t="s">
        <v>1598</v>
      </c>
      <c r="B79" s="27">
        <v>0.04434027777777778</v>
      </c>
      <c r="C79" s="27">
        <f t="shared" si="1"/>
        <v>0.04434027778</v>
      </c>
      <c r="D79" s="43" t="s">
        <v>70</v>
      </c>
      <c r="E79" s="43" t="s">
        <v>76</v>
      </c>
      <c r="F79" s="25">
        <v>3.0</v>
      </c>
      <c r="G79" s="25"/>
      <c r="H79" s="26"/>
      <c r="I79" s="26"/>
      <c r="J79" s="26"/>
      <c r="K79" s="26" t="s">
        <v>1604</v>
      </c>
    </row>
    <row r="80">
      <c r="A80" s="43" t="s">
        <v>1598</v>
      </c>
      <c r="B80" s="27">
        <v>0.04452546296296296</v>
      </c>
      <c r="C80" s="27">
        <f t="shared" si="1"/>
        <v>0.04452546296</v>
      </c>
      <c r="D80" s="43" t="s">
        <v>70</v>
      </c>
      <c r="E80" s="43" t="s">
        <v>91</v>
      </c>
      <c r="F80" s="25">
        <v>9.0</v>
      </c>
      <c r="G80" s="25"/>
      <c r="H80" s="43"/>
      <c r="I80" s="26" t="s">
        <v>1635</v>
      </c>
      <c r="J80" s="26"/>
      <c r="K80" s="26"/>
    </row>
    <row r="81">
      <c r="A81" s="43" t="s">
        <v>1598</v>
      </c>
      <c r="B81" s="27">
        <v>0.04501157407407407</v>
      </c>
      <c r="C81" s="27">
        <f t="shared" si="1"/>
        <v>0.04501157407</v>
      </c>
      <c r="D81" s="43" t="s">
        <v>70</v>
      </c>
      <c r="E81" s="43" t="s">
        <v>93</v>
      </c>
      <c r="F81" s="28" t="s">
        <v>68</v>
      </c>
      <c r="G81" s="28">
        <v>20.0</v>
      </c>
      <c r="H81" s="26" t="s">
        <v>137</v>
      </c>
      <c r="I81" s="26"/>
      <c r="J81" s="43"/>
      <c r="K81" s="43" t="s">
        <v>99</v>
      </c>
    </row>
    <row r="82">
      <c r="A82" s="43" t="s">
        <v>1598</v>
      </c>
      <c r="B82" s="27">
        <v>0.04525462962962963</v>
      </c>
      <c r="C82" s="27">
        <f t="shared" si="1"/>
        <v>0.04525462963</v>
      </c>
      <c r="D82" s="43" t="s">
        <v>70</v>
      </c>
      <c r="E82" s="43" t="s">
        <v>91</v>
      </c>
      <c r="F82" s="25">
        <v>6.0</v>
      </c>
      <c r="G82" s="25"/>
      <c r="H82" s="43"/>
      <c r="I82" s="26" t="s">
        <v>1636</v>
      </c>
      <c r="J82" s="26"/>
      <c r="K82" s="26"/>
    </row>
    <row r="83">
      <c r="A83" s="43" t="s">
        <v>1598</v>
      </c>
      <c r="B83" s="27">
        <v>0.04567129629629629</v>
      </c>
      <c r="C83" s="27">
        <f t="shared" si="1"/>
        <v>0.0456712963</v>
      </c>
      <c r="D83" s="43" t="s">
        <v>70</v>
      </c>
      <c r="E83" s="43" t="s">
        <v>93</v>
      </c>
      <c r="F83" s="25">
        <v>13.0</v>
      </c>
      <c r="G83" s="25">
        <f>F83-7</f>
        <v>6</v>
      </c>
      <c r="H83" s="26"/>
      <c r="I83" s="26"/>
      <c r="J83" s="43"/>
      <c r="K83" s="43" t="s">
        <v>99</v>
      </c>
    </row>
    <row r="84">
      <c r="A84" s="43" t="s">
        <v>1598</v>
      </c>
      <c r="B84" s="27">
        <v>0.04567129629629629</v>
      </c>
      <c r="C84" s="27">
        <f t="shared" si="1"/>
        <v>0.0456712963</v>
      </c>
      <c r="D84" s="43" t="s">
        <v>70</v>
      </c>
      <c r="E84" s="43" t="s">
        <v>76</v>
      </c>
      <c r="F84" s="25">
        <v>3.0</v>
      </c>
      <c r="G84" s="25"/>
      <c r="H84" s="26"/>
      <c r="I84" s="26"/>
      <c r="J84" s="26"/>
      <c r="K84" s="26" t="s">
        <v>1604</v>
      </c>
    </row>
    <row r="85">
      <c r="A85" s="43" t="s">
        <v>1598</v>
      </c>
      <c r="B85" s="27">
        <v>0.04577546296296296</v>
      </c>
      <c r="C85" s="27">
        <f t="shared" si="1"/>
        <v>0.04577546296</v>
      </c>
      <c r="D85" s="43" t="s">
        <v>70</v>
      </c>
      <c r="E85" s="43" t="s">
        <v>91</v>
      </c>
      <c r="F85" s="25">
        <v>10.0</v>
      </c>
      <c r="G85" s="25"/>
      <c r="H85" s="26"/>
      <c r="I85" s="26"/>
      <c r="J85" s="43"/>
      <c r="K85" s="43"/>
    </row>
    <row r="86">
      <c r="A86" s="43" t="s">
        <v>1598</v>
      </c>
      <c r="B86" s="27">
        <v>0.04594907407407407</v>
      </c>
      <c r="C86" s="27">
        <f t="shared" si="1"/>
        <v>0.04594907407</v>
      </c>
      <c r="D86" s="43" t="s">
        <v>70</v>
      </c>
      <c r="E86" s="43" t="s">
        <v>93</v>
      </c>
      <c r="F86" s="25">
        <v>13.0</v>
      </c>
      <c r="G86" s="25">
        <f>F86-7</f>
        <v>6</v>
      </c>
      <c r="H86" s="26"/>
      <c r="I86" s="26"/>
      <c r="J86" s="43"/>
      <c r="K86" s="43" t="s">
        <v>99</v>
      </c>
    </row>
    <row r="87">
      <c r="A87" s="43" t="s">
        <v>1598</v>
      </c>
      <c r="B87" s="27">
        <v>0.04594907407407407</v>
      </c>
      <c r="C87" s="27">
        <f t="shared" si="1"/>
        <v>0.04594907407</v>
      </c>
      <c r="D87" s="43" t="s">
        <v>70</v>
      </c>
      <c r="E87" s="43" t="s">
        <v>76</v>
      </c>
      <c r="F87" s="25">
        <v>4.0</v>
      </c>
      <c r="G87" s="25"/>
      <c r="H87" s="26"/>
      <c r="I87" s="26"/>
      <c r="J87" s="26"/>
      <c r="K87" s="26" t="s">
        <v>1604</v>
      </c>
    </row>
    <row r="88">
      <c r="A88" s="43" t="s">
        <v>1598</v>
      </c>
      <c r="B88" s="27">
        <v>0.04608796296296296</v>
      </c>
      <c r="C88" s="27">
        <f t="shared" si="1"/>
        <v>0.04608796296</v>
      </c>
      <c r="D88" s="43" t="s">
        <v>70</v>
      </c>
      <c r="E88" s="43" t="s">
        <v>91</v>
      </c>
      <c r="F88" s="25">
        <v>6.0</v>
      </c>
      <c r="G88" s="25"/>
      <c r="H88" s="43"/>
      <c r="I88" s="26" t="s">
        <v>1636</v>
      </c>
      <c r="J88" s="26"/>
      <c r="K88" s="26"/>
    </row>
    <row r="89">
      <c r="A89" s="43" t="s">
        <v>1598</v>
      </c>
      <c r="B89" s="27">
        <v>0.04645833333333333</v>
      </c>
      <c r="C89" s="27">
        <f t="shared" si="1"/>
        <v>0.04645833333</v>
      </c>
      <c r="D89" s="43" t="s">
        <v>74</v>
      </c>
      <c r="E89" s="43" t="s">
        <v>93</v>
      </c>
      <c r="F89" s="28">
        <v>25.0</v>
      </c>
      <c r="G89" s="25">
        <f t="shared" ref="G89:G93" si="4">F89-8</f>
        <v>17</v>
      </c>
      <c r="H89" s="26"/>
      <c r="I89" s="26"/>
      <c r="J89" s="43"/>
      <c r="K89" s="43" t="s">
        <v>1637</v>
      </c>
    </row>
    <row r="90">
      <c r="A90" s="43" t="s">
        <v>1598</v>
      </c>
      <c r="B90" s="27">
        <v>0.04645833333333333</v>
      </c>
      <c r="C90" s="27">
        <f t="shared" si="1"/>
        <v>0.04645833333</v>
      </c>
      <c r="D90" s="43" t="s">
        <v>74</v>
      </c>
      <c r="E90" s="43" t="s">
        <v>93</v>
      </c>
      <c r="F90" s="28">
        <v>20.0</v>
      </c>
      <c r="G90" s="25">
        <f t="shared" si="4"/>
        <v>12</v>
      </c>
      <c r="H90" s="26"/>
      <c r="I90" s="26"/>
      <c r="J90" s="43"/>
      <c r="K90" s="43" t="s">
        <v>85</v>
      </c>
    </row>
    <row r="91">
      <c r="A91" s="43" t="s">
        <v>1598</v>
      </c>
      <c r="B91" s="27">
        <v>0.046469907407407404</v>
      </c>
      <c r="C91" s="27">
        <f t="shared" si="1"/>
        <v>0.04646990741</v>
      </c>
      <c r="D91" s="43" t="s">
        <v>74</v>
      </c>
      <c r="E91" s="43" t="s">
        <v>93</v>
      </c>
      <c r="F91" s="28">
        <v>25.0</v>
      </c>
      <c r="G91" s="25">
        <f t="shared" si="4"/>
        <v>17</v>
      </c>
      <c r="H91" s="26"/>
      <c r="I91" s="26"/>
      <c r="J91" s="43"/>
      <c r="K91" s="43" t="s">
        <v>1637</v>
      </c>
    </row>
    <row r="92">
      <c r="A92" s="43" t="s">
        <v>1598</v>
      </c>
      <c r="B92" s="27">
        <v>0.046469907407407404</v>
      </c>
      <c r="C92" s="27">
        <f t="shared" si="1"/>
        <v>0.04646990741</v>
      </c>
      <c r="D92" s="43" t="s">
        <v>74</v>
      </c>
      <c r="E92" s="43" t="s">
        <v>93</v>
      </c>
      <c r="F92" s="28">
        <v>20.0</v>
      </c>
      <c r="G92" s="25">
        <f t="shared" si="4"/>
        <v>12</v>
      </c>
      <c r="H92" s="26"/>
      <c r="I92" s="26"/>
      <c r="J92" s="43"/>
      <c r="K92" s="43" t="s">
        <v>85</v>
      </c>
    </row>
    <row r="93">
      <c r="A93" s="43" t="s">
        <v>1598</v>
      </c>
      <c r="B93" s="27">
        <v>0.046481481481481485</v>
      </c>
      <c r="C93" s="27">
        <f t="shared" si="1"/>
        <v>0.04648148148</v>
      </c>
      <c r="D93" s="43" t="s">
        <v>74</v>
      </c>
      <c r="E93" s="43" t="s">
        <v>93</v>
      </c>
      <c r="F93" s="28">
        <v>11.0</v>
      </c>
      <c r="G93" s="25">
        <f t="shared" si="4"/>
        <v>3</v>
      </c>
      <c r="H93" s="26"/>
      <c r="I93" s="26"/>
      <c r="J93" s="43"/>
      <c r="K93" s="43" t="s">
        <v>1637</v>
      </c>
    </row>
    <row r="94">
      <c r="A94" s="43" t="s">
        <v>1598</v>
      </c>
      <c r="B94" s="27">
        <v>0.046481481481481485</v>
      </c>
      <c r="C94" s="27">
        <f t="shared" si="1"/>
        <v>0.04648148148</v>
      </c>
      <c r="D94" s="43" t="s">
        <v>74</v>
      </c>
      <c r="E94" s="43" t="s">
        <v>93</v>
      </c>
      <c r="F94" s="28" t="s">
        <v>75</v>
      </c>
      <c r="G94" s="25" t="s">
        <v>75</v>
      </c>
      <c r="H94" s="26"/>
      <c r="I94" s="26"/>
      <c r="J94" s="43"/>
      <c r="K94" s="43" t="s">
        <v>85</v>
      </c>
    </row>
    <row r="95">
      <c r="A95" s="43" t="s">
        <v>1598</v>
      </c>
      <c r="B95" s="27">
        <v>0.04681712962962963</v>
      </c>
      <c r="C95" s="27">
        <f t="shared" si="1"/>
        <v>0.04681712963</v>
      </c>
      <c r="D95" s="43" t="s">
        <v>74</v>
      </c>
      <c r="E95" s="43" t="s">
        <v>93</v>
      </c>
      <c r="F95" s="28" t="s">
        <v>75</v>
      </c>
      <c r="G95" s="25" t="s">
        <v>75</v>
      </c>
      <c r="H95" s="26"/>
      <c r="I95" s="26"/>
      <c r="J95" s="43"/>
      <c r="K95" s="43" t="s">
        <v>85</v>
      </c>
    </row>
    <row r="96">
      <c r="A96" s="43" t="s">
        <v>1598</v>
      </c>
      <c r="B96" s="27">
        <v>0.04681712962962963</v>
      </c>
      <c r="C96" s="27">
        <f t="shared" si="1"/>
        <v>0.04681712963</v>
      </c>
      <c r="D96" s="43" t="s">
        <v>74</v>
      </c>
      <c r="E96" s="43" t="s">
        <v>93</v>
      </c>
      <c r="F96" s="25">
        <v>22.0</v>
      </c>
      <c r="G96" s="25">
        <f>F96-8</f>
        <v>14</v>
      </c>
      <c r="H96" s="26"/>
      <c r="I96" s="26"/>
      <c r="J96" s="43"/>
      <c r="K96" s="43" t="s">
        <v>1313</v>
      </c>
    </row>
    <row r="97">
      <c r="A97" s="43" t="s">
        <v>1598</v>
      </c>
      <c r="B97" s="27">
        <v>0.04685185185185185</v>
      </c>
      <c r="C97" s="27">
        <f t="shared" si="1"/>
        <v>0.04685185185</v>
      </c>
      <c r="D97" s="43" t="s">
        <v>74</v>
      </c>
      <c r="E97" s="43" t="s">
        <v>93</v>
      </c>
      <c r="F97" s="28" t="s">
        <v>75</v>
      </c>
      <c r="G97" s="25" t="s">
        <v>75</v>
      </c>
      <c r="H97" s="26"/>
      <c r="I97" s="26"/>
      <c r="J97" s="43"/>
      <c r="K97" s="43" t="s">
        <v>85</v>
      </c>
    </row>
    <row r="98">
      <c r="A98" s="43" t="s">
        <v>1598</v>
      </c>
      <c r="B98" s="27">
        <v>0.04685185185185185</v>
      </c>
      <c r="C98" s="27">
        <f t="shared" si="1"/>
        <v>0.04685185185</v>
      </c>
      <c r="D98" s="43" t="s">
        <v>74</v>
      </c>
      <c r="E98" s="43" t="s">
        <v>93</v>
      </c>
      <c r="F98" s="25">
        <v>26.0</v>
      </c>
      <c r="G98" s="25">
        <f>F98-8</f>
        <v>18</v>
      </c>
      <c r="H98" s="26"/>
      <c r="I98" s="26"/>
      <c r="J98" s="43"/>
      <c r="K98" s="43" t="s">
        <v>1315</v>
      </c>
    </row>
    <row r="99">
      <c r="A99" s="43" t="s">
        <v>1598</v>
      </c>
      <c r="B99" s="27">
        <v>0.046875</v>
      </c>
      <c r="C99" s="27">
        <f t="shared" si="1"/>
        <v>0.046875</v>
      </c>
      <c r="D99" s="43" t="s">
        <v>74</v>
      </c>
      <c r="E99" s="43" t="s">
        <v>93</v>
      </c>
      <c r="F99" s="28" t="s">
        <v>75</v>
      </c>
      <c r="G99" s="25" t="s">
        <v>75</v>
      </c>
      <c r="H99" s="26"/>
      <c r="I99" s="26"/>
      <c r="J99" s="43"/>
      <c r="K99" s="43" t="s">
        <v>85</v>
      </c>
    </row>
    <row r="100">
      <c r="A100" s="43" t="s">
        <v>1598</v>
      </c>
      <c r="B100" s="27">
        <v>0.046875</v>
      </c>
      <c r="C100" s="27">
        <f t="shared" si="1"/>
        <v>0.046875</v>
      </c>
      <c r="D100" s="43" t="s">
        <v>74</v>
      </c>
      <c r="E100" s="43" t="s">
        <v>93</v>
      </c>
      <c r="F100" s="25">
        <v>25.0</v>
      </c>
      <c r="G100" s="25">
        <f>F100-8</f>
        <v>17</v>
      </c>
      <c r="H100" s="26"/>
      <c r="I100" s="26"/>
      <c r="J100" s="43"/>
      <c r="K100" s="43" t="s">
        <v>1315</v>
      </c>
    </row>
    <row r="101">
      <c r="A101" s="43" t="s">
        <v>1598</v>
      </c>
      <c r="B101" s="27">
        <v>0.047094907407407405</v>
      </c>
      <c r="C101" s="27">
        <f t="shared" si="1"/>
        <v>0.04709490741</v>
      </c>
      <c r="D101" s="43" t="s">
        <v>74</v>
      </c>
      <c r="E101" s="43" t="s">
        <v>91</v>
      </c>
      <c r="F101" s="25">
        <v>22.0</v>
      </c>
      <c r="G101" s="25"/>
      <c r="H101" s="43"/>
      <c r="I101" s="43" t="s">
        <v>1638</v>
      </c>
      <c r="J101" s="28">
        <v>1.0</v>
      </c>
      <c r="K101" s="43" t="s">
        <v>119</v>
      </c>
    </row>
    <row r="102">
      <c r="A102" s="43" t="s">
        <v>1598</v>
      </c>
      <c r="B102" s="27">
        <v>0.04797453703703704</v>
      </c>
      <c r="C102" s="27">
        <f t="shared" si="1"/>
        <v>0.04797453704</v>
      </c>
      <c r="D102" s="43" t="s">
        <v>74</v>
      </c>
      <c r="E102" s="43" t="s">
        <v>91</v>
      </c>
      <c r="F102" s="25">
        <v>7.0</v>
      </c>
      <c r="G102" s="25"/>
      <c r="H102" s="43"/>
      <c r="I102" s="26" t="s">
        <v>1639</v>
      </c>
      <c r="J102" s="26"/>
      <c r="K102" s="26"/>
    </row>
    <row r="103">
      <c r="A103" s="43" t="s">
        <v>1598</v>
      </c>
      <c r="B103" s="27">
        <v>0.04797453703703704</v>
      </c>
      <c r="C103" s="27">
        <f t="shared" si="1"/>
        <v>0.04797453704</v>
      </c>
      <c r="D103" s="43" t="s">
        <v>74</v>
      </c>
      <c r="E103" s="43" t="s">
        <v>91</v>
      </c>
      <c r="F103" s="25">
        <v>7.0</v>
      </c>
      <c r="G103" s="25"/>
      <c r="H103" s="43"/>
      <c r="I103" s="26" t="s">
        <v>1639</v>
      </c>
      <c r="J103" s="26"/>
      <c r="K103" s="26"/>
    </row>
    <row r="104">
      <c r="A104" s="43" t="s">
        <v>1598</v>
      </c>
      <c r="B104" s="27">
        <v>0.04809027777777778</v>
      </c>
      <c r="C104" s="27">
        <f t="shared" si="1"/>
        <v>0.04809027778</v>
      </c>
      <c r="D104" s="43" t="s">
        <v>74</v>
      </c>
      <c r="E104" s="43" t="s">
        <v>91</v>
      </c>
      <c r="F104" s="25">
        <v>5.0</v>
      </c>
      <c r="G104" s="25"/>
      <c r="H104" s="43"/>
      <c r="I104" s="26" t="s">
        <v>1640</v>
      </c>
      <c r="J104" s="43"/>
      <c r="K104" s="43" t="s">
        <v>1621</v>
      </c>
    </row>
    <row r="105">
      <c r="A105" s="43" t="s">
        <v>1598</v>
      </c>
      <c r="B105" s="27">
        <v>0.048622685185185185</v>
      </c>
      <c r="C105" s="27">
        <f t="shared" si="1"/>
        <v>0.04862268519</v>
      </c>
      <c r="D105" s="43" t="s">
        <v>82</v>
      </c>
      <c r="E105" s="43" t="s">
        <v>91</v>
      </c>
      <c r="F105" s="25">
        <v>15.0</v>
      </c>
      <c r="G105" s="25"/>
      <c r="H105" s="43"/>
      <c r="I105" s="26" t="s">
        <v>1641</v>
      </c>
      <c r="J105" s="43"/>
      <c r="K105" s="43" t="s">
        <v>1642</v>
      </c>
    </row>
    <row r="106">
      <c r="A106" s="43" t="s">
        <v>1598</v>
      </c>
      <c r="B106" s="27">
        <v>0.049699074074074076</v>
      </c>
      <c r="C106" s="27">
        <f t="shared" si="1"/>
        <v>0.04969907407</v>
      </c>
      <c r="D106" s="43" t="s">
        <v>66</v>
      </c>
      <c r="E106" s="43" t="s">
        <v>91</v>
      </c>
      <c r="F106" s="25">
        <v>20.0</v>
      </c>
      <c r="G106" s="25"/>
      <c r="H106" s="43"/>
      <c r="I106" s="26" t="s">
        <v>1643</v>
      </c>
      <c r="J106" s="43"/>
      <c r="K106" s="43" t="s">
        <v>1442</v>
      </c>
    </row>
    <row r="107">
      <c r="A107" s="43" t="s">
        <v>1598</v>
      </c>
      <c r="B107" s="27">
        <v>0.05005787037037037</v>
      </c>
      <c r="C107" s="27">
        <f t="shared" si="1"/>
        <v>0.05005787037</v>
      </c>
      <c r="D107" s="43" t="s">
        <v>66</v>
      </c>
      <c r="E107" s="43" t="s">
        <v>91</v>
      </c>
      <c r="F107" s="25">
        <v>6.0</v>
      </c>
      <c r="G107" s="25"/>
      <c r="H107" s="26"/>
      <c r="I107" s="26"/>
      <c r="J107" s="43"/>
      <c r="K107" s="43" t="s">
        <v>274</v>
      </c>
    </row>
    <row r="108">
      <c r="A108" s="43" t="s">
        <v>1598</v>
      </c>
      <c r="B108" s="27">
        <v>0.050555555555555555</v>
      </c>
      <c r="C108" s="27">
        <f t="shared" si="1"/>
        <v>0.05055555556</v>
      </c>
      <c r="D108" s="43" t="s">
        <v>69</v>
      </c>
      <c r="E108" s="43" t="s">
        <v>89</v>
      </c>
      <c r="F108" s="28" t="s">
        <v>75</v>
      </c>
      <c r="G108" s="25" t="s">
        <v>75</v>
      </c>
      <c r="H108" s="26"/>
      <c r="I108" s="26"/>
      <c r="J108" s="43"/>
      <c r="K108" s="43" t="s">
        <v>85</v>
      </c>
    </row>
    <row r="109">
      <c r="A109" s="43" t="s">
        <v>1598</v>
      </c>
      <c r="B109" s="27">
        <v>0.050555555555555555</v>
      </c>
      <c r="C109" s="27">
        <f t="shared" si="1"/>
        <v>0.05055555556</v>
      </c>
      <c r="D109" s="43" t="s">
        <v>69</v>
      </c>
      <c r="E109" s="43" t="s">
        <v>89</v>
      </c>
      <c r="F109" s="25">
        <v>17.0</v>
      </c>
      <c r="G109" s="25">
        <f>F109-7</f>
        <v>10</v>
      </c>
      <c r="H109" s="26"/>
      <c r="I109" s="26"/>
      <c r="J109" s="43"/>
      <c r="K109" s="43" t="s">
        <v>241</v>
      </c>
    </row>
    <row r="110">
      <c r="A110" s="43" t="s">
        <v>1598</v>
      </c>
      <c r="B110" s="27">
        <v>0.050659722222222224</v>
      </c>
      <c r="C110" s="27">
        <f t="shared" si="1"/>
        <v>0.05065972222</v>
      </c>
      <c r="D110" s="43" t="s">
        <v>69</v>
      </c>
      <c r="E110" s="43" t="s">
        <v>91</v>
      </c>
      <c r="F110" s="25">
        <v>12.0</v>
      </c>
      <c r="G110" s="25"/>
      <c r="H110" s="43"/>
      <c r="I110" s="43" t="s">
        <v>1644</v>
      </c>
      <c r="J110" s="28">
        <v>1.0</v>
      </c>
      <c r="K110" s="43" t="s">
        <v>119</v>
      </c>
    </row>
    <row r="111">
      <c r="A111" s="43" t="s">
        <v>1598</v>
      </c>
      <c r="B111" s="27">
        <v>0.0515625</v>
      </c>
      <c r="C111" s="27">
        <f t="shared" si="1"/>
        <v>0.0515625</v>
      </c>
      <c r="D111" s="43" t="s">
        <v>69</v>
      </c>
      <c r="E111" s="43" t="s">
        <v>89</v>
      </c>
      <c r="F111" s="25">
        <v>20.0</v>
      </c>
      <c r="G111" s="25">
        <f>F111-7</f>
        <v>13</v>
      </c>
      <c r="H111" s="26"/>
      <c r="I111" s="26"/>
      <c r="J111" s="43"/>
      <c r="K111" s="43" t="s">
        <v>1523</v>
      </c>
    </row>
    <row r="112">
      <c r="A112" s="43" t="s">
        <v>1598</v>
      </c>
      <c r="B112" s="27">
        <v>0.0515625</v>
      </c>
      <c r="C112" s="27">
        <f t="shared" si="1"/>
        <v>0.0515625</v>
      </c>
      <c r="D112" s="43" t="s">
        <v>69</v>
      </c>
      <c r="E112" s="43" t="s">
        <v>76</v>
      </c>
      <c r="F112" s="25">
        <v>4.0</v>
      </c>
      <c r="G112" s="25"/>
      <c r="H112" s="26"/>
      <c r="I112" s="26"/>
      <c r="J112" s="26"/>
      <c r="K112" s="26" t="s">
        <v>1604</v>
      </c>
    </row>
    <row r="113">
      <c r="A113" s="43" t="s">
        <v>1598</v>
      </c>
      <c r="B113" s="27">
        <v>0.05185185185185185</v>
      </c>
      <c r="C113" s="27">
        <f t="shared" si="1"/>
        <v>0.05185185185</v>
      </c>
      <c r="D113" s="43" t="s">
        <v>69</v>
      </c>
      <c r="E113" s="43" t="s">
        <v>91</v>
      </c>
      <c r="F113" s="25">
        <v>14.0</v>
      </c>
      <c r="G113" s="25"/>
      <c r="H113" s="43"/>
      <c r="I113" s="26" t="s">
        <v>1645</v>
      </c>
      <c r="J113" s="26"/>
      <c r="K113" s="26"/>
    </row>
    <row r="114">
      <c r="A114" s="43" t="s">
        <v>1598</v>
      </c>
      <c r="B114" s="27">
        <v>0.052523148148148145</v>
      </c>
      <c r="C114" s="27">
        <f t="shared" si="1"/>
        <v>0.05252314815</v>
      </c>
      <c r="D114" s="43" t="s">
        <v>968</v>
      </c>
      <c r="E114" s="43" t="s">
        <v>81</v>
      </c>
      <c r="F114" s="25">
        <v>9.0</v>
      </c>
      <c r="G114" s="25">
        <f>F114-6</f>
        <v>3</v>
      </c>
      <c r="H114" s="26"/>
      <c r="I114" s="26"/>
      <c r="J114" s="43"/>
      <c r="K114" s="43" t="s">
        <v>1646</v>
      </c>
    </row>
    <row r="115">
      <c r="A115" s="43" t="s">
        <v>1598</v>
      </c>
      <c r="B115" s="27">
        <v>0.05292824074074074</v>
      </c>
      <c r="C115" s="27">
        <f t="shared" si="1"/>
        <v>0.05292824074</v>
      </c>
      <c r="D115" s="43" t="s">
        <v>968</v>
      </c>
      <c r="E115" s="43" t="s">
        <v>91</v>
      </c>
      <c r="F115" s="25">
        <v>7.0</v>
      </c>
      <c r="G115" s="25"/>
      <c r="H115" s="43"/>
      <c r="I115" s="26" t="s">
        <v>1647</v>
      </c>
      <c r="J115" s="43"/>
      <c r="K115" s="43" t="s">
        <v>263</v>
      </c>
    </row>
    <row r="116">
      <c r="A116" s="43" t="s">
        <v>1598</v>
      </c>
      <c r="B116" s="27">
        <v>0.05390046296296296</v>
      </c>
      <c r="C116" s="27">
        <f t="shared" si="1"/>
        <v>0.05390046296</v>
      </c>
      <c r="D116" s="43" t="s">
        <v>82</v>
      </c>
      <c r="E116" s="43" t="s">
        <v>81</v>
      </c>
      <c r="F116" s="25">
        <v>13.0</v>
      </c>
      <c r="G116" s="25">
        <f>F116-5</f>
        <v>8</v>
      </c>
      <c r="H116" s="26"/>
      <c r="I116" s="26"/>
      <c r="J116" s="43"/>
      <c r="K116" s="43" t="s">
        <v>1648</v>
      </c>
    </row>
    <row r="117">
      <c r="A117" s="43" t="s">
        <v>1598</v>
      </c>
      <c r="B117" s="27">
        <v>0.05578703703703704</v>
      </c>
      <c r="C117" s="27">
        <f t="shared" si="1"/>
        <v>0.05578703704</v>
      </c>
      <c r="D117" s="43" t="s">
        <v>70</v>
      </c>
      <c r="E117" s="43" t="s">
        <v>93</v>
      </c>
      <c r="F117" s="25">
        <v>21.0</v>
      </c>
      <c r="G117" s="25">
        <f t="shared" ref="G117:G118" si="5">F117-7</f>
        <v>14</v>
      </c>
      <c r="H117" s="26"/>
      <c r="I117" s="26"/>
      <c r="J117" s="43"/>
      <c r="K117" s="43" t="s">
        <v>160</v>
      </c>
    </row>
    <row r="118">
      <c r="A118" s="43" t="s">
        <v>1598</v>
      </c>
      <c r="B118" s="27">
        <v>0.05578703703703704</v>
      </c>
      <c r="C118" s="27">
        <f t="shared" si="1"/>
        <v>0.05578703704</v>
      </c>
      <c r="D118" s="43" t="s">
        <v>70</v>
      </c>
      <c r="E118" s="43" t="s">
        <v>93</v>
      </c>
      <c r="F118" s="25">
        <v>18.0</v>
      </c>
      <c r="G118" s="25">
        <f t="shared" si="5"/>
        <v>11</v>
      </c>
      <c r="H118" s="26"/>
      <c r="I118" s="26"/>
      <c r="J118" s="43"/>
      <c r="K118" s="43" t="s">
        <v>1593</v>
      </c>
    </row>
    <row r="119">
      <c r="A119" s="43" t="s">
        <v>1598</v>
      </c>
      <c r="B119" s="27">
        <v>0.05578703703703704</v>
      </c>
      <c r="C119" s="27">
        <f t="shared" si="1"/>
        <v>0.05578703704</v>
      </c>
      <c r="D119" s="43" t="s">
        <v>70</v>
      </c>
      <c r="E119" s="43" t="s">
        <v>76</v>
      </c>
      <c r="F119" s="25">
        <v>2.0</v>
      </c>
      <c r="G119" s="25"/>
      <c r="H119" s="26"/>
      <c r="I119" s="26"/>
      <c r="J119" s="26"/>
      <c r="K119" s="26" t="s">
        <v>1604</v>
      </c>
    </row>
    <row r="120">
      <c r="A120" s="43" t="s">
        <v>1598</v>
      </c>
      <c r="B120" s="27">
        <v>0.05616898148148148</v>
      </c>
      <c r="C120" s="27">
        <f t="shared" si="1"/>
        <v>0.05616898148</v>
      </c>
      <c r="D120" s="43" t="s">
        <v>70</v>
      </c>
      <c r="E120" s="43" t="s">
        <v>91</v>
      </c>
      <c r="F120" s="25">
        <v>7.0</v>
      </c>
      <c r="G120" s="25"/>
      <c r="H120" s="43"/>
      <c r="I120" s="26" t="s">
        <v>1649</v>
      </c>
      <c r="J120" s="26"/>
      <c r="K120" s="26"/>
    </row>
    <row r="121">
      <c r="A121" s="43" t="s">
        <v>1598</v>
      </c>
      <c r="B121" s="27">
        <v>0.056296296296296296</v>
      </c>
      <c r="C121" s="27">
        <f t="shared" si="1"/>
        <v>0.0562962963</v>
      </c>
      <c r="D121" s="43" t="s">
        <v>70</v>
      </c>
      <c r="E121" s="43" t="s">
        <v>93</v>
      </c>
      <c r="F121" s="28" t="s">
        <v>75</v>
      </c>
      <c r="G121" s="25" t="s">
        <v>75</v>
      </c>
      <c r="H121" s="26"/>
      <c r="I121" s="26"/>
      <c r="J121" s="43"/>
      <c r="K121" s="43" t="s">
        <v>160</v>
      </c>
    </row>
    <row r="122">
      <c r="A122" s="43" t="s">
        <v>1598</v>
      </c>
      <c r="B122" s="27">
        <v>0.056296296296296296</v>
      </c>
      <c r="C122" s="27">
        <f t="shared" si="1"/>
        <v>0.0562962963</v>
      </c>
      <c r="D122" s="43" t="s">
        <v>70</v>
      </c>
      <c r="E122" s="26" t="s">
        <v>93</v>
      </c>
      <c r="F122" s="28">
        <f>G122+7</f>
        <v>9</v>
      </c>
      <c r="G122" s="25">
        <v>2.0</v>
      </c>
      <c r="H122" s="26"/>
      <c r="I122" s="26"/>
      <c r="J122" s="43"/>
      <c r="K122" s="43" t="s">
        <v>1593</v>
      </c>
    </row>
    <row r="123">
      <c r="A123" s="43" t="s">
        <v>1598</v>
      </c>
      <c r="B123" s="27">
        <v>0.05641203703703704</v>
      </c>
      <c r="C123" s="27">
        <f t="shared" si="1"/>
        <v>0.05641203704</v>
      </c>
      <c r="D123" s="43" t="s">
        <v>70</v>
      </c>
      <c r="E123" s="43" t="s">
        <v>93</v>
      </c>
      <c r="F123" s="28" t="s">
        <v>75</v>
      </c>
      <c r="G123" s="25" t="s">
        <v>75</v>
      </c>
      <c r="H123" s="26"/>
      <c r="I123" s="26"/>
      <c r="J123" s="43"/>
      <c r="K123" s="43" t="s">
        <v>160</v>
      </c>
    </row>
    <row r="124">
      <c r="A124" s="43" t="s">
        <v>1598</v>
      </c>
      <c r="B124" s="27">
        <v>0.05641203703703704</v>
      </c>
      <c r="C124" s="27">
        <f t="shared" si="1"/>
        <v>0.05641203704</v>
      </c>
      <c r="D124" s="43" t="s">
        <v>70</v>
      </c>
      <c r="E124" s="43" t="s">
        <v>93</v>
      </c>
      <c r="F124" s="28">
        <v>14.0</v>
      </c>
      <c r="G124" s="25" t="s">
        <v>75</v>
      </c>
      <c r="H124" s="26"/>
      <c r="I124" s="26"/>
      <c r="J124" s="43"/>
      <c r="K124" s="43" t="s">
        <v>1650</v>
      </c>
    </row>
    <row r="125">
      <c r="A125" s="43" t="s">
        <v>1598</v>
      </c>
      <c r="B125" s="27">
        <v>0.056886574074074076</v>
      </c>
      <c r="C125" s="27">
        <f t="shared" si="1"/>
        <v>0.05688657407</v>
      </c>
      <c r="D125" s="43" t="s">
        <v>74</v>
      </c>
      <c r="E125" s="43" t="s">
        <v>93</v>
      </c>
      <c r="F125" s="28" t="s">
        <v>68</v>
      </c>
      <c r="G125" s="28">
        <v>20.0</v>
      </c>
      <c r="H125" s="26" t="s">
        <v>137</v>
      </c>
      <c r="I125" s="26"/>
      <c r="J125" s="43"/>
      <c r="K125" s="43" t="s">
        <v>1363</v>
      </c>
    </row>
    <row r="126">
      <c r="A126" s="43" t="s">
        <v>1598</v>
      </c>
      <c r="B126" s="27">
        <v>0.05699074074074074</v>
      </c>
      <c r="C126" s="27">
        <f t="shared" si="1"/>
        <v>0.05699074074</v>
      </c>
      <c r="D126" s="43" t="s">
        <v>74</v>
      </c>
      <c r="E126" s="43" t="s">
        <v>91</v>
      </c>
      <c r="F126" s="25">
        <v>23.0</v>
      </c>
      <c r="G126" s="25"/>
      <c r="H126" s="43"/>
      <c r="I126" s="43" t="s">
        <v>1651</v>
      </c>
      <c r="J126" s="28">
        <v>1.0</v>
      </c>
      <c r="K126" s="43" t="s">
        <v>119</v>
      </c>
    </row>
    <row r="127">
      <c r="A127" s="43" t="s">
        <v>1598</v>
      </c>
      <c r="B127" s="27">
        <v>0.05931712962962963</v>
      </c>
      <c r="C127" s="27">
        <f t="shared" si="1"/>
        <v>0.05931712963</v>
      </c>
      <c r="D127" s="43" t="s">
        <v>968</v>
      </c>
      <c r="E127" s="43" t="s">
        <v>130</v>
      </c>
      <c r="F127" s="25">
        <v>13.0</v>
      </c>
      <c r="G127" s="25">
        <f>F127--1</f>
        <v>14</v>
      </c>
      <c r="H127" s="26"/>
      <c r="I127" s="26"/>
      <c r="J127" s="26"/>
      <c r="K127" s="26"/>
    </row>
    <row r="128">
      <c r="A128" s="43" t="s">
        <v>1598</v>
      </c>
      <c r="B128" s="27">
        <v>0.05997685185185185</v>
      </c>
      <c r="C128" s="27">
        <f t="shared" si="1"/>
        <v>0.05997685185</v>
      </c>
      <c r="D128" s="43" t="s">
        <v>968</v>
      </c>
      <c r="E128" s="43" t="s">
        <v>127</v>
      </c>
      <c r="F128" s="25">
        <v>15.0</v>
      </c>
      <c r="G128" s="25">
        <f>F128-3</f>
        <v>12</v>
      </c>
      <c r="H128" s="26"/>
      <c r="I128" s="26"/>
      <c r="J128" s="26"/>
      <c r="K128" s="26"/>
    </row>
    <row r="129">
      <c r="A129" s="43" t="s">
        <v>1598</v>
      </c>
      <c r="B129" s="27">
        <v>0.06112268518518518</v>
      </c>
      <c r="C129" s="27">
        <f t="shared" si="1"/>
        <v>0.06112268519</v>
      </c>
      <c r="D129" s="43" t="s">
        <v>70</v>
      </c>
      <c r="E129" s="43" t="s">
        <v>155</v>
      </c>
      <c r="F129" s="25">
        <v>44.0</v>
      </c>
      <c r="G129" s="25"/>
      <c r="H129" s="26"/>
      <c r="I129" s="26"/>
      <c r="J129" s="43"/>
      <c r="K129" s="43" t="s">
        <v>1652</v>
      </c>
    </row>
    <row r="130">
      <c r="A130" s="43" t="s">
        <v>1598</v>
      </c>
      <c r="B130" s="27">
        <v>0.06112268518518518</v>
      </c>
      <c r="C130" s="27">
        <f t="shared" si="1"/>
        <v>0.06112268519</v>
      </c>
      <c r="D130" s="43" t="s">
        <v>82</v>
      </c>
      <c r="E130" s="43" t="s">
        <v>155</v>
      </c>
      <c r="F130" s="25">
        <v>23.0</v>
      </c>
      <c r="G130" s="25"/>
      <c r="H130" s="26"/>
      <c r="I130" s="26"/>
      <c r="J130" s="43"/>
      <c r="K130" s="43" t="s">
        <v>1653</v>
      </c>
    </row>
    <row r="131">
      <c r="A131" s="43" t="s">
        <v>1598</v>
      </c>
      <c r="B131" s="27">
        <v>0.06112268518518518</v>
      </c>
      <c r="C131" s="27">
        <f t="shared" si="1"/>
        <v>0.06112268519</v>
      </c>
      <c r="D131" s="43" t="s">
        <v>968</v>
      </c>
      <c r="E131" s="43" t="s">
        <v>155</v>
      </c>
      <c r="F131" s="28" t="s">
        <v>75</v>
      </c>
      <c r="G131" s="25" t="s">
        <v>75</v>
      </c>
      <c r="H131" s="26"/>
      <c r="I131" s="26"/>
      <c r="J131" s="43"/>
      <c r="K131" s="43" t="s">
        <v>1455</v>
      </c>
    </row>
    <row r="132">
      <c r="A132" s="43" t="s">
        <v>1598</v>
      </c>
      <c r="B132" s="27">
        <v>0.06112268518518518</v>
      </c>
      <c r="C132" s="27">
        <f t="shared" si="1"/>
        <v>0.06112268519</v>
      </c>
      <c r="D132" s="43" t="s">
        <v>84</v>
      </c>
      <c r="E132" s="43" t="s">
        <v>155</v>
      </c>
      <c r="F132" s="25">
        <v>15.0</v>
      </c>
      <c r="G132" s="25"/>
      <c r="H132" s="26"/>
      <c r="I132" s="26"/>
      <c r="J132" s="43"/>
      <c r="K132" s="43" t="s">
        <v>1654</v>
      </c>
    </row>
    <row r="133">
      <c r="A133" s="43" t="s">
        <v>1598</v>
      </c>
      <c r="B133" s="27">
        <v>0.061273148148148146</v>
      </c>
      <c r="C133" s="27">
        <f t="shared" si="1"/>
        <v>0.06127314815</v>
      </c>
      <c r="D133" s="43" t="s">
        <v>74</v>
      </c>
      <c r="E133" s="43" t="s">
        <v>67</v>
      </c>
      <c r="F133" s="25">
        <v>4.0</v>
      </c>
      <c r="G133" s="25">
        <f>F133-0</f>
        <v>4</v>
      </c>
      <c r="H133" s="26"/>
      <c r="I133" s="26"/>
      <c r="J133" s="26"/>
      <c r="K133" s="26"/>
    </row>
    <row r="134">
      <c r="A134" s="43" t="s">
        <v>1598</v>
      </c>
      <c r="B134" s="27">
        <v>0.06131944444444445</v>
      </c>
      <c r="C134" s="27">
        <f t="shared" si="1"/>
        <v>0.06131944444</v>
      </c>
      <c r="D134" s="43" t="s">
        <v>74</v>
      </c>
      <c r="E134" s="43" t="s">
        <v>83</v>
      </c>
      <c r="F134" s="28">
        <v>13.0</v>
      </c>
      <c r="G134" s="25">
        <v>4.0</v>
      </c>
      <c r="H134" s="26"/>
      <c r="I134" s="26"/>
      <c r="J134" s="26"/>
      <c r="K134" s="26"/>
    </row>
    <row r="135">
      <c r="A135" s="43" t="s">
        <v>1598</v>
      </c>
      <c r="B135" s="27">
        <v>0.06263888888888888</v>
      </c>
      <c r="C135" s="27">
        <f t="shared" si="1"/>
        <v>0.06263888889</v>
      </c>
      <c r="D135" s="43" t="s">
        <v>69</v>
      </c>
      <c r="E135" s="43" t="s">
        <v>83</v>
      </c>
      <c r="F135" s="28">
        <v>4.0</v>
      </c>
      <c r="G135" s="25">
        <v>3.0</v>
      </c>
      <c r="H135" s="26"/>
      <c r="I135" s="26"/>
      <c r="J135" s="26"/>
      <c r="K135" s="26"/>
    </row>
    <row r="136">
      <c r="A136" s="43" t="s">
        <v>1598</v>
      </c>
      <c r="B136" s="27">
        <v>0.06493055555555556</v>
      </c>
      <c r="C136" s="27">
        <f t="shared" si="1"/>
        <v>0.06493055556</v>
      </c>
      <c r="D136" s="43" t="s">
        <v>66</v>
      </c>
      <c r="E136" s="43" t="s">
        <v>83</v>
      </c>
      <c r="F136" s="25">
        <v>11.0</v>
      </c>
      <c r="G136" s="25">
        <f>F136-5</f>
        <v>6</v>
      </c>
      <c r="H136" s="26"/>
      <c r="I136" s="26"/>
      <c r="J136" s="26"/>
      <c r="K136" s="26"/>
    </row>
    <row r="137">
      <c r="A137" s="43" t="s">
        <v>1598</v>
      </c>
      <c r="B137" s="27">
        <v>0.0678125</v>
      </c>
      <c r="C137" s="27">
        <f t="shared" si="1"/>
        <v>0.0678125</v>
      </c>
      <c r="D137" s="43" t="s">
        <v>74</v>
      </c>
      <c r="E137" s="43" t="s">
        <v>67</v>
      </c>
      <c r="F137" s="25">
        <v>18.0</v>
      </c>
      <c r="G137" s="25">
        <f>F137-0</f>
        <v>18</v>
      </c>
      <c r="H137" s="26"/>
      <c r="I137" s="26"/>
      <c r="J137" s="26"/>
      <c r="K137" s="26"/>
    </row>
    <row r="138">
      <c r="A138" s="43" t="s">
        <v>1598</v>
      </c>
      <c r="B138" s="27">
        <v>0.07064814814814815</v>
      </c>
      <c r="C138" s="27">
        <f t="shared" si="1"/>
        <v>0.07064814815</v>
      </c>
      <c r="D138" s="43" t="s">
        <v>968</v>
      </c>
      <c r="E138" s="43" t="s">
        <v>67</v>
      </c>
      <c r="F138" s="25">
        <v>10.0</v>
      </c>
      <c r="G138" s="25">
        <f t="shared" ref="G138:G139" si="6">F138-8</f>
        <v>2</v>
      </c>
      <c r="H138" s="26"/>
      <c r="I138" s="26"/>
      <c r="J138" s="26"/>
      <c r="K138" s="26"/>
    </row>
    <row r="139">
      <c r="A139" s="43" t="s">
        <v>1598</v>
      </c>
      <c r="B139" s="27">
        <v>0.07127314814814815</v>
      </c>
      <c r="C139" s="27">
        <f t="shared" si="1"/>
        <v>0.07127314815</v>
      </c>
      <c r="D139" s="43" t="s">
        <v>82</v>
      </c>
      <c r="E139" s="43" t="s">
        <v>83</v>
      </c>
      <c r="F139" s="25">
        <v>27.0</v>
      </c>
      <c r="G139" s="25">
        <f t="shared" si="6"/>
        <v>19</v>
      </c>
      <c r="H139" s="26"/>
      <c r="I139" s="26"/>
      <c r="J139" s="26"/>
      <c r="K139" s="26"/>
    </row>
    <row r="140">
      <c r="A140" s="43" t="s">
        <v>1598</v>
      </c>
      <c r="B140" s="27">
        <v>0.07431712962962964</v>
      </c>
      <c r="C140" s="27">
        <f t="shared" si="1"/>
        <v>0.07431712963</v>
      </c>
      <c r="D140" s="43" t="s">
        <v>74</v>
      </c>
      <c r="E140" s="43" t="s">
        <v>83</v>
      </c>
      <c r="F140" s="25">
        <v>25.0</v>
      </c>
      <c r="G140" s="25">
        <f>F140-9</f>
        <v>16</v>
      </c>
      <c r="H140" s="26"/>
      <c r="I140" s="26"/>
      <c r="J140" s="26"/>
      <c r="K140" s="26"/>
    </row>
    <row r="141">
      <c r="A141" s="43" t="s">
        <v>1598</v>
      </c>
      <c r="B141" s="27">
        <v>0.07431712962962964</v>
      </c>
      <c r="C141" s="27">
        <f t="shared" si="1"/>
        <v>0.07431712963</v>
      </c>
      <c r="D141" s="43" t="s">
        <v>69</v>
      </c>
      <c r="E141" s="43" t="s">
        <v>83</v>
      </c>
      <c r="F141" s="25">
        <v>11.0</v>
      </c>
      <c r="G141" s="25">
        <f>F141-1</f>
        <v>10</v>
      </c>
      <c r="H141" s="26"/>
      <c r="I141" s="26"/>
      <c r="J141" s="26"/>
      <c r="K141" s="26"/>
    </row>
    <row r="142">
      <c r="A142" s="43" t="s">
        <v>1598</v>
      </c>
      <c r="B142" s="27">
        <v>0.07575231481481481</v>
      </c>
      <c r="C142" s="27">
        <f t="shared" si="1"/>
        <v>0.07575231481</v>
      </c>
      <c r="D142" s="43" t="s">
        <v>70</v>
      </c>
      <c r="E142" s="43" t="s">
        <v>83</v>
      </c>
      <c r="F142" s="25">
        <v>23.0</v>
      </c>
      <c r="G142" s="25">
        <f>F142-5</f>
        <v>18</v>
      </c>
      <c r="H142" s="26"/>
      <c r="I142" s="26"/>
      <c r="J142" s="26"/>
      <c r="K142" s="26"/>
    </row>
    <row r="143">
      <c r="A143" s="43" t="s">
        <v>1598</v>
      </c>
      <c r="B143" s="27">
        <v>0.07643518518518519</v>
      </c>
      <c r="C143" s="27">
        <f t="shared" si="1"/>
        <v>0.07643518519</v>
      </c>
      <c r="D143" s="43" t="s">
        <v>66</v>
      </c>
      <c r="E143" s="43" t="s">
        <v>128</v>
      </c>
      <c r="F143" s="28" t="s">
        <v>68</v>
      </c>
      <c r="G143" s="25">
        <v>20.0</v>
      </c>
      <c r="H143" s="26"/>
      <c r="I143" s="26"/>
      <c r="J143" s="26"/>
      <c r="K143" s="26"/>
    </row>
    <row r="144">
      <c r="A144" s="43" t="s">
        <v>1598</v>
      </c>
      <c r="B144" s="27">
        <v>0.07652777777777778</v>
      </c>
      <c r="C144" s="27">
        <f t="shared" si="1"/>
        <v>0.07652777778</v>
      </c>
      <c r="D144" s="43" t="s">
        <v>69</v>
      </c>
      <c r="E144" s="43" t="s">
        <v>128</v>
      </c>
      <c r="F144" s="25">
        <v>16.0</v>
      </c>
      <c r="G144" s="25">
        <f>F144-7</f>
        <v>9</v>
      </c>
      <c r="H144" s="26"/>
      <c r="I144" s="26"/>
      <c r="J144" s="26"/>
      <c r="K144" s="26"/>
    </row>
    <row r="145">
      <c r="A145" s="43" t="s">
        <v>1598</v>
      </c>
      <c r="B145" s="27">
        <v>0.08662037037037038</v>
      </c>
      <c r="C145" s="27">
        <f t="shared" si="1"/>
        <v>0.08662037037</v>
      </c>
      <c r="D145" s="43" t="s">
        <v>69</v>
      </c>
      <c r="E145" s="43" t="s">
        <v>100</v>
      </c>
      <c r="F145" s="28" t="s">
        <v>88</v>
      </c>
      <c r="G145" s="25">
        <v>1.0</v>
      </c>
      <c r="H145" s="43"/>
      <c r="I145" s="26" t="s">
        <v>1655</v>
      </c>
      <c r="J145" s="43"/>
      <c r="K145" s="43" t="s">
        <v>1656</v>
      </c>
    </row>
    <row r="146">
      <c r="A146" s="43" t="s">
        <v>1598</v>
      </c>
      <c r="B146" s="27">
        <v>0.08662037037037038</v>
      </c>
      <c r="C146" s="27">
        <f t="shared" si="1"/>
        <v>0.08662037037</v>
      </c>
      <c r="D146" s="43" t="s">
        <v>70</v>
      </c>
      <c r="E146" s="43" t="s">
        <v>100</v>
      </c>
      <c r="F146" s="25">
        <v>21.0</v>
      </c>
      <c r="G146" s="25">
        <f>F146-7</f>
        <v>14</v>
      </c>
      <c r="H146" s="43"/>
      <c r="I146" s="26" t="s">
        <v>1657</v>
      </c>
      <c r="J146" s="43"/>
      <c r="K146" s="43" t="s">
        <v>1656</v>
      </c>
    </row>
    <row r="147">
      <c r="A147" s="43" t="s">
        <v>1598</v>
      </c>
      <c r="B147" s="27">
        <v>0.08662037037037038</v>
      </c>
      <c r="C147" s="27">
        <f t="shared" si="1"/>
        <v>0.08662037037</v>
      </c>
      <c r="D147" s="43" t="s">
        <v>66</v>
      </c>
      <c r="E147" s="43" t="s">
        <v>100</v>
      </c>
      <c r="F147" s="25">
        <v>7.0</v>
      </c>
      <c r="G147" s="25">
        <f>F147-0</f>
        <v>7</v>
      </c>
      <c r="H147" s="43"/>
      <c r="I147" s="26" t="s">
        <v>1658</v>
      </c>
      <c r="J147" s="43"/>
      <c r="K147" s="43" t="s">
        <v>1656</v>
      </c>
    </row>
    <row r="148">
      <c r="A148" s="43" t="s">
        <v>1598</v>
      </c>
      <c r="B148" s="27">
        <v>0.10644675925925925</v>
      </c>
      <c r="C148" s="27">
        <f>B148-TIME('Time Shifts'!$B$48,'Time Shifts'!$C$48,'Time Shifts'!$D$48)</f>
        <v>0.09376157407</v>
      </c>
      <c r="D148" s="43" t="s">
        <v>70</v>
      </c>
      <c r="E148" s="43" t="s">
        <v>67</v>
      </c>
      <c r="F148" s="28" t="s">
        <v>75</v>
      </c>
      <c r="G148" s="25" t="s">
        <v>75</v>
      </c>
      <c r="H148" s="26"/>
      <c r="I148" s="26"/>
      <c r="J148" s="43"/>
      <c r="K148" s="43" t="s">
        <v>85</v>
      </c>
    </row>
    <row r="149">
      <c r="A149" s="43" t="s">
        <v>1598</v>
      </c>
      <c r="B149" s="27">
        <v>0.10644675925925925</v>
      </c>
      <c r="C149" s="27">
        <f>B149-TIME('Time Shifts'!$B$48,'Time Shifts'!$C$48,'Time Shifts'!$D$48)</f>
        <v>0.09376157407</v>
      </c>
      <c r="D149" s="43" t="s">
        <v>70</v>
      </c>
      <c r="E149" s="43" t="s">
        <v>67</v>
      </c>
      <c r="F149" s="25">
        <v>21.0</v>
      </c>
      <c r="G149" s="25">
        <f>F149-3</f>
        <v>18</v>
      </c>
      <c r="H149" s="26"/>
      <c r="I149" s="26"/>
      <c r="J149" s="43"/>
      <c r="K149" s="43" t="s">
        <v>86</v>
      </c>
    </row>
    <row r="150">
      <c r="A150" s="43" t="s">
        <v>1598</v>
      </c>
      <c r="B150" s="27">
        <v>0.11135416666666667</v>
      </c>
      <c r="C150" s="27">
        <f>B150-TIME('Time Shifts'!$B$48,'Time Shifts'!$C$48,'Time Shifts'!$D$48)</f>
        <v>0.09866898148</v>
      </c>
      <c r="D150" s="43" t="s">
        <v>74</v>
      </c>
      <c r="E150" s="43" t="s">
        <v>87</v>
      </c>
      <c r="F150" s="25">
        <v>20.0</v>
      </c>
      <c r="G150" s="25">
        <f>F150-4</f>
        <v>16</v>
      </c>
      <c r="H150" s="26"/>
      <c r="I150" s="26"/>
      <c r="J150" s="26"/>
      <c r="K150" s="26"/>
    </row>
    <row r="151">
      <c r="A151" s="43" t="s">
        <v>1598</v>
      </c>
      <c r="B151" s="27">
        <v>0.11141203703703703</v>
      </c>
      <c r="C151" s="27">
        <f>B151-TIME('Time Shifts'!$B$48,'Time Shifts'!$C$48,'Time Shifts'!$D$48)</f>
        <v>0.09872685185</v>
      </c>
      <c r="D151" s="43" t="s">
        <v>968</v>
      </c>
      <c r="E151" s="43" t="s">
        <v>87</v>
      </c>
      <c r="F151" s="25">
        <v>17.0</v>
      </c>
      <c r="G151" s="25">
        <f t="shared" ref="G151:G152" si="7">F151-1</f>
        <v>16</v>
      </c>
      <c r="H151" s="26"/>
      <c r="I151" s="26"/>
      <c r="J151" s="26"/>
      <c r="K151" s="26"/>
    </row>
    <row r="152">
      <c r="A152" s="43" t="s">
        <v>1598</v>
      </c>
      <c r="B152" s="27">
        <v>0.11144675925925926</v>
      </c>
      <c r="C152" s="27">
        <f>B152-TIME('Time Shifts'!$B$48,'Time Shifts'!$C$48,'Time Shifts'!$D$48)</f>
        <v>0.09876157407</v>
      </c>
      <c r="D152" s="43" t="s">
        <v>82</v>
      </c>
      <c r="E152" s="43" t="s">
        <v>87</v>
      </c>
      <c r="F152" s="25">
        <v>15.0</v>
      </c>
      <c r="G152" s="25">
        <f t="shared" si="7"/>
        <v>14</v>
      </c>
      <c r="H152" s="26"/>
      <c r="I152" s="26"/>
      <c r="J152" s="26"/>
      <c r="K152" s="26"/>
    </row>
    <row r="153">
      <c r="A153" s="43" t="s">
        <v>1598</v>
      </c>
      <c r="B153" s="27">
        <v>0.11163194444444445</v>
      </c>
      <c r="C153" s="27">
        <f>B153-TIME('Time Shifts'!$B$48,'Time Shifts'!$C$48,'Time Shifts'!$D$48)</f>
        <v>0.09894675926</v>
      </c>
      <c r="D153" s="43" t="s">
        <v>70</v>
      </c>
      <c r="E153" s="43" t="s">
        <v>87</v>
      </c>
      <c r="F153" s="25">
        <v>14.0</v>
      </c>
      <c r="G153" s="25">
        <f>F153-4</f>
        <v>10</v>
      </c>
      <c r="H153" s="26"/>
      <c r="I153" s="26"/>
      <c r="J153" s="26"/>
      <c r="K153" s="26"/>
    </row>
    <row r="154">
      <c r="A154" s="43" t="s">
        <v>1598</v>
      </c>
      <c r="B154" s="27">
        <v>0.11163194444444445</v>
      </c>
      <c r="C154" s="27">
        <f>B154-TIME('Time Shifts'!$B$48,'Time Shifts'!$C$48,'Time Shifts'!$D$48)</f>
        <v>0.09894675926</v>
      </c>
      <c r="D154" s="43" t="s">
        <v>66</v>
      </c>
      <c r="E154" s="43" t="s">
        <v>87</v>
      </c>
      <c r="F154" s="25">
        <v>14.0</v>
      </c>
      <c r="G154" s="25">
        <f>F154-0</f>
        <v>14</v>
      </c>
      <c r="H154" s="26"/>
      <c r="I154" s="26"/>
      <c r="J154" s="26"/>
      <c r="K154" s="26"/>
    </row>
    <row r="155">
      <c r="A155" s="43" t="s">
        <v>1598</v>
      </c>
      <c r="B155" s="27">
        <v>0.1116550925925926</v>
      </c>
      <c r="C155" s="27">
        <f>B155-TIME('Time Shifts'!$B$48,'Time Shifts'!$C$48,'Time Shifts'!$D$48)</f>
        <v>0.09896990741</v>
      </c>
      <c r="D155" s="43" t="s">
        <v>69</v>
      </c>
      <c r="E155" s="43" t="s">
        <v>87</v>
      </c>
      <c r="F155" s="25">
        <v>12.0</v>
      </c>
      <c r="G155" s="25">
        <f>F155-4</f>
        <v>8</v>
      </c>
      <c r="H155" s="26"/>
      <c r="I155" s="26"/>
      <c r="J155" s="26"/>
      <c r="K155" s="26"/>
    </row>
    <row r="156">
      <c r="A156" s="43" t="s">
        <v>1598</v>
      </c>
      <c r="B156" s="27">
        <v>0.09805555555555556</v>
      </c>
      <c r="C156" s="27">
        <f>B156-TIME('Time Shifts'!$B$48,'Time Shifts'!$C$48,'Time Shifts'!$D$48)</f>
        <v>0.08537037037</v>
      </c>
      <c r="D156" s="43" t="s">
        <v>84</v>
      </c>
      <c r="E156" s="43" t="s">
        <v>87</v>
      </c>
      <c r="F156" s="25">
        <v>5.0</v>
      </c>
      <c r="G156" s="25">
        <f>F156-2</f>
        <v>3</v>
      </c>
      <c r="H156" s="26"/>
      <c r="I156" s="26"/>
      <c r="J156" s="26"/>
      <c r="K156" s="26"/>
    </row>
    <row r="157">
      <c r="A157" s="43" t="s">
        <v>1598</v>
      </c>
      <c r="B157" s="27">
        <v>0.11440972222222222</v>
      </c>
      <c r="C157" s="27">
        <f>B157-TIME('Time Shifts'!$B$48,'Time Shifts'!$C$48,'Time Shifts'!$D$48)</f>
        <v>0.101724537</v>
      </c>
      <c r="D157" s="43" t="s">
        <v>66</v>
      </c>
      <c r="E157" s="43" t="s">
        <v>154</v>
      </c>
      <c r="F157" s="28">
        <v>3.0</v>
      </c>
      <c r="G157" s="25">
        <v>5.0</v>
      </c>
      <c r="H157" s="26"/>
      <c r="I157" s="26"/>
      <c r="J157" s="26"/>
      <c r="K157" s="26"/>
    </row>
    <row r="158">
      <c r="A158" s="43" t="s">
        <v>1598</v>
      </c>
      <c r="B158" s="27">
        <v>0.11649305555555556</v>
      </c>
      <c r="C158" s="27">
        <f>B158-TIME('Time Shifts'!$B$48,'Time Shifts'!$C$48,'Time Shifts'!$D$48)</f>
        <v>0.1038078704</v>
      </c>
      <c r="D158" s="43" t="s">
        <v>968</v>
      </c>
      <c r="E158" s="43" t="s">
        <v>1659</v>
      </c>
      <c r="F158" s="25">
        <v>15.0</v>
      </c>
      <c r="G158" s="25"/>
      <c r="H158" s="26"/>
      <c r="I158" s="26"/>
      <c r="J158" s="26"/>
      <c r="K158" s="26"/>
    </row>
    <row r="159">
      <c r="A159" s="43" t="s">
        <v>1598</v>
      </c>
      <c r="B159" s="27">
        <v>0.11822916666666666</v>
      </c>
      <c r="C159" s="27">
        <f>B159-TIME('Time Shifts'!$B$48,'Time Shifts'!$C$48,'Time Shifts'!$D$48)</f>
        <v>0.1055439815</v>
      </c>
      <c r="D159" s="43" t="s">
        <v>74</v>
      </c>
      <c r="E159" s="43" t="s">
        <v>93</v>
      </c>
      <c r="F159" s="28">
        <v>13.0</v>
      </c>
      <c r="G159" s="25">
        <v>7.0</v>
      </c>
      <c r="H159" s="26"/>
      <c r="I159" s="26"/>
      <c r="J159" s="43"/>
      <c r="K159" s="43" t="s">
        <v>1660</v>
      </c>
    </row>
    <row r="160">
      <c r="A160" s="43" t="s">
        <v>1598</v>
      </c>
      <c r="B160" s="27">
        <v>0.11822916666666666</v>
      </c>
      <c r="C160" s="27">
        <f>B160-TIME('Time Shifts'!$B$48,'Time Shifts'!$C$48,'Time Shifts'!$D$48)</f>
        <v>0.1055439815</v>
      </c>
      <c r="D160" s="43" t="s">
        <v>74</v>
      </c>
      <c r="E160" s="43" t="s">
        <v>93</v>
      </c>
      <c r="F160" s="28">
        <v>13.0</v>
      </c>
      <c r="G160" s="25">
        <v>7.0</v>
      </c>
      <c r="H160" s="26"/>
      <c r="I160" s="26"/>
      <c r="J160" s="43"/>
      <c r="K160" s="43" t="s">
        <v>1660</v>
      </c>
    </row>
    <row r="161">
      <c r="A161" s="43" t="s">
        <v>1598</v>
      </c>
      <c r="B161" s="27">
        <v>0.11822916666666666</v>
      </c>
      <c r="C161" s="27">
        <f>B161-TIME('Time Shifts'!$B$48,'Time Shifts'!$C$48,'Time Shifts'!$D$48)</f>
        <v>0.1055439815</v>
      </c>
      <c r="D161" s="43" t="s">
        <v>74</v>
      </c>
      <c r="E161" s="43" t="s">
        <v>93</v>
      </c>
      <c r="F161" s="28">
        <v>20.0</v>
      </c>
      <c r="G161" s="25">
        <v>14.0</v>
      </c>
      <c r="H161" s="26"/>
      <c r="I161" s="26"/>
      <c r="J161" s="43"/>
      <c r="K161" s="43" t="s">
        <v>1660</v>
      </c>
    </row>
    <row r="162">
      <c r="A162" s="43" t="s">
        <v>1598</v>
      </c>
      <c r="B162" s="27">
        <v>0.11868055555555555</v>
      </c>
      <c r="C162" s="27">
        <f>B162-TIME('Time Shifts'!$B$48,'Time Shifts'!$C$48,'Time Shifts'!$D$48)</f>
        <v>0.1059953704</v>
      </c>
      <c r="D162" s="43" t="s">
        <v>74</v>
      </c>
      <c r="E162" s="43" t="s">
        <v>91</v>
      </c>
      <c r="F162" s="25">
        <v>30.0</v>
      </c>
      <c r="G162" s="25"/>
      <c r="H162" s="43"/>
      <c r="I162" s="26" t="s">
        <v>1661</v>
      </c>
      <c r="J162" s="26"/>
      <c r="K162" s="26"/>
    </row>
    <row r="163">
      <c r="A163" s="43" t="s">
        <v>1598</v>
      </c>
      <c r="B163" s="27">
        <v>0.11934027777777778</v>
      </c>
      <c r="C163" s="27">
        <f>B163-TIME('Time Shifts'!$B$48,'Time Shifts'!$C$48,'Time Shifts'!$D$48)</f>
        <v>0.1066550926</v>
      </c>
      <c r="D163" s="43" t="s">
        <v>82</v>
      </c>
      <c r="E163" s="43" t="s">
        <v>67</v>
      </c>
      <c r="F163" s="25">
        <v>8.0</v>
      </c>
      <c r="G163" s="25">
        <f>F163-3</f>
        <v>5</v>
      </c>
      <c r="H163" s="26"/>
      <c r="I163" s="26"/>
      <c r="J163" s="26"/>
      <c r="K163" s="26"/>
    </row>
    <row r="164">
      <c r="A164" s="43" t="s">
        <v>1598</v>
      </c>
      <c r="B164" s="27">
        <v>0.12726851851851853</v>
      </c>
      <c r="C164" s="27">
        <f>B164-TIME('Time Shifts'!$B$48,'Time Shifts'!$C$48,'Time Shifts'!$D$48)</f>
        <v>0.1145833333</v>
      </c>
      <c r="D164" s="43" t="s">
        <v>69</v>
      </c>
      <c r="E164" s="43" t="s">
        <v>129</v>
      </c>
      <c r="F164" s="25">
        <v>18.0</v>
      </c>
      <c r="G164" s="25">
        <f>F164-4</f>
        <v>14</v>
      </c>
      <c r="H164" s="26"/>
      <c r="I164" s="26"/>
      <c r="J164" s="26"/>
      <c r="K164" s="26"/>
    </row>
    <row r="165">
      <c r="A165" s="43" t="s">
        <v>1598</v>
      </c>
      <c r="B165" s="27">
        <v>0.1478935185185185</v>
      </c>
      <c r="C165" s="27">
        <f>B165-TIME('Time Shifts'!$B$48,'Time Shifts'!$C$48,'Time Shifts'!$D$48)</f>
        <v>0.1352083333</v>
      </c>
      <c r="D165" s="43" t="s">
        <v>69</v>
      </c>
      <c r="E165" s="26" t="s">
        <v>427</v>
      </c>
      <c r="F165" s="28">
        <f t="shared" ref="F165:F166" si="8">G165+4</f>
        <v>6</v>
      </c>
      <c r="G165" s="25">
        <v>2.0</v>
      </c>
      <c r="H165" s="26"/>
      <c r="I165" s="26"/>
      <c r="J165" s="43"/>
      <c r="K165" s="43" t="s">
        <v>85</v>
      </c>
    </row>
    <row r="166">
      <c r="A166" s="43" t="s">
        <v>1598</v>
      </c>
      <c r="B166" s="27">
        <v>0.1478935185185185</v>
      </c>
      <c r="C166" s="27">
        <f>B166-TIME('Time Shifts'!$B$48,'Time Shifts'!$C$48,'Time Shifts'!$D$48)</f>
        <v>0.1352083333</v>
      </c>
      <c r="D166" s="43" t="s">
        <v>69</v>
      </c>
      <c r="E166" s="26" t="s">
        <v>427</v>
      </c>
      <c r="F166" s="28">
        <f t="shared" si="8"/>
        <v>8</v>
      </c>
      <c r="G166" s="25">
        <v>4.0</v>
      </c>
      <c r="H166" s="26"/>
      <c r="I166" s="26"/>
      <c r="J166" s="43"/>
      <c r="K166" s="43" t="s">
        <v>1662</v>
      </c>
    </row>
    <row r="167">
      <c r="A167" s="43" t="s">
        <v>1598</v>
      </c>
      <c r="B167" s="27">
        <v>0.1478935185185185</v>
      </c>
      <c r="C167" s="27">
        <f>B167-TIME('Time Shifts'!$B$48,'Time Shifts'!$C$48,'Time Shifts'!$D$48)</f>
        <v>0.1352083333</v>
      </c>
      <c r="D167" s="43" t="s">
        <v>69</v>
      </c>
      <c r="E167" s="43" t="s">
        <v>427</v>
      </c>
      <c r="F167" s="28">
        <v>23.0</v>
      </c>
      <c r="G167" s="25">
        <v>19.0</v>
      </c>
      <c r="H167" s="26"/>
      <c r="I167" s="26"/>
      <c r="J167" s="43"/>
      <c r="K167" s="43" t="s">
        <v>1663</v>
      </c>
    </row>
    <row r="168">
      <c r="A168" s="43" t="s">
        <v>1598</v>
      </c>
      <c r="B168" s="27">
        <v>0.1552199074074074</v>
      </c>
      <c r="C168" s="27">
        <f>B168-TIME('Time Shifts'!$B$48,'Time Shifts'!$C$48,'Time Shifts'!$D$48)</f>
        <v>0.1425347222</v>
      </c>
      <c r="D168" s="43" t="s">
        <v>69</v>
      </c>
      <c r="E168" s="43" t="s">
        <v>126</v>
      </c>
      <c r="F168" s="25">
        <v>20.0</v>
      </c>
      <c r="G168" s="25">
        <f>F168-4</f>
        <v>16</v>
      </c>
      <c r="H168" s="26"/>
      <c r="I168" s="26"/>
      <c r="J168" s="26"/>
      <c r="K168" s="26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9" max="9" width="6.29"/>
    <col customWidth="1" min="10" max="11" width="35.29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1664</v>
      </c>
      <c r="B2" s="27">
        <v>0.013587962962962963</v>
      </c>
      <c r="C2" s="27">
        <f t="shared" ref="C2:C7" si="1">B2</f>
        <v>0.01358796296</v>
      </c>
      <c r="D2" s="43" t="s">
        <v>69</v>
      </c>
      <c r="E2" s="43" t="s">
        <v>366</v>
      </c>
      <c r="F2" s="25">
        <v>4.0</v>
      </c>
      <c r="G2" s="25">
        <f t="shared" ref="G2:G3" si="2">F2-1</f>
        <v>3</v>
      </c>
      <c r="H2" s="26"/>
      <c r="I2" s="26"/>
      <c r="J2" s="26"/>
      <c r="K2" s="26"/>
    </row>
    <row r="3">
      <c r="A3" s="43" t="s">
        <v>1664</v>
      </c>
      <c r="B3" s="27">
        <v>0.014224537037037037</v>
      </c>
      <c r="C3" s="27">
        <f t="shared" si="1"/>
        <v>0.01422453704</v>
      </c>
      <c r="D3" s="43" t="s">
        <v>69</v>
      </c>
      <c r="E3" s="43" t="s">
        <v>366</v>
      </c>
      <c r="F3" s="25">
        <v>11.0</v>
      </c>
      <c r="G3" s="25">
        <f t="shared" si="2"/>
        <v>10</v>
      </c>
      <c r="H3" s="26"/>
      <c r="I3" s="26"/>
      <c r="J3" s="26"/>
      <c r="K3" s="26"/>
    </row>
    <row r="4">
      <c r="A4" s="43" t="s">
        <v>1664</v>
      </c>
      <c r="B4" s="27">
        <v>0.029131944444444443</v>
      </c>
      <c r="C4" s="27">
        <f t="shared" si="1"/>
        <v>0.02913194444</v>
      </c>
      <c r="D4" s="43" t="s">
        <v>69</v>
      </c>
      <c r="E4" s="43" t="s">
        <v>67</v>
      </c>
      <c r="F4" s="25">
        <v>10.0</v>
      </c>
      <c r="G4" s="25">
        <f t="shared" ref="G4:G5" si="3">F4-4</f>
        <v>6</v>
      </c>
      <c r="H4" s="26"/>
      <c r="I4" s="26"/>
      <c r="J4" s="26"/>
      <c r="K4" s="26"/>
    </row>
    <row r="5">
      <c r="A5" s="43" t="s">
        <v>1664</v>
      </c>
      <c r="B5" s="27">
        <v>0.03701388888888889</v>
      </c>
      <c r="C5" s="27">
        <f t="shared" si="1"/>
        <v>0.03701388889</v>
      </c>
      <c r="D5" s="43" t="s">
        <v>82</v>
      </c>
      <c r="E5" s="43" t="s">
        <v>67</v>
      </c>
      <c r="F5" s="25">
        <v>21.0</v>
      </c>
      <c r="G5" s="25">
        <f t="shared" si="3"/>
        <v>17</v>
      </c>
      <c r="H5" s="26"/>
      <c r="I5" s="26"/>
      <c r="J5" s="26"/>
      <c r="K5" s="26"/>
    </row>
    <row r="6">
      <c r="A6" s="43" t="s">
        <v>1664</v>
      </c>
      <c r="B6" s="27">
        <v>0.04241898148148148</v>
      </c>
      <c r="C6" s="27">
        <f t="shared" si="1"/>
        <v>0.04241898148</v>
      </c>
      <c r="D6" s="43" t="s">
        <v>74</v>
      </c>
      <c r="E6" s="43" t="s">
        <v>67</v>
      </c>
      <c r="F6" s="25">
        <v>8.0</v>
      </c>
      <c r="G6" s="25">
        <f>F6-0</f>
        <v>8</v>
      </c>
      <c r="H6" s="26"/>
      <c r="I6" s="26"/>
      <c r="J6" s="26"/>
      <c r="K6" s="26"/>
    </row>
    <row r="7">
      <c r="A7" s="43" t="s">
        <v>1664</v>
      </c>
      <c r="B7" s="27">
        <v>0.05369212962962963</v>
      </c>
      <c r="C7" s="27">
        <f t="shared" si="1"/>
        <v>0.05369212963</v>
      </c>
      <c r="D7" s="43" t="s">
        <v>968</v>
      </c>
      <c r="E7" s="43" t="s">
        <v>80</v>
      </c>
      <c r="F7" s="25">
        <v>8.0</v>
      </c>
      <c r="G7" s="25">
        <f>F7-3</f>
        <v>5</v>
      </c>
      <c r="H7" s="26"/>
      <c r="I7" s="26"/>
      <c r="J7" s="26"/>
      <c r="K7" s="26"/>
    </row>
    <row r="8">
      <c r="A8" s="43" t="s">
        <v>1664</v>
      </c>
      <c r="B8" s="27">
        <v>0.07741898148148148</v>
      </c>
      <c r="C8" s="27">
        <f>B8-TIME('Time Shifts'!$B$49,'Time Shifts'!$C$49,'Time Shifts'!$D$49)</f>
        <v>0.06640046296</v>
      </c>
      <c r="D8" s="43" t="s">
        <v>69</v>
      </c>
      <c r="E8" s="43" t="s">
        <v>127</v>
      </c>
      <c r="F8" s="25">
        <v>21.0</v>
      </c>
      <c r="G8" s="25">
        <f>F8-4</f>
        <v>17</v>
      </c>
      <c r="H8" s="26"/>
      <c r="I8" s="26"/>
      <c r="J8" s="26"/>
      <c r="K8" s="26"/>
    </row>
    <row r="9">
      <c r="A9" s="43" t="s">
        <v>1664</v>
      </c>
      <c r="B9" s="27">
        <v>0.07744212962962962</v>
      </c>
      <c r="C9" s="27">
        <f>B9-TIME('Time Shifts'!$B$49,'Time Shifts'!$C$49,'Time Shifts'!$D$49)</f>
        <v>0.06642361111</v>
      </c>
      <c r="D9" s="43" t="s">
        <v>70</v>
      </c>
      <c r="E9" s="43" t="s">
        <v>127</v>
      </c>
      <c r="F9" s="28" t="s">
        <v>88</v>
      </c>
      <c r="G9" s="25">
        <v>1.0</v>
      </c>
      <c r="H9" s="26"/>
      <c r="I9" s="26"/>
      <c r="J9" s="26"/>
      <c r="K9" s="26"/>
    </row>
    <row r="10">
      <c r="A10" s="43" t="s">
        <v>1664</v>
      </c>
      <c r="B10" s="27">
        <v>0.07825231481481482</v>
      </c>
      <c r="C10" s="27">
        <f>B10-TIME('Time Shifts'!$B$49,'Time Shifts'!$C$49,'Time Shifts'!$D$49)</f>
        <v>0.0672337963</v>
      </c>
      <c r="D10" s="43" t="s">
        <v>82</v>
      </c>
      <c r="E10" s="43" t="s">
        <v>67</v>
      </c>
      <c r="F10" s="25">
        <v>21.0</v>
      </c>
      <c r="G10" s="25">
        <f>F10-4</f>
        <v>17</v>
      </c>
      <c r="H10" s="26"/>
      <c r="I10" s="26"/>
      <c r="J10" s="26"/>
      <c r="K10" s="26"/>
    </row>
    <row r="11">
      <c r="A11" s="43" t="s">
        <v>1664</v>
      </c>
      <c r="B11" s="27">
        <v>0.09502314814814815</v>
      </c>
      <c r="C11" s="27">
        <f>B11-TIME('Time Shifts'!$B$49,'Time Shifts'!$C$49,'Time Shifts'!$D$49)</f>
        <v>0.08400462963</v>
      </c>
      <c r="D11" s="43" t="s">
        <v>70</v>
      </c>
      <c r="E11" s="43" t="s">
        <v>127</v>
      </c>
      <c r="F11" s="25">
        <v>18.0</v>
      </c>
      <c r="G11" s="25">
        <f>F11-1</f>
        <v>17</v>
      </c>
      <c r="H11" s="26"/>
      <c r="I11" s="26"/>
      <c r="J11" s="26"/>
      <c r="K11" s="26"/>
    </row>
    <row r="12">
      <c r="A12" s="43" t="s">
        <v>1664</v>
      </c>
      <c r="B12" s="27">
        <v>0.12361111111111112</v>
      </c>
      <c r="C12" s="27">
        <f>B12-TIME('Time Shifts'!$B$49,'Time Shifts'!$C$49,'Time Shifts'!$D$49)</f>
        <v>0.1125925926</v>
      </c>
      <c r="D12" s="43" t="s">
        <v>69</v>
      </c>
      <c r="E12" s="43" t="s">
        <v>427</v>
      </c>
      <c r="F12" s="28" t="s">
        <v>75</v>
      </c>
      <c r="G12" s="25" t="s">
        <v>75</v>
      </c>
      <c r="H12" s="26"/>
      <c r="I12" s="26"/>
      <c r="J12" s="43"/>
      <c r="K12" s="43" t="s">
        <v>1431</v>
      </c>
    </row>
    <row r="13">
      <c r="A13" s="43" t="s">
        <v>1664</v>
      </c>
      <c r="B13" s="27">
        <v>0.12361111111111112</v>
      </c>
      <c r="C13" s="27">
        <f>B13-TIME('Time Shifts'!$B$49,'Time Shifts'!$C$49,'Time Shifts'!$D$49)</f>
        <v>0.1125925926</v>
      </c>
      <c r="D13" s="43" t="s">
        <v>69</v>
      </c>
      <c r="E13" s="43" t="s">
        <v>427</v>
      </c>
      <c r="F13" s="25">
        <v>23.0</v>
      </c>
      <c r="G13" s="25">
        <f>F13-4-3</f>
        <v>16</v>
      </c>
      <c r="H13" s="26"/>
      <c r="I13" s="26"/>
      <c r="J13" s="43"/>
      <c r="K13" s="43" t="s">
        <v>1665</v>
      </c>
    </row>
    <row r="14">
      <c r="A14" s="43" t="s">
        <v>1664</v>
      </c>
      <c r="B14" s="27">
        <v>0.12431712962962962</v>
      </c>
      <c r="C14" s="27">
        <f>B14-TIME('Time Shifts'!$B$49,'Time Shifts'!$C$49,'Time Shifts'!$D$49)</f>
        <v>0.1132986111</v>
      </c>
      <c r="D14" s="43" t="s">
        <v>69</v>
      </c>
      <c r="E14" s="43" t="s">
        <v>80</v>
      </c>
      <c r="F14" s="25">
        <v>9.0</v>
      </c>
      <c r="G14" s="25">
        <f t="shared" ref="G14:G15" si="4">F14-4</f>
        <v>5</v>
      </c>
      <c r="H14" s="26"/>
      <c r="I14" s="26"/>
      <c r="J14" s="26"/>
      <c r="K14" s="26"/>
    </row>
    <row r="15">
      <c r="A15" s="43" t="s">
        <v>1664</v>
      </c>
      <c r="B15" s="27">
        <v>0.1254398148148148</v>
      </c>
      <c r="C15" s="27">
        <f>B15-TIME('Time Shifts'!$B$49,'Time Shifts'!$C$49,'Time Shifts'!$D$49)</f>
        <v>0.1144212963</v>
      </c>
      <c r="D15" s="43" t="s">
        <v>69</v>
      </c>
      <c r="E15" s="43" t="s">
        <v>126</v>
      </c>
      <c r="F15" s="25">
        <v>12.0</v>
      </c>
      <c r="G15" s="25">
        <f t="shared" si="4"/>
        <v>8</v>
      </c>
      <c r="H15" s="26"/>
      <c r="I15" s="26"/>
      <c r="J15" s="26"/>
      <c r="K15" s="26"/>
    </row>
    <row r="16">
      <c r="A16" s="43" t="s">
        <v>1664</v>
      </c>
      <c r="B16" s="27">
        <v>0.12671296296296297</v>
      </c>
      <c r="C16" s="27">
        <f>B16-TIME('Time Shifts'!$B$49,'Time Shifts'!$C$49,'Time Shifts'!$D$49)</f>
        <v>0.1156944444</v>
      </c>
      <c r="D16" s="43" t="s">
        <v>74</v>
      </c>
      <c r="E16" s="43" t="s">
        <v>1666</v>
      </c>
      <c r="F16" s="25">
        <v>16.0</v>
      </c>
      <c r="G16" s="25">
        <f t="shared" ref="G16:G17" si="5">F16-3-3</f>
        <v>10</v>
      </c>
      <c r="H16" s="26"/>
      <c r="I16" s="26"/>
      <c r="J16" s="43"/>
      <c r="K16" s="43" t="s">
        <v>160</v>
      </c>
    </row>
    <row r="17">
      <c r="A17" s="43" t="s">
        <v>1664</v>
      </c>
      <c r="B17" s="27">
        <v>0.12671296296296297</v>
      </c>
      <c r="C17" s="27">
        <f>B17-TIME('Time Shifts'!$B$49,'Time Shifts'!$C$49,'Time Shifts'!$D$49)</f>
        <v>0.1156944444</v>
      </c>
      <c r="D17" s="43" t="s">
        <v>74</v>
      </c>
      <c r="E17" s="43" t="s">
        <v>1666</v>
      </c>
      <c r="F17" s="25">
        <v>16.0</v>
      </c>
      <c r="G17" s="25">
        <f t="shared" si="5"/>
        <v>10</v>
      </c>
      <c r="H17" s="26"/>
      <c r="I17" s="26"/>
      <c r="J17" s="43"/>
      <c r="K17" s="43" t="s">
        <v>161</v>
      </c>
    </row>
    <row r="18">
      <c r="A18" s="43" t="s">
        <v>1664</v>
      </c>
      <c r="B18" s="27">
        <v>0.1295949074074074</v>
      </c>
      <c r="C18" s="27">
        <f>B18-TIME('Time Shifts'!$B$49,'Time Shifts'!$C$49,'Time Shifts'!$D$49)</f>
        <v>0.1185763889</v>
      </c>
      <c r="D18" s="43" t="s">
        <v>70</v>
      </c>
      <c r="E18" s="43" t="s">
        <v>131</v>
      </c>
      <c r="F18" s="25">
        <v>17.0</v>
      </c>
      <c r="G18" s="25">
        <f>F18-2</f>
        <v>15</v>
      </c>
      <c r="H18" s="26"/>
      <c r="I18" s="26"/>
      <c r="J18" s="26"/>
      <c r="K18" s="26"/>
    </row>
    <row r="19">
      <c r="A19" s="43" t="s">
        <v>1664</v>
      </c>
      <c r="B19" s="27">
        <v>0.1371527777777778</v>
      </c>
      <c r="C19" s="27">
        <f>B19-TIME('Time Shifts'!$B$49,'Time Shifts'!$C$49,'Time Shifts'!$D$49)</f>
        <v>0.1261342593</v>
      </c>
      <c r="D19" s="43" t="s">
        <v>968</v>
      </c>
      <c r="E19" s="43" t="s">
        <v>83</v>
      </c>
      <c r="F19" s="25">
        <v>14.0</v>
      </c>
      <c r="G19" s="25">
        <f>F19--1</f>
        <v>15</v>
      </c>
      <c r="H19" s="26"/>
      <c r="I19" s="26"/>
      <c r="J19" s="26"/>
      <c r="K19" s="26"/>
    </row>
    <row r="20">
      <c r="A20" s="43" t="s">
        <v>1664</v>
      </c>
      <c r="B20" s="27">
        <v>0.1462152777777778</v>
      </c>
      <c r="C20" s="27">
        <f>B20-TIME('Time Shifts'!$B$49,'Time Shifts'!$C$49,'Time Shifts'!$D$49)</f>
        <v>0.1351967593</v>
      </c>
      <c r="D20" s="43" t="s">
        <v>74</v>
      </c>
      <c r="E20" s="43" t="s">
        <v>67</v>
      </c>
      <c r="F20" s="25">
        <v>19.0</v>
      </c>
      <c r="G20" s="25">
        <f t="shared" ref="G20:G21" si="6">F20-0</f>
        <v>19</v>
      </c>
      <c r="H20" s="26"/>
      <c r="I20" s="26"/>
      <c r="J20" s="26"/>
      <c r="K20" s="26"/>
    </row>
    <row r="21">
      <c r="A21" s="43" t="s">
        <v>1664</v>
      </c>
      <c r="B21" s="27">
        <v>0.1497800925925926</v>
      </c>
      <c r="C21" s="27">
        <f>B21-TIME('Time Shifts'!$B$49,'Time Shifts'!$C$49,'Time Shifts'!$D$49)</f>
        <v>0.1387615741</v>
      </c>
      <c r="D21" s="43" t="s">
        <v>74</v>
      </c>
      <c r="E21" s="43" t="s">
        <v>67</v>
      </c>
      <c r="F21" s="25">
        <v>15.0</v>
      </c>
      <c r="G21" s="25">
        <f t="shared" si="6"/>
        <v>15</v>
      </c>
      <c r="H21" s="26"/>
      <c r="I21" s="26"/>
      <c r="J21" s="26"/>
      <c r="K21" s="26"/>
    </row>
    <row r="22">
      <c r="A22" s="43" t="s">
        <v>1664</v>
      </c>
      <c r="B22" s="27">
        <v>0.15011574074074074</v>
      </c>
      <c r="C22" s="27">
        <f>B22-TIME('Time Shifts'!$B$49,'Time Shifts'!$C$49,'Time Shifts'!$D$49)</f>
        <v>0.1390972222</v>
      </c>
      <c r="D22" s="43" t="s">
        <v>74</v>
      </c>
      <c r="E22" s="43" t="s">
        <v>83</v>
      </c>
      <c r="F22" s="25">
        <v>11.0</v>
      </c>
      <c r="G22" s="25">
        <f>F22-9</f>
        <v>2</v>
      </c>
      <c r="H22" s="26"/>
      <c r="I22" s="26"/>
      <c r="J22" s="26"/>
      <c r="K22" s="26"/>
    </row>
    <row r="23">
      <c r="A23" s="43" t="s">
        <v>1664</v>
      </c>
      <c r="B23" s="27">
        <v>0.15300925925925926</v>
      </c>
      <c r="C23" s="27">
        <f>B23-TIME('Time Shifts'!$B$49,'Time Shifts'!$C$49,'Time Shifts'!$D$49)</f>
        <v>0.1419907407</v>
      </c>
      <c r="D23" s="43" t="s">
        <v>82</v>
      </c>
      <c r="E23" s="43" t="s">
        <v>83</v>
      </c>
      <c r="F23" s="28">
        <v>23.0</v>
      </c>
      <c r="G23" s="25">
        <v>14.0</v>
      </c>
      <c r="H23" s="26"/>
      <c r="I23" s="26"/>
      <c r="J23" s="43"/>
      <c r="K23" s="43" t="s">
        <v>85</v>
      </c>
    </row>
    <row r="24">
      <c r="A24" s="43" t="s">
        <v>1664</v>
      </c>
      <c r="B24" s="27">
        <v>0.15300925925925926</v>
      </c>
      <c r="C24" s="27">
        <f>B24-TIME('Time Shifts'!$B$49,'Time Shifts'!$C$49,'Time Shifts'!$D$49)</f>
        <v>0.1419907407</v>
      </c>
      <c r="D24" s="43" t="s">
        <v>82</v>
      </c>
      <c r="E24" s="43" t="s">
        <v>83</v>
      </c>
      <c r="F24" s="28">
        <v>23.0</v>
      </c>
      <c r="G24" s="25">
        <v>14.0</v>
      </c>
      <c r="H24" s="26"/>
      <c r="I24" s="26"/>
      <c r="J24" s="43"/>
      <c r="K24" s="43" t="s">
        <v>86</v>
      </c>
    </row>
    <row r="25">
      <c r="A25" s="43" t="s">
        <v>1664</v>
      </c>
      <c r="B25" s="27">
        <v>0.15358796296296295</v>
      </c>
      <c r="C25" s="27">
        <f>B25-TIME('Time Shifts'!$B$49,'Time Shifts'!$C$49,'Time Shifts'!$D$49)</f>
        <v>0.1425694444</v>
      </c>
      <c r="D25" s="43" t="s">
        <v>74</v>
      </c>
      <c r="E25" s="43" t="s">
        <v>217</v>
      </c>
      <c r="F25" s="25">
        <v>15.0</v>
      </c>
      <c r="G25" s="25">
        <f>F25-10</f>
        <v>5</v>
      </c>
      <c r="H25" s="26"/>
      <c r="I25" s="26"/>
      <c r="J25" s="26"/>
      <c r="K25" s="26"/>
    </row>
    <row r="26">
      <c r="A26" s="43" t="s">
        <v>1664</v>
      </c>
      <c r="B26" s="27">
        <v>0.15380787037037036</v>
      </c>
      <c r="C26" s="27">
        <f>B26-TIME('Time Shifts'!$B$49,'Time Shifts'!$C$49,'Time Shifts'!$D$49)</f>
        <v>0.1427893519</v>
      </c>
      <c r="D26" s="43" t="s">
        <v>69</v>
      </c>
      <c r="E26" s="43" t="s">
        <v>209</v>
      </c>
      <c r="F26" s="25">
        <v>10.0</v>
      </c>
      <c r="G26" s="25">
        <f>F26-3</f>
        <v>7</v>
      </c>
      <c r="H26" s="26"/>
      <c r="I26" s="26"/>
      <c r="J26" s="26"/>
      <c r="K26" s="26"/>
    </row>
    <row r="27">
      <c r="A27" s="43" t="s">
        <v>1664</v>
      </c>
      <c r="B27" s="27">
        <v>0.15403935185185186</v>
      </c>
      <c r="C27" s="27">
        <f>B27-TIME('Time Shifts'!$B$49,'Time Shifts'!$C$49,'Time Shifts'!$D$49)</f>
        <v>0.1430208333</v>
      </c>
      <c r="D27" s="43" t="s">
        <v>84</v>
      </c>
      <c r="E27" s="43" t="s">
        <v>209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1664</v>
      </c>
      <c r="B28" s="27">
        <v>0.15403935185185186</v>
      </c>
      <c r="C28" s="27">
        <f>B28-TIME('Time Shifts'!$B$49,'Time Shifts'!$C$49,'Time Shifts'!$D$49)</f>
        <v>0.1430208333</v>
      </c>
      <c r="D28" s="43" t="s">
        <v>84</v>
      </c>
      <c r="E28" s="43" t="s">
        <v>209</v>
      </c>
      <c r="F28" s="25">
        <v>19.0</v>
      </c>
      <c r="G28" s="25">
        <f>F28-3</f>
        <v>16</v>
      </c>
      <c r="H28" s="26"/>
      <c r="I28" s="26"/>
      <c r="J28" s="43"/>
      <c r="K28" s="43" t="s">
        <v>86</v>
      </c>
    </row>
    <row r="29">
      <c r="A29" s="43" t="s">
        <v>1664</v>
      </c>
      <c r="B29" s="27">
        <v>0.15510416666666665</v>
      </c>
      <c r="C29" s="27">
        <f>B29-TIME('Time Shifts'!$B$49,'Time Shifts'!$C$49,'Time Shifts'!$D$49)</f>
        <v>0.1440856481</v>
      </c>
      <c r="D29" s="43" t="s">
        <v>74</v>
      </c>
      <c r="E29" s="43" t="s">
        <v>83</v>
      </c>
      <c r="F29" s="25">
        <v>21.0</v>
      </c>
      <c r="G29" s="25">
        <f>F29-9</f>
        <v>12</v>
      </c>
      <c r="H29" s="26"/>
      <c r="I29" s="26"/>
      <c r="J29" s="26"/>
      <c r="K29" s="26"/>
    </row>
    <row r="30">
      <c r="A30" s="43" t="s">
        <v>1664</v>
      </c>
      <c r="B30" s="27">
        <v>0.15649305555555557</v>
      </c>
      <c r="C30" s="27">
        <f>B30-TIME('Time Shifts'!$B$49,'Time Shifts'!$C$49,'Time Shifts'!$D$49)</f>
        <v>0.145474537</v>
      </c>
      <c r="D30" s="43" t="s">
        <v>66</v>
      </c>
      <c r="E30" s="43" t="s">
        <v>83</v>
      </c>
      <c r="F30" s="28" t="s">
        <v>75</v>
      </c>
      <c r="G30" s="25" t="s">
        <v>75</v>
      </c>
      <c r="H30" s="26"/>
      <c r="I30" s="26"/>
      <c r="J30" s="43"/>
      <c r="K30" s="43" t="s">
        <v>85</v>
      </c>
    </row>
    <row r="31">
      <c r="A31" s="43" t="s">
        <v>1664</v>
      </c>
      <c r="B31" s="27">
        <v>0.15649305555555557</v>
      </c>
      <c r="C31" s="27">
        <f>B31-TIME('Time Shifts'!$B$49,'Time Shifts'!$C$49,'Time Shifts'!$D$49)</f>
        <v>0.145474537</v>
      </c>
      <c r="D31" s="43" t="s">
        <v>66</v>
      </c>
      <c r="E31" s="43" t="s">
        <v>83</v>
      </c>
      <c r="F31" s="25">
        <v>21.0</v>
      </c>
      <c r="G31" s="25">
        <f>F31-5</f>
        <v>16</v>
      </c>
      <c r="H31" s="26"/>
      <c r="I31" s="26"/>
      <c r="J31" s="43"/>
      <c r="K31" s="43" t="s">
        <v>86</v>
      </c>
    </row>
    <row r="32">
      <c r="A32" s="43" t="s">
        <v>1664</v>
      </c>
      <c r="B32" s="27">
        <v>0.15675925925925926</v>
      </c>
      <c r="C32" s="27">
        <f>B32-TIME('Time Shifts'!$B$49,'Time Shifts'!$C$49,'Time Shifts'!$D$49)</f>
        <v>0.1457407407</v>
      </c>
      <c r="D32" s="43" t="s">
        <v>74</v>
      </c>
      <c r="E32" s="43" t="s">
        <v>217</v>
      </c>
      <c r="F32" s="25">
        <v>29.0</v>
      </c>
      <c r="G32" s="25">
        <f>F32-10</f>
        <v>19</v>
      </c>
      <c r="H32" s="26"/>
      <c r="I32" s="26"/>
      <c r="J32" s="26"/>
      <c r="K32" s="26"/>
    </row>
    <row r="33">
      <c r="A33" s="43" t="s">
        <v>1664</v>
      </c>
      <c r="B33" s="27">
        <v>0.15703703703703703</v>
      </c>
      <c r="C33" s="27">
        <f>B33-TIME('Time Shifts'!$B$49,'Time Shifts'!$C$49,'Time Shifts'!$D$49)</f>
        <v>0.1460185185</v>
      </c>
      <c r="D33" s="43" t="s">
        <v>74</v>
      </c>
      <c r="E33" s="43" t="s">
        <v>81</v>
      </c>
      <c r="F33" s="25">
        <v>19.0</v>
      </c>
      <c r="G33" s="25">
        <f>F33-2</f>
        <v>17</v>
      </c>
      <c r="H33" s="26"/>
      <c r="I33" s="26"/>
      <c r="J33" s="26"/>
      <c r="K33" s="26"/>
    </row>
    <row r="34">
      <c r="A34" s="43" t="s">
        <v>1664</v>
      </c>
      <c r="B34" s="27">
        <v>0.16346064814814815</v>
      </c>
      <c r="C34" s="27">
        <f>B34-TIME('Time Shifts'!$B$49,'Time Shifts'!$C$49,'Time Shifts'!$D$49)</f>
        <v>0.1524421296</v>
      </c>
      <c r="D34" s="43" t="s">
        <v>70</v>
      </c>
      <c r="E34" s="43" t="s">
        <v>83</v>
      </c>
      <c r="F34" s="25">
        <v>13.0</v>
      </c>
      <c r="G34" s="25">
        <f>F34-5</f>
        <v>8</v>
      </c>
      <c r="H34" s="26"/>
      <c r="I34" s="26"/>
      <c r="J34" s="26"/>
      <c r="K34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8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208</v>
      </c>
      <c r="B2" s="31">
        <v>0.012175925925925925</v>
      </c>
      <c r="C2" s="10" t="s">
        <v>72</v>
      </c>
      <c r="D2" s="10" t="s">
        <v>78</v>
      </c>
      <c r="E2" s="28">
        <v>9.0</v>
      </c>
      <c r="F2" s="28">
        <v>4.0</v>
      </c>
    </row>
    <row r="3">
      <c r="A3" s="30" t="s">
        <v>208</v>
      </c>
      <c r="B3" s="31">
        <v>0.02396990740740741</v>
      </c>
      <c r="C3" s="10" t="s">
        <v>82</v>
      </c>
      <c r="D3" s="10" t="s">
        <v>127</v>
      </c>
      <c r="E3" s="28">
        <v>6.0</v>
      </c>
      <c r="F3" s="25">
        <f>E3-3</f>
        <v>3</v>
      </c>
    </row>
    <row r="4">
      <c r="A4" s="30" t="s">
        <v>208</v>
      </c>
      <c r="B4" s="31">
        <v>0.0265625</v>
      </c>
      <c r="C4" s="10" t="s">
        <v>66</v>
      </c>
      <c r="D4" s="10" t="s">
        <v>80</v>
      </c>
      <c r="E4" s="28" t="s">
        <v>75</v>
      </c>
      <c r="F4" s="28" t="s">
        <v>75</v>
      </c>
      <c r="J4" s="10" t="s">
        <v>85</v>
      </c>
    </row>
    <row r="5">
      <c r="A5" s="30" t="s">
        <v>208</v>
      </c>
      <c r="B5" s="31">
        <v>0.0265625</v>
      </c>
      <c r="C5" s="10" t="s">
        <v>66</v>
      </c>
      <c r="D5" s="10" t="s">
        <v>80</v>
      </c>
      <c r="E5" s="28">
        <v>20.0</v>
      </c>
      <c r="F5" s="25">
        <f>E5-6</f>
        <v>14</v>
      </c>
      <c r="J5" s="10" t="s">
        <v>86</v>
      </c>
    </row>
    <row r="6">
      <c r="A6" s="30" t="s">
        <v>208</v>
      </c>
      <c r="B6" s="31">
        <v>0.027037037037037037</v>
      </c>
      <c r="C6" s="10" t="s">
        <v>69</v>
      </c>
      <c r="D6" s="10" t="s">
        <v>209</v>
      </c>
      <c r="E6" s="28">
        <v>8.0</v>
      </c>
      <c r="F6" s="25">
        <f>E6-3</f>
        <v>5</v>
      </c>
    </row>
    <row r="7">
      <c r="A7" s="30" t="s">
        <v>208</v>
      </c>
      <c r="B7" s="31">
        <v>0.029861111111111113</v>
      </c>
      <c r="C7" s="10" t="s">
        <v>70</v>
      </c>
      <c r="D7" s="10" t="s">
        <v>125</v>
      </c>
      <c r="E7" s="28">
        <v>10.0</v>
      </c>
      <c r="F7" s="25">
        <f>E7-6</f>
        <v>4</v>
      </c>
    </row>
    <row r="8">
      <c r="A8" s="30" t="s">
        <v>208</v>
      </c>
      <c r="B8" s="31">
        <v>0.029907407407407407</v>
      </c>
      <c r="C8" s="10" t="s">
        <v>69</v>
      </c>
      <c r="D8" s="10" t="s">
        <v>125</v>
      </c>
      <c r="E8" s="28">
        <v>7.0</v>
      </c>
      <c r="F8" s="25">
        <f>E8-3</f>
        <v>4</v>
      </c>
    </row>
    <row r="9">
      <c r="A9" s="30" t="s">
        <v>208</v>
      </c>
      <c r="B9" s="31">
        <v>0.029953703703703705</v>
      </c>
      <c r="C9" s="10" t="s">
        <v>74</v>
      </c>
      <c r="D9" s="10" t="s">
        <v>125</v>
      </c>
      <c r="E9" s="28">
        <v>26.0</v>
      </c>
      <c r="F9" s="25">
        <f>E9-8</f>
        <v>18</v>
      </c>
    </row>
    <row r="10">
      <c r="A10" s="30" t="s">
        <v>208</v>
      </c>
      <c r="B10" s="31">
        <v>0.031064814814814816</v>
      </c>
      <c r="C10" s="10" t="s">
        <v>69</v>
      </c>
      <c r="D10" s="10" t="s">
        <v>80</v>
      </c>
      <c r="E10" s="28" t="s">
        <v>75</v>
      </c>
      <c r="F10" s="28" t="s">
        <v>75</v>
      </c>
      <c r="J10" s="10" t="s">
        <v>160</v>
      </c>
    </row>
    <row r="11">
      <c r="A11" s="30" t="s">
        <v>208</v>
      </c>
      <c r="B11" s="31">
        <v>0.031064814814814816</v>
      </c>
      <c r="C11" s="10" t="s">
        <v>69</v>
      </c>
      <c r="D11" s="10" t="s">
        <v>80</v>
      </c>
      <c r="E11" s="28">
        <v>8.0</v>
      </c>
      <c r="F11" s="25">
        <f>E11-3</f>
        <v>5</v>
      </c>
      <c r="J11" s="10" t="s">
        <v>161</v>
      </c>
    </row>
    <row r="12">
      <c r="A12" s="30" t="s">
        <v>208</v>
      </c>
      <c r="B12" s="31">
        <v>0.031655092592592596</v>
      </c>
      <c r="C12" s="10" t="s">
        <v>69</v>
      </c>
      <c r="D12" s="10" t="s">
        <v>73</v>
      </c>
      <c r="E12" s="28" t="s">
        <v>68</v>
      </c>
      <c r="F12" s="28">
        <v>20.0</v>
      </c>
    </row>
    <row r="13">
      <c r="A13" s="30" t="s">
        <v>208</v>
      </c>
      <c r="B13" s="31">
        <v>0.03329861111111111</v>
      </c>
      <c r="C13" s="10" t="s">
        <v>74</v>
      </c>
      <c r="D13" s="10" t="s">
        <v>80</v>
      </c>
      <c r="E13" s="28">
        <v>0.0</v>
      </c>
      <c r="F13" s="28">
        <v>3.0</v>
      </c>
    </row>
    <row r="14">
      <c r="A14" s="30" t="s">
        <v>208</v>
      </c>
      <c r="B14" s="31">
        <v>0.03400462962962963</v>
      </c>
      <c r="C14" s="10" t="s">
        <v>72</v>
      </c>
      <c r="D14" s="10" t="s">
        <v>125</v>
      </c>
      <c r="E14" s="28" t="s">
        <v>75</v>
      </c>
      <c r="F14" s="28" t="s">
        <v>75</v>
      </c>
      <c r="J14" s="10" t="s">
        <v>85</v>
      </c>
    </row>
    <row r="15">
      <c r="A15" s="30" t="s">
        <v>208</v>
      </c>
      <c r="B15" s="31">
        <v>0.040949074074074075</v>
      </c>
      <c r="C15" s="10" t="s">
        <v>72</v>
      </c>
      <c r="D15" s="10" t="s">
        <v>125</v>
      </c>
      <c r="E15" s="28">
        <v>13.0</v>
      </c>
      <c r="F15" s="25">
        <f>E15-8</f>
        <v>5</v>
      </c>
      <c r="J15" s="10" t="s">
        <v>86</v>
      </c>
    </row>
    <row r="16">
      <c r="A16" s="30" t="s">
        <v>208</v>
      </c>
      <c r="B16" s="31">
        <v>0.035104166666666665</v>
      </c>
      <c r="C16" s="10" t="s">
        <v>72</v>
      </c>
      <c r="D16" s="10" t="s">
        <v>125</v>
      </c>
      <c r="E16" s="28" t="s">
        <v>75</v>
      </c>
      <c r="F16" s="28" t="s">
        <v>75</v>
      </c>
      <c r="J16" s="10" t="s">
        <v>85</v>
      </c>
    </row>
    <row r="17">
      <c r="A17" s="30" t="s">
        <v>208</v>
      </c>
      <c r="B17" s="31">
        <v>0.035104166666666665</v>
      </c>
      <c r="C17" s="10" t="s">
        <v>72</v>
      </c>
      <c r="D17" s="10" t="s">
        <v>125</v>
      </c>
      <c r="E17" s="28">
        <v>22.0</v>
      </c>
      <c r="F17" s="25">
        <f>E17-3</f>
        <v>19</v>
      </c>
      <c r="J17" s="10" t="s">
        <v>86</v>
      </c>
    </row>
    <row r="18">
      <c r="A18" s="30" t="s">
        <v>208</v>
      </c>
      <c r="B18" s="31">
        <v>0.0362962962962963</v>
      </c>
      <c r="C18" s="10" t="s">
        <v>82</v>
      </c>
      <c r="D18" s="10" t="s">
        <v>210</v>
      </c>
      <c r="E18" s="28">
        <v>9.0</v>
      </c>
      <c r="F18" s="25"/>
    </row>
    <row r="19">
      <c r="A19" s="30" t="s">
        <v>208</v>
      </c>
      <c r="B19" s="31">
        <v>0.03944444444444444</v>
      </c>
      <c r="C19" s="10" t="s">
        <v>82</v>
      </c>
      <c r="D19" s="10" t="s">
        <v>127</v>
      </c>
      <c r="E19" s="28">
        <v>11.0</v>
      </c>
      <c r="F19" s="25">
        <f t="shared" ref="F19:F21" si="1">E19-3</f>
        <v>8</v>
      </c>
    </row>
    <row r="20">
      <c r="A20" s="30" t="s">
        <v>208</v>
      </c>
      <c r="B20" s="31">
        <v>0.04258101851851852</v>
      </c>
      <c r="C20" s="10" t="s">
        <v>72</v>
      </c>
      <c r="D20" s="10" t="s">
        <v>125</v>
      </c>
      <c r="E20" s="28">
        <v>19.0</v>
      </c>
      <c r="F20" s="25">
        <f t="shared" si="1"/>
        <v>16</v>
      </c>
    </row>
    <row r="21">
      <c r="A21" s="30" t="s">
        <v>208</v>
      </c>
      <c r="B21" s="31">
        <v>0.050798611111111114</v>
      </c>
      <c r="C21" s="10" t="s">
        <v>82</v>
      </c>
      <c r="D21" s="10" t="s">
        <v>127</v>
      </c>
      <c r="E21" s="28">
        <v>11.0</v>
      </c>
      <c r="F21" s="25">
        <f t="shared" si="1"/>
        <v>8</v>
      </c>
    </row>
    <row r="22">
      <c r="A22" s="30" t="s">
        <v>208</v>
      </c>
      <c r="B22" s="31">
        <v>0.05241898148148148</v>
      </c>
      <c r="C22" s="10" t="s">
        <v>72</v>
      </c>
      <c r="D22" s="10" t="s">
        <v>127</v>
      </c>
      <c r="E22" s="28">
        <v>12.0</v>
      </c>
      <c r="F22" s="25">
        <f>E22-0</f>
        <v>12</v>
      </c>
    </row>
    <row r="23">
      <c r="A23" s="30" t="s">
        <v>208</v>
      </c>
      <c r="B23" s="31">
        <v>0.052453703703703704</v>
      </c>
      <c r="C23" s="10" t="s">
        <v>84</v>
      </c>
      <c r="D23" s="10" t="s">
        <v>127</v>
      </c>
      <c r="E23" s="28">
        <v>11.0</v>
      </c>
      <c r="F23" s="25">
        <f>E23--2</f>
        <v>13</v>
      </c>
    </row>
    <row r="24">
      <c r="A24" s="30" t="s">
        <v>208</v>
      </c>
      <c r="B24" s="31">
        <v>0.05402777777777778</v>
      </c>
      <c r="C24" s="10" t="s">
        <v>74</v>
      </c>
      <c r="D24" s="10" t="s">
        <v>127</v>
      </c>
      <c r="E24" s="28">
        <v>1.0</v>
      </c>
      <c r="F24" s="28">
        <v>4.0</v>
      </c>
    </row>
    <row r="25">
      <c r="A25" s="30" t="s">
        <v>208</v>
      </c>
      <c r="B25" s="31">
        <v>0.06133101851851852</v>
      </c>
      <c r="C25" s="10" t="s">
        <v>70</v>
      </c>
      <c r="D25" s="10" t="s">
        <v>67</v>
      </c>
      <c r="E25" s="28">
        <v>10.0</v>
      </c>
      <c r="F25" s="25">
        <f>E25-3</f>
        <v>7</v>
      </c>
    </row>
    <row r="26">
      <c r="A26" s="30" t="s">
        <v>208</v>
      </c>
      <c r="B26" s="31">
        <v>0.07449074074074075</v>
      </c>
      <c r="C26" s="10" t="s">
        <v>72</v>
      </c>
      <c r="D26" s="10" t="s">
        <v>210</v>
      </c>
      <c r="E26" s="28">
        <v>14.0</v>
      </c>
      <c r="F26" s="25">
        <f>E26-0</f>
        <v>14</v>
      </c>
    </row>
    <row r="27">
      <c r="A27" s="30" t="s">
        <v>208</v>
      </c>
      <c r="B27" s="31">
        <v>0.0746875</v>
      </c>
      <c r="C27" s="10" t="s">
        <v>82</v>
      </c>
      <c r="D27" s="10" t="s">
        <v>127</v>
      </c>
      <c r="E27" s="28">
        <v>14.0</v>
      </c>
      <c r="F27" s="25">
        <f>E27-3</f>
        <v>11</v>
      </c>
    </row>
    <row r="28">
      <c r="A28" s="30" t="s">
        <v>208</v>
      </c>
      <c r="B28" s="31">
        <v>0.09791666666666667</v>
      </c>
      <c r="C28" s="10" t="s">
        <v>70</v>
      </c>
      <c r="D28" s="10" t="s">
        <v>93</v>
      </c>
      <c r="E28" s="28">
        <v>12.0</v>
      </c>
      <c r="F28" s="25">
        <f>E28-6</f>
        <v>6</v>
      </c>
      <c r="J28" s="10" t="s">
        <v>99</v>
      </c>
    </row>
    <row r="29">
      <c r="A29" s="30" t="s">
        <v>208</v>
      </c>
      <c r="B29" s="31">
        <v>0.09876157407407407</v>
      </c>
      <c r="C29" s="10" t="s">
        <v>70</v>
      </c>
      <c r="D29" s="10" t="s">
        <v>93</v>
      </c>
      <c r="E29" s="28" t="s">
        <v>68</v>
      </c>
      <c r="F29" s="28">
        <v>20.0</v>
      </c>
      <c r="G29" s="10" t="s">
        <v>137</v>
      </c>
      <c r="J29" s="10" t="s">
        <v>99</v>
      </c>
    </row>
    <row r="30">
      <c r="A30" s="30" t="s">
        <v>208</v>
      </c>
      <c r="B30" s="31">
        <v>0.09876157407407407</v>
      </c>
      <c r="C30" s="10" t="s">
        <v>70</v>
      </c>
      <c r="D30" s="10" t="s">
        <v>93</v>
      </c>
      <c r="E30" s="28" t="s">
        <v>68</v>
      </c>
      <c r="F30" s="28">
        <v>20.0</v>
      </c>
      <c r="G30" s="10" t="s">
        <v>137</v>
      </c>
      <c r="J30" s="10" t="s">
        <v>99</v>
      </c>
    </row>
    <row r="31">
      <c r="A31" s="30" t="s">
        <v>208</v>
      </c>
      <c r="B31" s="31">
        <v>0.09876157407407407</v>
      </c>
      <c r="C31" s="10" t="s">
        <v>70</v>
      </c>
      <c r="D31" s="10" t="s">
        <v>93</v>
      </c>
      <c r="E31" s="28">
        <v>23.0</v>
      </c>
      <c r="F31" s="28">
        <f>E31-6</f>
        <v>17</v>
      </c>
      <c r="J31" s="10" t="s">
        <v>99</v>
      </c>
    </row>
    <row r="32">
      <c r="A32" s="30" t="s">
        <v>208</v>
      </c>
      <c r="B32" s="31">
        <v>0.0992013888888889</v>
      </c>
      <c r="C32" s="10" t="s">
        <v>70</v>
      </c>
      <c r="D32" s="10" t="s">
        <v>91</v>
      </c>
      <c r="E32" s="28">
        <v>10.0</v>
      </c>
      <c r="F32" s="25"/>
      <c r="H32" s="10" t="s">
        <v>211</v>
      </c>
    </row>
    <row r="33">
      <c r="A33" s="30" t="s">
        <v>208</v>
      </c>
      <c r="B33" s="31">
        <v>0.0992013888888889</v>
      </c>
      <c r="C33" s="10" t="s">
        <v>70</v>
      </c>
      <c r="D33" s="10" t="s">
        <v>91</v>
      </c>
      <c r="E33" s="28">
        <v>8.0</v>
      </c>
      <c r="F33" s="25"/>
      <c r="H33" s="10" t="s">
        <v>212</v>
      </c>
    </row>
    <row r="34">
      <c r="A34" s="30" t="s">
        <v>208</v>
      </c>
      <c r="B34" s="31">
        <v>0.0993287037037037</v>
      </c>
      <c r="C34" s="10" t="s">
        <v>70</v>
      </c>
      <c r="D34" s="10" t="s">
        <v>91</v>
      </c>
      <c r="E34" s="28">
        <v>5.0</v>
      </c>
      <c r="F34" s="25"/>
      <c r="H34" s="10" t="s">
        <v>213</v>
      </c>
    </row>
    <row r="35">
      <c r="A35" s="30" t="s">
        <v>208</v>
      </c>
      <c r="B35" s="31">
        <v>0.10028935185185185</v>
      </c>
      <c r="C35" s="10" t="s">
        <v>70</v>
      </c>
      <c r="D35" s="10" t="s">
        <v>81</v>
      </c>
      <c r="E35" s="28">
        <v>10.0</v>
      </c>
      <c r="F35" s="28">
        <v>7.0</v>
      </c>
      <c r="J35" s="10" t="s">
        <v>214</v>
      </c>
    </row>
    <row r="36">
      <c r="A36" s="30" t="s">
        <v>208</v>
      </c>
      <c r="B36" s="31">
        <v>0.10100694444444444</v>
      </c>
      <c r="C36" s="10" t="s">
        <v>70</v>
      </c>
      <c r="D36" s="10" t="s">
        <v>93</v>
      </c>
      <c r="E36" s="28">
        <v>9.0</v>
      </c>
      <c r="F36" s="28">
        <f t="shared" ref="F36:F37" si="2">E36-6</f>
        <v>3</v>
      </c>
      <c r="J36" s="10" t="s">
        <v>99</v>
      </c>
    </row>
    <row r="37">
      <c r="A37" s="30" t="s">
        <v>208</v>
      </c>
      <c r="B37" s="31">
        <v>0.1013425925925926</v>
      </c>
      <c r="C37" s="10" t="s">
        <v>70</v>
      </c>
      <c r="D37" s="10" t="s">
        <v>93</v>
      </c>
      <c r="E37" s="28">
        <v>21.0</v>
      </c>
      <c r="F37" s="25">
        <f t="shared" si="2"/>
        <v>15</v>
      </c>
      <c r="J37" s="10" t="s">
        <v>99</v>
      </c>
    </row>
    <row r="38">
      <c r="A38" s="30" t="s">
        <v>208</v>
      </c>
      <c r="B38" s="31">
        <v>0.10164351851851852</v>
      </c>
      <c r="C38" s="10" t="s">
        <v>70</v>
      </c>
      <c r="D38" s="10" t="s">
        <v>91</v>
      </c>
      <c r="E38" s="28">
        <v>8.0</v>
      </c>
      <c r="F38" s="25"/>
      <c r="H38" s="10" t="s">
        <v>212</v>
      </c>
    </row>
    <row r="39">
      <c r="A39" s="30" t="s">
        <v>208</v>
      </c>
      <c r="B39" s="31">
        <v>0.10299768518518519</v>
      </c>
      <c r="C39" s="10" t="s">
        <v>70</v>
      </c>
      <c r="D39" s="10" t="s">
        <v>81</v>
      </c>
      <c r="E39" s="28">
        <v>12.0</v>
      </c>
      <c r="F39" s="25">
        <f>E39-3</f>
        <v>9</v>
      </c>
      <c r="J39" s="10" t="s">
        <v>215</v>
      </c>
    </row>
    <row r="40">
      <c r="A40" s="30" t="s">
        <v>208</v>
      </c>
      <c r="B40" s="31">
        <v>0.108125</v>
      </c>
      <c r="C40" s="10" t="s">
        <v>69</v>
      </c>
      <c r="D40" s="10" t="s">
        <v>128</v>
      </c>
      <c r="E40" s="28">
        <v>20.0</v>
      </c>
      <c r="F40" s="25">
        <f>E40-5</f>
        <v>15</v>
      </c>
    </row>
    <row r="41">
      <c r="A41" s="30" t="s">
        <v>208</v>
      </c>
      <c r="B41" s="31">
        <v>0.11019675925925926</v>
      </c>
      <c r="C41" s="10" t="s">
        <v>66</v>
      </c>
      <c r="D41" s="10" t="s">
        <v>71</v>
      </c>
      <c r="E41" s="28">
        <v>11.0</v>
      </c>
      <c r="F41" s="25">
        <f>E41--2</f>
        <v>13</v>
      </c>
    </row>
    <row r="42">
      <c r="A42" s="30" t="s">
        <v>208</v>
      </c>
      <c r="B42" s="31">
        <v>0.11019675925925926</v>
      </c>
      <c r="C42" s="10" t="s">
        <v>69</v>
      </c>
      <c r="D42" s="10" t="s">
        <v>71</v>
      </c>
      <c r="E42" s="28">
        <v>15.0</v>
      </c>
      <c r="F42" s="25">
        <f>E42-3</f>
        <v>12</v>
      </c>
    </row>
    <row r="43">
      <c r="A43" s="30" t="s">
        <v>208</v>
      </c>
      <c r="B43" s="31">
        <v>0.11019675925925926</v>
      </c>
      <c r="C43" s="10" t="s">
        <v>72</v>
      </c>
      <c r="D43" s="10" t="s">
        <v>71</v>
      </c>
      <c r="E43" s="28">
        <v>11.0</v>
      </c>
      <c r="F43" s="25">
        <f>E43-5</f>
        <v>6</v>
      </c>
    </row>
    <row r="44">
      <c r="A44" s="30" t="s">
        <v>208</v>
      </c>
      <c r="B44" s="31">
        <v>0.11032407407407407</v>
      </c>
      <c r="C44" s="10" t="s">
        <v>82</v>
      </c>
      <c r="D44" s="10" t="s">
        <v>127</v>
      </c>
      <c r="E44" s="28" t="s">
        <v>68</v>
      </c>
      <c r="F44" s="28">
        <v>20.0</v>
      </c>
    </row>
    <row r="45">
      <c r="A45" s="30" t="s">
        <v>208</v>
      </c>
      <c r="B45" s="31">
        <v>0.11099537037037037</v>
      </c>
      <c r="C45" s="10" t="s">
        <v>69</v>
      </c>
      <c r="D45" s="10" t="s">
        <v>129</v>
      </c>
      <c r="E45" s="28">
        <v>15.0</v>
      </c>
      <c r="F45" s="25">
        <f>E45-3</f>
        <v>12</v>
      </c>
    </row>
    <row r="46">
      <c r="A46" s="30" t="s">
        <v>208</v>
      </c>
      <c r="B46" s="31">
        <v>0.11341435185185185</v>
      </c>
      <c r="C46" s="10" t="s">
        <v>82</v>
      </c>
      <c r="D46" s="10" t="s">
        <v>127</v>
      </c>
      <c r="E46" s="28" t="s">
        <v>68</v>
      </c>
      <c r="F46" s="28">
        <v>20.0</v>
      </c>
    </row>
    <row r="47">
      <c r="A47" s="30" t="s">
        <v>208</v>
      </c>
      <c r="B47" s="31">
        <v>0.11412037037037037</v>
      </c>
      <c r="C47" s="10" t="s">
        <v>74</v>
      </c>
      <c r="D47" s="10" t="s">
        <v>83</v>
      </c>
      <c r="E47" s="28">
        <v>10.0</v>
      </c>
      <c r="F47" s="25">
        <f>E47-5</f>
        <v>5</v>
      </c>
    </row>
    <row r="48">
      <c r="A48" s="30" t="s">
        <v>208</v>
      </c>
      <c r="B48" s="31">
        <v>0.11469907407407408</v>
      </c>
      <c r="C48" s="10" t="s">
        <v>74</v>
      </c>
      <c r="D48" s="10" t="s">
        <v>73</v>
      </c>
      <c r="E48" s="28">
        <v>24.0</v>
      </c>
      <c r="F48" s="25">
        <f>E48-8</f>
        <v>16</v>
      </c>
    </row>
    <row r="49">
      <c r="A49" s="30" t="s">
        <v>208</v>
      </c>
      <c r="B49" s="31">
        <v>0.11608796296296296</v>
      </c>
      <c r="C49" s="10" t="s">
        <v>82</v>
      </c>
      <c r="D49" s="10" t="s">
        <v>216</v>
      </c>
      <c r="E49" s="28">
        <v>11.0</v>
      </c>
      <c r="F49" s="25">
        <f t="shared" ref="F49:F50" si="3">E49-3</f>
        <v>8</v>
      </c>
    </row>
    <row r="50">
      <c r="A50" s="30" t="s">
        <v>208</v>
      </c>
      <c r="B50" s="31">
        <v>0.1178125</v>
      </c>
      <c r="C50" s="10" t="s">
        <v>82</v>
      </c>
      <c r="D50" s="10" t="s">
        <v>127</v>
      </c>
      <c r="E50" s="28">
        <v>12.0</v>
      </c>
      <c r="F50" s="25">
        <f t="shared" si="3"/>
        <v>9</v>
      </c>
    </row>
    <row r="51">
      <c r="A51" s="30" t="s">
        <v>208</v>
      </c>
      <c r="B51" s="31">
        <v>0.12172453703703703</v>
      </c>
      <c r="C51" s="10" t="s">
        <v>74</v>
      </c>
      <c r="D51" s="10" t="s">
        <v>217</v>
      </c>
      <c r="E51" s="28">
        <v>14.0</v>
      </c>
      <c r="F51" s="25">
        <f>E51-6</f>
        <v>8</v>
      </c>
    </row>
    <row r="52">
      <c r="A52" s="30" t="s">
        <v>208</v>
      </c>
      <c r="B52" s="31">
        <v>0.12586805555555555</v>
      </c>
      <c r="C52" s="10" t="s">
        <v>69</v>
      </c>
      <c r="D52" s="10" t="s">
        <v>73</v>
      </c>
      <c r="E52" s="28">
        <v>23.0</v>
      </c>
      <c r="F52" s="28">
        <f>E52-5</f>
        <v>18</v>
      </c>
    </row>
    <row r="53">
      <c r="A53" s="30" t="s">
        <v>208</v>
      </c>
      <c r="B53" s="31">
        <v>0.13496527777777778</v>
      </c>
      <c r="C53" s="10" t="s">
        <v>84</v>
      </c>
      <c r="D53" s="10" t="s">
        <v>127</v>
      </c>
      <c r="E53" s="28" t="s">
        <v>75</v>
      </c>
      <c r="F53" s="28" t="s">
        <v>75</v>
      </c>
      <c r="J53" s="10" t="s">
        <v>160</v>
      </c>
    </row>
    <row r="54">
      <c r="A54" s="30" t="s">
        <v>208</v>
      </c>
      <c r="B54" s="31">
        <v>0.13496527777777778</v>
      </c>
      <c r="C54" s="10" t="s">
        <v>84</v>
      </c>
      <c r="D54" s="10" t="s">
        <v>127</v>
      </c>
      <c r="E54" s="28">
        <v>3.0</v>
      </c>
      <c r="F54" s="25">
        <f>E54--2</f>
        <v>5</v>
      </c>
      <c r="J54" s="10" t="s">
        <v>161</v>
      </c>
    </row>
    <row r="55">
      <c r="A55" s="30" t="s">
        <v>208</v>
      </c>
      <c r="B55" s="31">
        <v>0.1357986111111111</v>
      </c>
      <c r="C55" s="10" t="s">
        <v>72</v>
      </c>
      <c r="D55" s="10" t="s">
        <v>127</v>
      </c>
      <c r="E55" s="28">
        <v>19.0</v>
      </c>
      <c r="F55" s="25">
        <f>E55-0</f>
        <v>19</v>
      </c>
    </row>
    <row r="56">
      <c r="A56" s="30" t="s">
        <v>208</v>
      </c>
      <c r="B56" s="31">
        <v>0.13751157407407408</v>
      </c>
      <c r="C56" s="10" t="s">
        <v>70</v>
      </c>
      <c r="D56" s="10" t="s">
        <v>71</v>
      </c>
      <c r="E56" s="28">
        <v>18.0</v>
      </c>
      <c r="F56" s="25">
        <f>E56-5</f>
        <v>13</v>
      </c>
    </row>
    <row r="57">
      <c r="A57" s="30" t="s">
        <v>208</v>
      </c>
      <c r="B57" s="31">
        <v>0.13967592592592593</v>
      </c>
      <c r="C57" s="10" t="s">
        <v>66</v>
      </c>
      <c r="D57" s="10" t="s">
        <v>127</v>
      </c>
      <c r="E57" s="28" t="s">
        <v>75</v>
      </c>
      <c r="F57" s="28" t="s">
        <v>75</v>
      </c>
      <c r="J57" s="10" t="s">
        <v>85</v>
      </c>
    </row>
    <row r="58">
      <c r="A58" s="30" t="s">
        <v>208</v>
      </c>
      <c r="B58" s="31">
        <v>0.13967592592592593</v>
      </c>
      <c r="C58" s="10" t="s">
        <v>66</v>
      </c>
      <c r="D58" s="10" t="s">
        <v>127</v>
      </c>
      <c r="E58" s="28">
        <v>21.0</v>
      </c>
      <c r="F58" s="25">
        <f>E58-4</f>
        <v>17</v>
      </c>
      <c r="J58" s="10" t="s">
        <v>86</v>
      </c>
    </row>
    <row r="59">
      <c r="A59" s="30" t="s">
        <v>208</v>
      </c>
      <c r="B59" s="31">
        <v>0.15122685185185186</v>
      </c>
      <c r="C59" s="10" t="s">
        <v>70</v>
      </c>
      <c r="D59" s="10" t="s">
        <v>80</v>
      </c>
      <c r="E59" s="28">
        <v>19.0</v>
      </c>
      <c r="F59" s="25">
        <f>E59-3</f>
        <v>16</v>
      </c>
    </row>
    <row r="60">
      <c r="A60" s="30" t="s">
        <v>208</v>
      </c>
      <c r="B60" s="31">
        <v>0.15377314814814816</v>
      </c>
      <c r="C60" s="10" t="s">
        <v>74</v>
      </c>
      <c r="D60" s="10" t="s">
        <v>126</v>
      </c>
      <c r="E60" s="28" t="s">
        <v>75</v>
      </c>
      <c r="F60" s="28" t="s">
        <v>75</v>
      </c>
      <c r="J60" s="10" t="s">
        <v>85</v>
      </c>
    </row>
    <row r="61">
      <c r="A61" s="30" t="s">
        <v>208</v>
      </c>
      <c r="B61" s="31">
        <v>0.15377314814814816</v>
      </c>
      <c r="C61" s="10" t="s">
        <v>74</v>
      </c>
      <c r="D61" s="10" t="s">
        <v>126</v>
      </c>
      <c r="E61" s="28">
        <v>6.0</v>
      </c>
      <c r="F61" s="25">
        <f>E61-0</f>
        <v>6</v>
      </c>
      <c r="J61" s="10" t="s">
        <v>86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27.57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1667</v>
      </c>
      <c r="B2" s="27">
        <v>0.01087962962962963</v>
      </c>
      <c r="C2" s="27">
        <f t="shared" ref="C2:C11" si="1">B2</f>
        <v>0.01087962963</v>
      </c>
      <c r="D2" s="43" t="s">
        <v>70</v>
      </c>
      <c r="E2" s="43" t="s">
        <v>67</v>
      </c>
      <c r="F2" s="25">
        <v>21.0</v>
      </c>
      <c r="G2" s="25">
        <f>F2-3</f>
        <v>18</v>
      </c>
      <c r="H2" s="26"/>
      <c r="I2" s="26"/>
      <c r="J2" s="26"/>
      <c r="K2" s="26"/>
    </row>
    <row r="3">
      <c r="A3" s="43" t="s">
        <v>1667</v>
      </c>
      <c r="B3" s="27">
        <v>0.02287037037037037</v>
      </c>
      <c r="C3" s="27">
        <f t="shared" si="1"/>
        <v>0.02287037037</v>
      </c>
      <c r="D3" s="43" t="s">
        <v>82</v>
      </c>
      <c r="E3" s="43" t="s">
        <v>67</v>
      </c>
      <c r="F3" s="28" t="s">
        <v>88</v>
      </c>
      <c r="G3" s="25">
        <v>1.0</v>
      </c>
      <c r="H3" s="26"/>
      <c r="I3" s="26"/>
      <c r="J3" s="26"/>
      <c r="K3" s="26"/>
    </row>
    <row r="4">
      <c r="A4" s="43" t="s">
        <v>1667</v>
      </c>
      <c r="B4" s="27">
        <v>0.03311342592592593</v>
      </c>
      <c r="C4" s="27">
        <f t="shared" si="1"/>
        <v>0.03311342593</v>
      </c>
      <c r="D4" s="43" t="s">
        <v>968</v>
      </c>
      <c r="E4" s="43" t="s">
        <v>67</v>
      </c>
      <c r="F4" s="25">
        <v>13.0</v>
      </c>
      <c r="G4" s="25">
        <f>F4-8</f>
        <v>5</v>
      </c>
      <c r="H4" s="26"/>
      <c r="I4" s="26"/>
      <c r="J4" s="26"/>
      <c r="K4" s="26"/>
    </row>
    <row r="5">
      <c r="A5" s="43" t="s">
        <v>1667</v>
      </c>
      <c r="B5" s="27">
        <v>0.04864583333333333</v>
      </c>
      <c r="C5" s="27">
        <f t="shared" si="1"/>
        <v>0.04864583333</v>
      </c>
      <c r="D5" s="43" t="s">
        <v>82</v>
      </c>
      <c r="E5" s="43" t="s">
        <v>131</v>
      </c>
      <c r="F5" s="25">
        <v>19.0</v>
      </c>
      <c r="G5" s="25">
        <f>F5-6</f>
        <v>13</v>
      </c>
      <c r="H5" s="26"/>
      <c r="I5" s="26"/>
      <c r="J5" s="26"/>
      <c r="K5" s="26"/>
    </row>
    <row r="6">
      <c r="A6" s="43" t="s">
        <v>1667</v>
      </c>
      <c r="B6" s="27">
        <v>0.06363425925925927</v>
      </c>
      <c r="C6" s="27">
        <f t="shared" si="1"/>
        <v>0.06363425926</v>
      </c>
      <c r="D6" s="43" t="s">
        <v>968</v>
      </c>
      <c r="E6" s="43" t="s">
        <v>83</v>
      </c>
      <c r="F6" s="28" t="s">
        <v>75</v>
      </c>
      <c r="G6" s="25" t="s">
        <v>75</v>
      </c>
      <c r="H6" s="26"/>
      <c r="I6" s="26"/>
      <c r="J6" s="43"/>
      <c r="K6" s="43" t="s">
        <v>85</v>
      </c>
    </row>
    <row r="7">
      <c r="A7" s="43" t="s">
        <v>1667</v>
      </c>
      <c r="B7" s="27">
        <v>0.06363425925925927</v>
      </c>
      <c r="C7" s="27">
        <f t="shared" si="1"/>
        <v>0.06363425926</v>
      </c>
      <c r="D7" s="43" t="s">
        <v>968</v>
      </c>
      <c r="E7" s="43" t="s">
        <v>83</v>
      </c>
      <c r="F7" s="28" t="s">
        <v>68</v>
      </c>
      <c r="G7" s="25">
        <v>20.0</v>
      </c>
      <c r="H7" s="26"/>
      <c r="I7" s="26"/>
      <c r="J7" s="43"/>
      <c r="K7" s="43" t="s">
        <v>86</v>
      </c>
    </row>
    <row r="8">
      <c r="A8" s="43" t="s">
        <v>1667</v>
      </c>
      <c r="B8" s="27">
        <v>0.08064814814814815</v>
      </c>
      <c r="C8" s="27">
        <f t="shared" si="1"/>
        <v>0.08064814815</v>
      </c>
      <c r="D8" s="43" t="s">
        <v>66</v>
      </c>
      <c r="E8" s="43" t="s">
        <v>80</v>
      </c>
      <c r="F8" s="25">
        <v>16.0</v>
      </c>
      <c r="G8" s="25">
        <f>F8-7</f>
        <v>9</v>
      </c>
      <c r="H8" s="26"/>
      <c r="I8" s="26"/>
      <c r="J8" s="26"/>
      <c r="K8" s="26"/>
    </row>
    <row r="9">
      <c r="A9" s="43" t="s">
        <v>1667</v>
      </c>
      <c r="B9" s="27">
        <v>0.08532407407407408</v>
      </c>
      <c r="C9" s="27">
        <f t="shared" si="1"/>
        <v>0.08532407407</v>
      </c>
      <c r="D9" s="43" t="s">
        <v>968</v>
      </c>
      <c r="E9" s="43" t="s">
        <v>154</v>
      </c>
      <c r="F9" s="25">
        <v>19.0</v>
      </c>
      <c r="G9" s="25">
        <f t="shared" ref="G9:G10" si="2">F9-5</f>
        <v>14</v>
      </c>
      <c r="H9" s="26"/>
      <c r="I9" s="26"/>
      <c r="J9" s="26"/>
      <c r="K9" s="26"/>
    </row>
    <row r="10">
      <c r="A10" s="43" t="s">
        <v>1667</v>
      </c>
      <c r="B10" s="27">
        <v>0.08901620370370371</v>
      </c>
      <c r="C10" s="27">
        <f t="shared" si="1"/>
        <v>0.0890162037</v>
      </c>
      <c r="D10" s="43" t="s">
        <v>968</v>
      </c>
      <c r="E10" s="43" t="s">
        <v>320</v>
      </c>
      <c r="F10" s="25">
        <v>13.0</v>
      </c>
      <c r="G10" s="25">
        <f t="shared" si="2"/>
        <v>8</v>
      </c>
      <c r="H10" s="26"/>
      <c r="I10" s="26"/>
      <c r="J10" s="26"/>
      <c r="K10" s="26"/>
    </row>
    <row r="11">
      <c r="A11" s="43" t="s">
        <v>1667</v>
      </c>
      <c r="B11" s="27">
        <v>0.08979166666666667</v>
      </c>
      <c r="C11" s="27">
        <f t="shared" si="1"/>
        <v>0.08979166667</v>
      </c>
      <c r="D11" s="43" t="s">
        <v>968</v>
      </c>
      <c r="E11" s="43" t="s">
        <v>67</v>
      </c>
      <c r="F11" s="25">
        <v>18.0</v>
      </c>
      <c r="G11" s="25">
        <f>F11-8</f>
        <v>10</v>
      </c>
      <c r="H11" s="26"/>
      <c r="I11" s="26"/>
      <c r="J11" s="26"/>
      <c r="K11" s="26"/>
    </row>
    <row r="12">
      <c r="A12" s="43" t="s">
        <v>1667</v>
      </c>
      <c r="B12" s="27">
        <v>0.11655092592592593</v>
      </c>
      <c r="C12" s="27">
        <f>B12-TIME('Time Shifts'!$B$50,'Time Shifts'!$C$50,'Time Shifts'!$D$50)</f>
        <v>0.104212963</v>
      </c>
      <c r="D12" s="43" t="s">
        <v>82</v>
      </c>
      <c r="E12" s="43" t="s">
        <v>366</v>
      </c>
      <c r="F12" s="25">
        <v>17.0</v>
      </c>
      <c r="G12" s="25">
        <f>F12-9</f>
        <v>8</v>
      </c>
      <c r="H12" s="26"/>
      <c r="I12" s="26"/>
      <c r="J12" s="26"/>
      <c r="K12" s="26"/>
    </row>
    <row r="13">
      <c r="A13" s="43" t="s">
        <v>1667</v>
      </c>
      <c r="B13" s="27">
        <v>0.1165625</v>
      </c>
      <c r="C13" s="27">
        <f>B13-TIME('Time Shifts'!$B$50,'Time Shifts'!$C$50,'Time Shifts'!$D$50)</f>
        <v>0.104224537</v>
      </c>
      <c r="D13" s="43" t="s">
        <v>70</v>
      </c>
      <c r="E13" s="43" t="s">
        <v>366</v>
      </c>
      <c r="F13" s="25">
        <v>19.0</v>
      </c>
      <c r="G13" s="25">
        <f>F13-6</f>
        <v>13</v>
      </c>
      <c r="H13" s="26"/>
      <c r="I13" s="26"/>
      <c r="J13" s="26"/>
      <c r="K13" s="26"/>
    </row>
    <row r="14">
      <c r="A14" s="43" t="s">
        <v>1667</v>
      </c>
      <c r="B14" s="42">
        <v>0.13480324074074074</v>
      </c>
      <c r="C14" s="27">
        <f>B14-TIME('Time Shifts'!$B$50,'Time Shifts'!$C$50,'Time Shifts'!$D$50)</f>
        <v>0.1224652778</v>
      </c>
      <c r="D14" s="43" t="s">
        <v>968</v>
      </c>
      <c r="E14" s="43" t="s">
        <v>67</v>
      </c>
      <c r="F14" s="25">
        <v>17.0</v>
      </c>
      <c r="G14" s="25">
        <f>F14-8</f>
        <v>9</v>
      </c>
      <c r="H14" s="26"/>
      <c r="I14" s="26"/>
      <c r="J14" s="26"/>
      <c r="K14" s="26"/>
    </row>
    <row r="15">
      <c r="A15" s="43" t="s">
        <v>1667</v>
      </c>
      <c r="B15" s="27">
        <v>0.1348263888888889</v>
      </c>
      <c r="C15" s="27">
        <f>B15-TIME('Time Shifts'!$B$50,'Time Shifts'!$C$50,'Time Shifts'!$D$50)</f>
        <v>0.1224884259</v>
      </c>
      <c r="D15" s="43" t="s">
        <v>66</v>
      </c>
      <c r="E15" s="43" t="s">
        <v>67</v>
      </c>
      <c r="F15" s="28" t="s">
        <v>88</v>
      </c>
      <c r="G15" s="25">
        <v>1.0</v>
      </c>
      <c r="H15" s="26"/>
      <c r="I15" s="26"/>
      <c r="J15" s="26"/>
      <c r="K15" s="26"/>
    </row>
    <row r="16">
      <c r="A16" s="43" t="s">
        <v>1667</v>
      </c>
      <c r="B16" s="27">
        <v>0.1370949074074074</v>
      </c>
      <c r="C16" s="27">
        <f>B16-TIME('Time Shifts'!$B$50,'Time Shifts'!$C$50,'Time Shifts'!$D$50)</f>
        <v>0.1247569444</v>
      </c>
      <c r="D16" s="43" t="s">
        <v>69</v>
      </c>
      <c r="E16" s="43" t="s">
        <v>73</v>
      </c>
      <c r="F16" s="25">
        <v>16.0</v>
      </c>
      <c r="G16" s="25">
        <f t="shared" ref="G16:G17" si="3">F16-7</f>
        <v>9</v>
      </c>
      <c r="H16" s="26"/>
      <c r="I16" s="26"/>
      <c r="J16" s="26"/>
      <c r="K16" s="26"/>
    </row>
    <row r="17">
      <c r="A17" s="43" t="s">
        <v>1667</v>
      </c>
      <c r="B17" s="27">
        <v>0.13936342592592593</v>
      </c>
      <c r="C17" s="27">
        <f>B17-TIME('Time Shifts'!$B$50,'Time Shifts'!$C$50,'Time Shifts'!$D$50)</f>
        <v>0.127025463</v>
      </c>
      <c r="D17" s="43" t="s">
        <v>66</v>
      </c>
      <c r="E17" s="43" t="s">
        <v>80</v>
      </c>
      <c r="F17" s="25">
        <v>24.0</v>
      </c>
      <c r="G17" s="25">
        <f t="shared" si="3"/>
        <v>17</v>
      </c>
      <c r="H17" s="26"/>
      <c r="I17" s="26"/>
      <c r="J17" s="26"/>
      <c r="K17" s="26"/>
    </row>
    <row r="18">
      <c r="A18" s="43" t="s">
        <v>1667</v>
      </c>
      <c r="B18" s="27">
        <v>0.139375</v>
      </c>
      <c r="C18" s="27">
        <f>B18-TIME('Time Shifts'!$B$50,'Time Shifts'!$C$50,'Time Shifts'!$D$50)</f>
        <v>0.127037037</v>
      </c>
      <c r="D18" s="43" t="s">
        <v>70</v>
      </c>
      <c r="E18" s="43" t="s">
        <v>210</v>
      </c>
      <c r="F18" s="25">
        <v>15.0</v>
      </c>
      <c r="G18" s="25">
        <f t="shared" ref="G18:G19" si="4">F18-1</f>
        <v>14</v>
      </c>
      <c r="H18" s="26"/>
      <c r="I18" s="26"/>
      <c r="J18" s="26"/>
      <c r="K18" s="26"/>
    </row>
    <row r="19">
      <c r="A19" s="43" t="s">
        <v>1667</v>
      </c>
      <c r="B19" s="27">
        <v>0.1438773148148148</v>
      </c>
      <c r="C19" s="27">
        <f>B19-TIME('Time Shifts'!$B$50,'Time Shifts'!$C$50,'Time Shifts'!$D$50)</f>
        <v>0.1315393519</v>
      </c>
      <c r="D19" s="43" t="s">
        <v>69</v>
      </c>
      <c r="E19" s="43" t="s">
        <v>131</v>
      </c>
      <c r="F19" s="25">
        <v>16.0</v>
      </c>
      <c r="G19" s="25">
        <f t="shared" si="4"/>
        <v>15</v>
      </c>
      <c r="H19" s="26"/>
      <c r="I19" s="26"/>
      <c r="J19" s="26"/>
      <c r="K19" s="26"/>
    </row>
    <row r="20">
      <c r="A20" s="43" t="s">
        <v>1667</v>
      </c>
      <c r="B20" s="27">
        <v>0.1454050925925926</v>
      </c>
      <c r="C20" s="27">
        <f>B20-TIME('Time Shifts'!$B$50,'Time Shifts'!$C$50,'Time Shifts'!$D$50)</f>
        <v>0.1330671296</v>
      </c>
      <c r="D20" s="43" t="s">
        <v>69</v>
      </c>
      <c r="E20" s="43" t="s">
        <v>209</v>
      </c>
      <c r="F20" s="28">
        <v>8.0</v>
      </c>
      <c r="G20" s="25">
        <v>5.0</v>
      </c>
      <c r="H20" s="26"/>
      <c r="I20" s="26"/>
      <c r="J20" s="43"/>
      <c r="K20" s="43" t="s">
        <v>1668</v>
      </c>
    </row>
    <row r="21">
      <c r="A21" s="43" t="s">
        <v>1667</v>
      </c>
      <c r="B21" s="27">
        <v>0.1466435185185185</v>
      </c>
      <c r="C21" s="27">
        <f>B21-TIME('Time Shifts'!$B$50,'Time Shifts'!$C$50,'Time Shifts'!$D$50)</f>
        <v>0.1343055556</v>
      </c>
      <c r="D21" s="43" t="s">
        <v>69</v>
      </c>
      <c r="E21" s="43" t="s">
        <v>209</v>
      </c>
      <c r="F21" s="28">
        <v>6.0</v>
      </c>
      <c r="G21" s="25">
        <v>3.0</v>
      </c>
      <c r="H21" s="26"/>
      <c r="I21" s="26"/>
      <c r="J21" s="43"/>
      <c r="K21" s="43" t="s">
        <v>1668</v>
      </c>
    </row>
    <row r="22">
      <c r="A22" s="43" t="s">
        <v>1667</v>
      </c>
      <c r="B22" s="27">
        <v>0.1466435185185185</v>
      </c>
      <c r="C22" s="27">
        <f>B22-TIME('Time Shifts'!$B$50,'Time Shifts'!$C$50,'Time Shifts'!$D$50)</f>
        <v>0.1343055556</v>
      </c>
      <c r="D22" s="43" t="s">
        <v>69</v>
      </c>
      <c r="E22" s="43" t="s">
        <v>76</v>
      </c>
      <c r="F22" s="25">
        <v>4.0</v>
      </c>
      <c r="G22" s="25"/>
      <c r="H22" s="26"/>
      <c r="I22" s="26"/>
      <c r="J22" s="43"/>
      <c r="K22" s="43" t="s">
        <v>1604</v>
      </c>
    </row>
    <row r="23">
      <c r="A23" s="43" t="s">
        <v>1667</v>
      </c>
      <c r="B23" s="27">
        <v>0.14739583333333334</v>
      </c>
      <c r="C23" s="27">
        <f>B23-TIME('Time Shifts'!$B$50,'Time Shifts'!$C$50,'Time Shifts'!$D$50)</f>
        <v>0.1350578704</v>
      </c>
      <c r="D23" s="43" t="s">
        <v>69</v>
      </c>
      <c r="E23" s="43" t="s">
        <v>67</v>
      </c>
      <c r="F23" s="25">
        <v>14.0</v>
      </c>
      <c r="G23" s="25">
        <f t="shared" ref="G23:G24" si="5">F23-4</f>
        <v>10</v>
      </c>
      <c r="H23" s="26"/>
      <c r="I23" s="26"/>
      <c r="J23" s="26"/>
      <c r="K23" s="26"/>
    </row>
    <row r="24">
      <c r="A24" s="43" t="s">
        <v>1667</v>
      </c>
      <c r="B24" s="27">
        <v>0.15123842592592593</v>
      </c>
      <c r="C24" s="27">
        <f>B24-TIME('Time Shifts'!$B$50,'Time Shifts'!$C$50,'Time Shifts'!$D$50)</f>
        <v>0.138900463</v>
      </c>
      <c r="D24" s="43" t="s">
        <v>82</v>
      </c>
      <c r="E24" s="43" t="s">
        <v>67</v>
      </c>
      <c r="F24" s="25">
        <v>9.0</v>
      </c>
      <c r="G24" s="25">
        <f t="shared" si="5"/>
        <v>5</v>
      </c>
      <c r="H24" s="26"/>
      <c r="I24" s="26"/>
      <c r="J24" s="26"/>
      <c r="K24" s="26"/>
    </row>
    <row r="25">
      <c r="A25" s="43" t="s">
        <v>1667</v>
      </c>
      <c r="B25" s="27">
        <v>0.1523263888888889</v>
      </c>
      <c r="C25" s="27">
        <f>B25-TIME('Time Shifts'!$B$50,'Time Shifts'!$C$50,'Time Shifts'!$D$50)</f>
        <v>0.1399884259</v>
      </c>
      <c r="D25" s="43" t="s">
        <v>968</v>
      </c>
      <c r="E25" s="43" t="s">
        <v>127</v>
      </c>
      <c r="F25" s="25">
        <v>20.0</v>
      </c>
      <c r="G25" s="25">
        <f>F25-3</f>
        <v>17</v>
      </c>
      <c r="H25" s="26"/>
      <c r="I25" s="26"/>
      <c r="J25" s="26"/>
      <c r="K25" s="26"/>
    </row>
    <row r="26">
      <c r="A26" s="43" t="s">
        <v>1667</v>
      </c>
      <c r="B26" s="27">
        <v>0.1523263888888889</v>
      </c>
      <c r="C26" s="27">
        <f>B26-TIME('Time Shifts'!$B$50,'Time Shifts'!$C$50,'Time Shifts'!$D$50)</f>
        <v>0.1399884259</v>
      </c>
      <c r="D26" s="43" t="s">
        <v>968</v>
      </c>
      <c r="E26" s="43" t="s">
        <v>130</v>
      </c>
      <c r="F26" s="25">
        <v>7.0</v>
      </c>
      <c r="G26" s="25">
        <f>F26--1</f>
        <v>8</v>
      </c>
      <c r="H26" s="26"/>
      <c r="I26" s="26"/>
      <c r="J26" s="26"/>
      <c r="K26" s="26"/>
    </row>
    <row r="27">
      <c r="A27" s="43" t="s">
        <v>1667</v>
      </c>
      <c r="B27" s="27">
        <v>0.15284722222222222</v>
      </c>
      <c r="C27" s="27">
        <f>B27-TIME('Time Shifts'!$B$50,'Time Shifts'!$C$50,'Time Shifts'!$D$50)</f>
        <v>0.1405092593</v>
      </c>
      <c r="D27" s="43" t="s">
        <v>74</v>
      </c>
      <c r="E27" s="43" t="s">
        <v>67</v>
      </c>
      <c r="F27" s="25">
        <v>17.0</v>
      </c>
      <c r="G27" s="25">
        <f>F27-0</f>
        <v>17</v>
      </c>
      <c r="H27" s="26"/>
      <c r="I27" s="26"/>
      <c r="J27" s="26"/>
      <c r="K27" s="26"/>
    </row>
    <row r="28">
      <c r="A28" s="43" t="s">
        <v>1667</v>
      </c>
      <c r="B28" s="27">
        <v>0.1547800925925926</v>
      </c>
      <c r="C28" s="27">
        <f>B28-TIME('Time Shifts'!$B$50,'Time Shifts'!$C$50,'Time Shifts'!$D$50)</f>
        <v>0.1424421296</v>
      </c>
      <c r="D28" s="43" t="s">
        <v>82</v>
      </c>
      <c r="E28" s="43" t="s">
        <v>444</v>
      </c>
      <c r="F28" s="25">
        <v>1.0</v>
      </c>
      <c r="G28" s="25"/>
      <c r="H28" s="26"/>
      <c r="I28" s="26"/>
      <c r="J28" s="43"/>
      <c r="K28" s="43" t="s">
        <v>274</v>
      </c>
    </row>
    <row r="29">
      <c r="A29" s="43" t="s">
        <v>1667</v>
      </c>
      <c r="B29" s="27">
        <v>0.1548263888888889</v>
      </c>
      <c r="C29" s="27">
        <f>B29-TIME('Time Shifts'!$B$50,'Time Shifts'!$C$50,'Time Shifts'!$D$50)</f>
        <v>0.1424884259</v>
      </c>
      <c r="D29" s="43" t="s">
        <v>82</v>
      </c>
      <c r="E29" s="43" t="s">
        <v>444</v>
      </c>
      <c r="F29" s="28">
        <v>8.0</v>
      </c>
      <c r="G29" s="25">
        <v>6.0</v>
      </c>
      <c r="H29" s="26"/>
      <c r="I29" s="26"/>
      <c r="J29" s="26"/>
      <c r="K29" s="26"/>
    </row>
    <row r="30">
      <c r="A30" s="43" t="s">
        <v>1667</v>
      </c>
      <c r="B30" s="27">
        <v>0.15496527777777777</v>
      </c>
      <c r="C30" s="27">
        <f>B30-TIME('Time Shifts'!$B$50,'Time Shifts'!$C$50,'Time Shifts'!$D$50)</f>
        <v>0.1426273148</v>
      </c>
      <c r="D30" s="43" t="s">
        <v>66</v>
      </c>
      <c r="E30" s="43" t="s">
        <v>444</v>
      </c>
      <c r="F30" s="28">
        <v>10.0</v>
      </c>
      <c r="G30" s="25">
        <v>6.0</v>
      </c>
      <c r="H30" s="26"/>
      <c r="I30" s="26"/>
      <c r="J30" s="26"/>
      <c r="K30" s="26"/>
    </row>
    <row r="31">
      <c r="A31" s="43" t="s">
        <v>1667</v>
      </c>
      <c r="B31" s="27">
        <v>0.1550462962962963</v>
      </c>
      <c r="C31" s="27">
        <f>B31-TIME('Time Shifts'!$B$50,'Time Shifts'!$C$50,'Time Shifts'!$D$50)</f>
        <v>0.1427083333</v>
      </c>
      <c r="D31" s="43" t="s">
        <v>70</v>
      </c>
      <c r="E31" s="43" t="s">
        <v>444</v>
      </c>
      <c r="F31" s="28">
        <v>9.0</v>
      </c>
      <c r="G31" s="25">
        <v>6.0</v>
      </c>
      <c r="H31" s="26"/>
      <c r="I31" s="26"/>
      <c r="J31" s="26"/>
      <c r="K31" s="26"/>
    </row>
    <row r="32">
      <c r="A32" s="43" t="s">
        <v>1667</v>
      </c>
      <c r="B32" s="27">
        <v>0.14880787037037038</v>
      </c>
      <c r="C32" s="27">
        <f>B32-TIME('Time Shifts'!$B$50,'Time Shifts'!$C$50,'Time Shifts'!$D$50)</f>
        <v>0.1364699074</v>
      </c>
      <c r="D32" s="43" t="s">
        <v>968</v>
      </c>
      <c r="E32" s="43" t="s">
        <v>444</v>
      </c>
      <c r="F32" s="28">
        <v>6.0</v>
      </c>
      <c r="G32" s="25">
        <v>3.0</v>
      </c>
      <c r="H32" s="26"/>
      <c r="I32" s="26"/>
      <c r="J32" s="26"/>
      <c r="K32" s="26"/>
    </row>
    <row r="33">
      <c r="A33" s="43" t="s">
        <v>1667</v>
      </c>
      <c r="B33" s="27">
        <v>0.15512731481481482</v>
      </c>
      <c r="C33" s="27">
        <f>B33-TIME('Time Shifts'!$B$50,'Time Shifts'!$C$50,'Time Shifts'!$D$50)</f>
        <v>0.1427893519</v>
      </c>
      <c r="D33" s="43" t="s">
        <v>69</v>
      </c>
      <c r="E33" s="43" t="s">
        <v>444</v>
      </c>
      <c r="F33" s="28">
        <v>9.0</v>
      </c>
      <c r="G33" s="25">
        <v>7.0</v>
      </c>
      <c r="H33" s="26"/>
      <c r="I33" s="26"/>
      <c r="J33" s="26"/>
      <c r="K33" s="26"/>
    </row>
    <row r="34">
      <c r="A34" s="43" t="s">
        <v>1667</v>
      </c>
      <c r="B34" s="27">
        <v>0.15518518518518518</v>
      </c>
      <c r="C34" s="27">
        <f>B34-TIME('Time Shifts'!$B$50,'Time Shifts'!$C$50,'Time Shifts'!$D$50)</f>
        <v>0.1428472222</v>
      </c>
      <c r="D34" s="43" t="s">
        <v>74</v>
      </c>
      <c r="E34" s="43" t="s">
        <v>444</v>
      </c>
      <c r="F34" s="28">
        <v>8.0</v>
      </c>
      <c r="G34" s="25">
        <v>6.0</v>
      </c>
      <c r="H34" s="26"/>
      <c r="I34" s="26"/>
      <c r="J34" s="26"/>
      <c r="K34" s="26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71"/>
    <col customWidth="1" min="9" max="9" width="6.29"/>
    <col customWidth="1" min="10" max="11" width="42.71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1669</v>
      </c>
      <c r="B2" s="27">
        <v>0.011967592592592592</v>
      </c>
      <c r="C2" s="27">
        <f t="shared" ref="C2:C118" si="1">B2</f>
        <v>0.01196759259</v>
      </c>
      <c r="D2" s="43" t="s">
        <v>69</v>
      </c>
      <c r="E2" s="43" t="s">
        <v>67</v>
      </c>
      <c r="F2" s="28" t="s">
        <v>75</v>
      </c>
      <c r="G2" s="25" t="s">
        <v>75</v>
      </c>
      <c r="H2" s="26"/>
      <c r="I2" s="26"/>
      <c r="J2" s="43"/>
      <c r="K2" s="43" t="s">
        <v>85</v>
      </c>
    </row>
    <row r="3">
      <c r="A3" s="43" t="s">
        <v>1669</v>
      </c>
      <c r="B3" s="27">
        <v>0.011967592592592592</v>
      </c>
      <c r="C3" s="27">
        <f t="shared" si="1"/>
        <v>0.01196759259</v>
      </c>
      <c r="D3" s="43" t="s">
        <v>69</v>
      </c>
      <c r="E3" s="43" t="s">
        <v>67</v>
      </c>
      <c r="F3" s="25">
        <v>19.0</v>
      </c>
      <c r="G3" s="25">
        <f t="shared" ref="G3:G4" si="2">F3-5</f>
        <v>14</v>
      </c>
      <c r="H3" s="26"/>
      <c r="I3" s="26"/>
      <c r="J3" s="43"/>
      <c r="K3" s="43" t="s">
        <v>86</v>
      </c>
    </row>
    <row r="4">
      <c r="A4" s="43" t="s">
        <v>1669</v>
      </c>
      <c r="B4" s="27">
        <v>0.015023148148148148</v>
      </c>
      <c r="C4" s="27">
        <f t="shared" si="1"/>
        <v>0.01502314815</v>
      </c>
      <c r="D4" s="43" t="s">
        <v>69</v>
      </c>
      <c r="E4" s="43" t="s">
        <v>154</v>
      </c>
      <c r="F4" s="25">
        <v>15.0</v>
      </c>
      <c r="G4" s="25">
        <f t="shared" si="2"/>
        <v>10</v>
      </c>
      <c r="H4" s="26"/>
      <c r="I4" s="26"/>
      <c r="J4" s="26"/>
      <c r="K4" s="26"/>
    </row>
    <row r="5">
      <c r="A5" s="43" t="s">
        <v>1669</v>
      </c>
      <c r="B5" s="27">
        <v>0.01752314814814815</v>
      </c>
      <c r="C5" s="27">
        <f t="shared" si="1"/>
        <v>0.01752314815</v>
      </c>
      <c r="D5" s="43" t="s">
        <v>968</v>
      </c>
      <c r="E5" s="43" t="s">
        <v>130</v>
      </c>
      <c r="F5" s="25">
        <v>8.0</v>
      </c>
      <c r="G5" s="25">
        <f>F5--1</f>
        <v>9</v>
      </c>
      <c r="H5" s="26"/>
      <c r="I5" s="26"/>
      <c r="J5" s="26"/>
      <c r="K5" s="26"/>
    </row>
    <row r="6">
      <c r="A6" s="43" t="s">
        <v>1669</v>
      </c>
      <c r="B6" s="27">
        <v>0.01824074074074074</v>
      </c>
      <c r="C6" s="27">
        <f t="shared" si="1"/>
        <v>0.01824074074</v>
      </c>
      <c r="D6" s="43" t="s">
        <v>70</v>
      </c>
      <c r="E6" s="43" t="s">
        <v>67</v>
      </c>
      <c r="F6" s="25">
        <v>19.0</v>
      </c>
      <c r="G6" s="25">
        <f>F6-3</f>
        <v>16</v>
      </c>
      <c r="H6" s="26"/>
      <c r="I6" s="26"/>
      <c r="J6" s="26"/>
      <c r="K6" s="26"/>
    </row>
    <row r="7">
      <c r="A7" s="43" t="s">
        <v>1669</v>
      </c>
      <c r="B7" s="27">
        <v>0.020150462962962964</v>
      </c>
      <c r="C7" s="27">
        <f t="shared" si="1"/>
        <v>0.02015046296</v>
      </c>
      <c r="D7" s="43" t="s">
        <v>69</v>
      </c>
      <c r="E7" s="43" t="s">
        <v>67</v>
      </c>
      <c r="F7" s="28" t="s">
        <v>75</v>
      </c>
      <c r="G7" s="25" t="s">
        <v>75</v>
      </c>
      <c r="H7" s="26"/>
      <c r="I7" s="26"/>
      <c r="J7" s="43"/>
      <c r="K7" s="43" t="s">
        <v>85</v>
      </c>
    </row>
    <row r="8">
      <c r="A8" s="43" t="s">
        <v>1669</v>
      </c>
      <c r="B8" s="27">
        <v>0.020150462962962964</v>
      </c>
      <c r="C8" s="27">
        <f t="shared" si="1"/>
        <v>0.02015046296</v>
      </c>
      <c r="D8" s="43" t="s">
        <v>69</v>
      </c>
      <c r="E8" s="43" t="s">
        <v>67</v>
      </c>
      <c r="F8" s="25">
        <v>17.0</v>
      </c>
      <c r="G8" s="25">
        <f>F8-5</f>
        <v>12</v>
      </c>
      <c r="H8" s="26"/>
      <c r="I8" s="26"/>
      <c r="J8" s="43"/>
      <c r="K8" s="43" t="s">
        <v>86</v>
      </c>
    </row>
    <row r="9">
      <c r="A9" s="43" t="s">
        <v>1669</v>
      </c>
      <c r="B9" s="27">
        <v>0.02119212962962963</v>
      </c>
      <c r="C9" s="27">
        <f t="shared" si="1"/>
        <v>0.02119212963</v>
      </c>
      <c r="D9" s="43" t="s">
        <v>968</v>
      </c>
      <c r="E9" s="43" t="s">
        <v>67</v>
      </c>
      <c r="F9" s="25">
        <v>19.0</v>
      </c>
      <c r="G9" s="25">
        <f>F9-8</f>
        <v>11</v>
      </c>
      <c r="H9" s="26"/>
      <c r="I9" s="26"/>
      <c r="J9" s="26"/>
      <c r="K9" s="26"/>
    </row>
    <row r="10">
      <c r="A10" s="43" t="s">
        <v>1669</v>
      </c>
      <c r="B10" s="27">
        <v>0.021875</v>
      </c>
      <c r="C10" s="27">
        <f t="shared" si="1"/>
        <v>0.021875</v>
      </c>
      <c r="D10" s="43" t="s">
        <v>82</v>
      </c>
      <c r="E10" s="43" t="s">
        <v>130</v>
      </c>
      <c r="F10" s="25">
        <v>16.0</v>
      </c>
      <c r="G10" s="25">
        <f>F10-5</f>
        <v>11</v>
      </c>
      <c r="H10" s="26"/>
      <c r="I10" s="26"/>
      <c r="J10" s="26"/>
      <c r="K10" s="26"/>
    </row>
    <row r="11">
      <c r="A11" s="43" t="s">
        <v>1669</v>
      </c>
      <c r="B11" s="27">
        <v>0.02726851851851852</v>
      </c>
      <c r="C11" s="27">
        <f t="shared" si="1"/>
        <v>0.02726851852</v>
      </c>
      <c r="D11" s="43" t="s">
        <v>69</v>
      </c>
      <c r="E11" s="43" t="s">
        <v>67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1669</v>
      </c>
      <c r="B12" s="27">
        <v>0.02726851851851852</v>
      </c>
      <c r="C12" s="27">
        <f t="shared" si="1"/>
        <v>0.02726851852</v>
      </c>
      <c r="D12" s="43" t="s">
        <v>69</v>
      </c>
      <c r="E12" s="43" t="s">
        <v>67</v>
      </c>
      <c r="F12" s="25">
        <v>19.0</v>
      </c>
      <c r="G12" s="25">
        <f>F12-5</f>
        <v>14</v>
      </c>
      <c r="H12" s="26"/>
      <c r="I12" s="26"/>
      <c r="J12" s="43"/>
      <c r="K12" s="43" t="s">
        <v>86</v>
      </c>
    </row>
    <row r="13">
      <c r="A13" s="43" t="s">
        <v>1669</v>
      </c>
      <c r="B13" s="27">
        <v>0.028912037037037038</v>
      </c>
      <c r="C13" s="27">
        <f t="shared" si="1"/>
        <v>0.02891203704</v>
      </c>
      <c r="D13" s="43" t="s">
        <v>66</v>
      </c>
      <c r="E13" s="43" t="s">
        <v>125</v>
      </c>
      <c r="F13" s="28" t="s">
        <v>68</v>
      </c>
      <c r="G13" s="25">
        <v>20.0</v>
      </c>
      <c r="H13" s="26"/>
      <c r="I13" s="26"/>
      <c r="J13" s="43"/>
      <c r="K13" s="43" t="s">
        <v>970</v>
      </c>
    </row>
    <row r="14">
      <c r="A14" s="43" t="s">
        <v>1669</v>
      </c>
      <c r="B14" s="27">
        <v>0.029027777777777777</v>
      </c>
      <c r="C14" s="27">
        <f t="shared" si="1"/>
        <v>0.02902777778</v>
      </c>
      <c r="D14" s="43" t="s">
        <v>968</v>
      </c>
      <c r="E14" s="43" t="s">
        <v>125</v>
      </c>
      <c r="F14" s="25">
        <v>21.0</v>
      </c>
      <c r="G14" s="25">
        <f>F14-1-10</f>
        <v>10</v>
      </c>
      <c r="H14" s="26"/>
      <c r="I14" s="26"/>
      <c r="J14" s="43"/>
      <c r="K14" s="43" t="s">
        <v>970</v>
      </c>
    </row>
    <row r="15">
      <c r="A15" s="43" t="s">
        <v>1669</v>
      </c>
      <c r="B15" s="27">
        <v>0.029027777777777777</v>
      </c>
      <c r="C15" s="27">
        <f t="shared" si="1"/>
        <v>0.02902777778</v>
      </c>
      <c r="D15" s="43" t="s">
        <v>70</v>
      </c>
      <c r="E15" s="43" t="s">
        <v>125</v>
      </c>
      <c r="F15" s="25">
        <v>34.0</v>
      </c>
      <c r="G15" s="25">
        <f>F15-8-10</f>
        <v>16</v>
      </c>
      <c r="H15" s="26"/>
      <c r="I15" s="26"/>
      <c r="J15" s="43"/>
      <c r="K15" s="43" t="s">
        <v>970</v>
      </c>
    </row>
    <row r="16">
      <c r="A16" s="43" t="s">
        <v>1669</v>
      </c>
      <c r="B16" s="27">
        <v>0.029027777777777777</v>
      </c>
      <c r="C16" s="27">
        <f t="shared" si="1"/>
        <v>0.02902777778</v>
      </c>
      <c r="D16" s="43" t="s">
        <v>69</v>
      </c>
      <c r="E16" s="43" t="s">
        <v>125</v>
      </c>
      <c r="F16" s="25">
        <v>24.0</v>
      </c>
      <c r="G16" s="25">
        <f>F16-5-10</f>
        <v>9</v>
      </c>
      <c r="H16" s="26"/>
      <c r="I16" s="26"/>
      <c r="J16" s="43"/>
      <c r="K16" s="43" t="s">
        <v>970</v>
      </c>
    </row>
    <row r="17">
      <c r="A17" s="43" t="s">
        <v>1669</v>
      </c>
      <c r="B17" s="27">
        <v>0.029027777777777777</v>
      </c>
      <c r="C17" s="27">
        <f t="shared" si="1"/>
        <v>0.02902777778</v>
      </c>
      <c r="D17" s="43" t="s">
        <v>74</v>
      </c>
      <c r="E17" s="43" t="s">
        <v>125</v>
      </c>
      <c r="F17" s="25">
        <v>30.0</v>
      </c>
      <c r="G17" s="25">
        <f>F17-11</f>
        <v>19</v>
      </c>
      <c r="H17" s="26"/>
      <c r="I17" s="26"/>
      <c r="J17" s="43"/>
      <c r="K17" s="43" t="s">
        <v>970</v>
      </c>
    </row>
    <row r="18">
      <c r="A18" s="43" t="s">
        <v>1669</v>
      </c>
      <c r="B18" s="27">
        <v>0.029027777777777777</v>
      </c>
      <c r="C18" s="27">
        <f t="shared" si="1"/>
        <v>0.02902777778</v>
      </c>
      <c r="D18" s="43" t="s">
        <v>82</v>
      </c>
      <c r="E18" s="43" t="s">
        <v>125</v>
      </c>
      <c r="F18" s="25">
        <v>30.0</v>
      </c>
      <c r="G18" s="25">
        <f>F18-1-10</f>
        <v>19</v>
      </c>
      <c r="H18" s="26"/>
      <c r="I18" s="26"/>
      <c r="J18" s="43"/>
      <c r="K18" s="43" t="s">
        <v>970</v>
      </c>
    </row>
    <row r="19">
      <c r="A19" s="43" t="s">
        <v>1669</v>
      </c>
      <c r="B19" s="27">
        <v>0.029131944444444443</v>
      </c>
      <c r="C19" s="27">
        <f t="shared" si="1"/>
        <v>0.02913194444</v>
      </c>
      <c r="D19" s="43" t="s">
        <v>84</v>
      </c>
      <c r="E19" s="43" t="s">
        <v>125</v>
      </c>
      <c r="F19" s="25">
        <v>24.0</v>
      </c>
      <c r="G19" s="25">
        <f>F19-2-10</f>
        <v>12</v>
      </c>
      <c r="H19" s="26"/>
      <c r="I19" s="26"/>
      <c r="J19" s="43"/>
      <c r="K19" s="43" t="s">
        <v>970</v>
      </c>
    </row>
    <row r="20">
      <c r="A20" s="43" t="s">
        <v>1669</v>
      </c>
      <c r="B20" s="27">
        <v>0.03133101851851852</v>
      </c>
      <c r="C20" s="27">
        <f t="shared" si="1"/>
        <v>0.03133101852</v>
      </c>
      <c r="D20" s="43" t="s">
        <v>968</v>
      </c>
      <c r="E20" s="43" t="s">
        <v>154</v>
      </c>
      <c r="F20" s="25">
        <v>21.0</v>
      </c>
      <c r="G20" s="25">
        <f>F20-5</f>
        <v>16</v>
      </c>
      <c r="H20" s="26"/>
      <c r="I20" s="26"/>
      <c r="J20" s="26"/>
      <c r="K20" s="26"/>
    </row>
    <row r="21">
      <c r="A21" s="43" t="s">
        <v>1669</v>
      </c>
      <c r="B21" s="27">
        <v>0.03138888888888889</v>
      </c>
      <c r="C21" s="27">
        <f t="shared" si="1"/>
        <v>0.03138888889</v>
      </c>
      <c r="D21" s="43" t="s">
        <v>70</v>
      </c>
      <c r="E21" s="43" t="s">
        <v>154</v>
      </c>
      <c r="F21" s="25">
        <v>11.0</v>
      </c>
      <c r="G21" s="25">
        <f>F21-3</f>
        <v>8</v>
      </c>
      <c r="H21" s="26"/>
      <c r="I21" s="26"/>
      <c r="J21" s="26"/>
      <c r="K21" s="26"/>
    </row>
    <row r="22">
      <c r="A22" s="43" t="s">
        <v>1669</v>
      </c>
      <c r="B22" s="27">
        <v>0.03141203703703704</v>
      </c>
      <c r="C22" s="27">
        <f t="shared" si="1"/>
        <v>0.03141203704</v>
      </c>
      <c r="D22" s="43" t="s">
        <v>69</v>
      </c>
      <c r="E22" s="43" t="s">
        <v>67</v>
      </c>
      <c r="F22" s="28">
        <v>14.0</v>
      </c>
      <c r="G22" s="25">
        <v>9.0</v>
      </c>
      <c r="H22" s="26"/>
      <c r="I22" s="26"/>
      <c r="J22" s="26"/>
      <c r="K22" s="26"/>
    </row>
    <row r="23">
      <c r="A23" s="43" t="s">
        <v>1669</v>
      </c>
      <c r="B23" s="27">
        <v>0.03423611111111111</v>
      </c>
      <c r="C23" s="27">
        <f t="shared" si="1"/>
        <v>0.03423611111</v>
      </c>
      <c r="D23" s="43" t="s">
        <v>66</v>
      </c>
      <c r="E23" s="43" t="s">
        <v>67</v>
      </c>
      <c r="F23" s="25">
        <v>21.0</v>
      </c>
      <c r="G23" s="47">
        <f>F23-1</f>
        <v>20</v>
      </c>
      <c r="H23" s="26"/>
      <c r="I23" s="26"/>
      <c r="J23" s="26"/>
      <c r="K23" s="26"/>
    </row>
    <row r="24">
      <c r="A24" s="43" t="s">
        <v>1669</v>
      </c>
      <c r="B24" s="27">
        <v>0.03425925925925926</v>
      </c>
      <c r="C24" s="27">
        <f t="shared" si="1"/>
        <v>0.03425925926</v>
      </c>
      <c r="D24" s="43" t="s">
        <v>968</v>
      </c>
      <c r="E24" s="43" t="s">
        <v>67</v>
      </c>
      <c r="F24" s="25">
        <v>24.0</v>
      </c>
      <c r="G24" s="25">
        <f>F24-8</f>
        <v>16</v>
      </c>
      <c r="H24" s="26"/>
      <c r="I24" s="26"/>
      <c r="J24" s="26"/>
      <c r="K24" s="26"/>
    </row>
    <row r="25">
      <c r="A25" s="43" t="s">
        <v>1669</v>
      </c>
      <c r="B25" s="27">
        <v>0.03568287037037037</v>
      </c>
      <c r="C25" s="27">
        <f t="shared" si="1"/>
        <v>0.03568287037</v>
      </c>
      <c r="D25" s="43" t="s">
        <v>69</v>
      </c>
      <c r="E25" s="43" t="s">
        <v>87</v>
      </c>
      <c r="F25" s="25">
        <v>6.0</v>
      </c>
      <c r="G25" s="25">
        <f>F25-4</f>
        <v>2</v>
      </c>
      <c r="H25" s="26"/>
      <c r="I25" s="26"/>
      <c r="J25" s="26"/>
      <c r="K25" s="26"/>
    </row>
    <row r="26">
      <c r="A26" s="43" t="s">
        <v>1669</v>
      </c>
      <c r="B26" s="27">
        <v>0.03571759259259259</v>
      </c>
      <c r="C26" s="27">
        <f t="shared" si="1"/>
        <v>0.03571759259</v>
      </c>
      <c r="D26" s="43" t="s">
        <v>70</v>
      </c>
      <c r="E26" s="43" t="s">
        <v>87</v>
      </c>
      <c r="F26" s="25">
        <v>19.0</v>
      </c>
      <c r="G26" s="25">
        <f>F26-5</f>
        <v>14</v>
      </c>
      <c r="H26" s="26"/>
      <c r="I26" s="26"/>
      <c r="J26" s="26"/>
      <c r="K26" s="26"/>
    </row>
    <row r="27">
      <c r="A27" s="43" t="s">
        <v>1669</v>
      </c>
      <c r="B27" s="27">
        <v>0.03576388888888889</v>
      </c>
      <c r="C27" s="27">
        <f t="shared" si="1"/>
        <v>0.03576388889</v>
      </c>
      <c r="D27" s="43" t="s">
        <v>66</v>
      </c>
      <c r="E27" s="43" t="s">
        <v>87</v>
      </c>
      <c r="F27" s="25">
        <v>18.0</v>
      </c>
      <c r="G27" s="25">
        <f>F27-0</f>
        <v>18</v>
      </c>
      <c r="H27" s="26"/>
      <c r="I27" s="26"/>
      <c r="J27" s="26"/>
      <c r="K27" s="26"/>
    </row>
    <row r="28">
      <c r="A28" s="43" t="s">
        <v>1669</v>
      </c>
      <c r="B28" s="27">
        <v>0.03582175925925926</v>
      </c>
      <c r="C28" s="27">
        <f t="shared" si="1"/>
        <v>0.03582175926</v>
      </c>
      <c r="D28" s="43" t="s">
        <v>84</v>
      </c>
      <c r="E28" s="43" t="s">
        <v>87</v>
      </c>
      <c r="F28" s="25">
        <v>14.0</v>
      </c>
      <c r="G28" s="25">
        <f>F28-2</f>
        <v>12</v>
      </c>
      <c r="H28" s="26"/>
      <c r="I28" s="26"/>
      <c r="J28" s="26"/>
      <c r="K28" s="26"/>
    </row>
    <row r="29">
      <c r="A29" s="43" t="s">
        <v>1669</v>
      </c>
      <c r="B29" s="27">
        <v>0.03584490740740741</v>
      </c>
      <c r="C29" s="27">
        <f t="shared" si="1"/>
        <v>0.03584490741</v>
      </c>
      <c r="D29" s="43" t="s">
        <v>82</v>
      </c>
      <c r="E29" s="43" t="s">
        <v>87</v>
      </c>
      <c r="F29" s="25">
        <v>12.0</v>
      </c>
      <c r="G29" s="25">
        <f t="shared" ref="G29:G30" si="3">F29-1</f>
        <v>11</v>
      </c>
      <c r="H29" s="26"/>
      <c r="I29" s="26"/>
      <c r="J29" s="26"/>
      <c r="K29" s="26"/>
    </row>
    <row r="30">
      <c r="A30" s="43" t="s">
        <v>1669</v>
      </c>
      <c r="B30" s="27">
        <v>0.03584490740740741</v>
      </c>
      <c r="C30" s="27">
        <f t="shared" si="1"/>
        <v>0.03584490741</v>
      </c>
      <c r="D30" s="43" t="s">
        <v>968</v>
      </c>
      <c r="E30" s="43" t="s">
        <v>87</v>
      </c>
      <c r="F30" s="25">
        <v>12.0</v>
      </c>
      <c r="G30" s="25">
        <f t="shared" si="3"/>
        <v>11</v>
      </c>
      <c r="H30" s="26"/>
      <c r="I30" s="26"/>
      <c r="J30" s="26"/>
      <c r="K30" s="26"/>
    </row>
    <row r="31">
      <c r="A31" s="43" t="s">
        <v>1669</v>
      </c>
      <c r="B31" s="27">
        <v>0.035868055555555556</v>
      </c>
      <c r="C31" s="27">
        <f t="shared" si="1"/>
        <v>0.03586805556</v>
      </c>
      <c r="D31" s="43" t="s">
        <v>74</v>
      </c>
      <c r="E31" s="43" t="s">
        <v>87</v>
      </c>
      <c r="F31" s="25">
        <v>12.0</v>
      </c>
      <c r="G31" s="25">
        <f>F31-5</f>
        <v>7</v>
      </c>
      <c r="H31" s="26"/>
      <c r="I31" s="26"/>
      <c r="J31" s="26"/>
      <c r="K31" s="26"/>
    </row>
    <row r="32">
      <c r="A32" s="43" t="s">
        <v>1669</v>
      </c>
      <c r="B32" s="27">
        <v>0.0366087962962963</v>
      </c>
      <c r="C32" s="27">
        <f t="shared" si="1"/>
        <v>0.0366087963</v>
      </c>
      <c r="D32" s="43" t="s">
        <v>66</v>
      </c>
      <c r="E32" s="43" t="s">
        <v>89</v>
      </c>
      <c r="F32" s="25">
        <v>16.0</v>
      </c>
      <c r="G32" s="25">
        <f t="shared" ref="G32:G33" si="4">F32-8</f>
        <v>8</v>
      </c>
      <c r="H32" s="26"/>
      <c r="I32" s="26"/>
      <c r="J32" s="43"/>
      <c r="K32" s="43" t="s">
        <v>171</v>
      </c>
    </row>
    <row r="33">
      <c r="A33" s="43" t="s">
        <v>1669</v>
      </c>
      <c r="B33" s="27">
        <v>0.03685185185185185</v>
      </c>
      <c r="C33" s="27">
        <f t="shared" si="1"/>
        <v>0.03685185185</v>
      </c>
      <c r="D33" s="43" t="s">
        <v>66</v>
      </c>
      <c r="E33" s="43" t="s">
        <v>89</v>
      </c>
      <c r="F33" s="25">
        <v>17.0</v>
      </c>
      <c r="G33" s="25">
        <f t="shared" si="4"/>
        <v>9</v>
      </c>
      <c r="H33" s="26"/>
      <c r="I33" s="26"/>
      <c r="J33" s="43"/>
      <c r="K33" s="43" t="s">
        <v>171</v>
      </c>
    </row>
    <row r="34">
      <c r="A34" s="43" t="s">
        <v>1669</v>
      </c>
      <c r="B34" s="27">
        <v>0.04026620370370371</v>
      </c>
      <c r="C34" s="27">
        <f t="shared" si="1"/>
        <v>0.0402662037</v>
      </c>
      <c r="D34" s="43" t="s">
        <v>69</v>
      </c>
      <c r="E34" s="43" t="s">
        <v>91</v>
      </c>
      <c r="F34" s="25">
        <v>19.0</v>
      </c>
      <c r="G34" s="25"/>
      <c r="H34" s="43"/>
      <c r="I34" s="26" t="s">
        <v>1670</v>
      </c>
      <c r="J34" s="43"/>
      <c r="K34" s="43" t="s">
        <v>670</v>
      </c>
    </row>
    <row r="35">
      <c r="A35" s="43" t="s">
        <v>1669</v>
      </c>
      <c r="B35" s="27">
        <v>0.042743055555555555</v>
      </c>
      <c r="C35" s="27">
        <f t="shared" si="1"/>
        <v>0.04274305556</v>
      </c>
      <c r="D35" s="43" t="s">
        <v>70</v>
      </c>
      <c r="E35" s="26" t="s">
        <v>93</v>
      </c>
      <c r="F35" s="28">
        <f>G35+8</f>
        <v>10</v>
      </c>
      <c r="G35" s="25">
        <v>2.0</v>
      </c>
      <c r="H35" s="26"/>
      <c r="I35" s="26"/>
      <c r="J35" s="43"/>
      <c r="K35" s="43" t="s">
        <v>99</v>
      </c>
    </row>
    <row r="36">
      <c r="A36" s="43" t="s">
        <v>1669</v>
      </c>
      <c r="B36" s="27">
        <v>0.04282407407407408</v>
      </c>
      <c r="C36" s="27">
        <f t="shared" si="1"/>
        <v>0.04282407407</v>
      </c>
      <c r="D36" s="43" t="s">
        <v>70</v>
      </c>
      <c r="E36" s="43" t="s">
        <v>93</v>
      </c>
      <c r="F36" s="25">
        <v>20.0</v>
      </c>
      <c r="G36" s="25">
        <f>F36-8</f>
        <v>12</v>
      </c>
      <c r="H36" s="26"/>
      <c r="I36" s="26"/>
      <c r="J36" s="43"/>
      <c r="K36" s="43" t="s">
        <v>160</v>
      </c>
    </row>
    <row r="37">
      <c r="A37" s="43" t="s">
        <v>1669</v>
      </c>
      <c r="B37" s="27">
        <v>0.04282407407407408</v>
      </c>
      <c r="C37" s="27">
        <f t="shared" si="1"/>
        <v>0.04282407407</v>
      </c>
      <c r="D37" s="43" t="s">
        <v>70</v>
      </c>
      <c r="E37" s="43" t="s">
        <v>93</v>
      </c>
      <c r="F37" s="28" t="s">
        <v>88</v>
      </c>
      <c r="G37" s="25">
        <v>1.0</v>
      </c>
      <c r="H37" s="26"/>
      <c r="I37" s="26"/>
      <c r="J37" s="43"/>
      <c r="K37" s="43" t="s">
        <v>422</v>
      </c>
    </row>
    <row r="38">
      <c r="A38" s="43" t="s">
        <v>1669</v>
      </c>
      <c r="B38" s="27">
        <v>0.04380787037037037</v>
      </c>
      <c r="C38" s="27">
        <f t="shared" si="1"/>
        <v>0.04380787037</v>
      </c>
      <c r="D38" s="43" t="s">
        <v>70</v>
      </c>
      <c r="E38" s="43" t="s">
        <v>93</v>
      </c>
      <c r="F38" s="28" t="s">
        <v>75</v>
      </c>
      <c r="G38" s="25" t="s">
        <v>75</v>
      </c>
      <c r="H38" s="26"/>
      <c r="I38" s="26"/>
      <c r="J38" s="43"/>
      <c r="K38" s="43" t="s">
        <v>160</v>
      </c>
    </row>
    <row r="39">
      <c r="A39" s="43" t="s">
        <v>1669</v>
      </c>
      <c r="B39" s="27">
        <v>0.04380787037037037</v>
      </c>
      <c r="C39" s="27">
        <f t="shared" si="1"/>
        <v>0.04380787037</v>
      </c>
      <c r="D39" s="43" t="s">
        <v>70</v>
      </c>
      <c r="E39" s="26" t="s">
        <v>93</v>
      </c>
      <c r="F39" s="28">
        <f>G39+8</f>
        <v>10</v>
      </c>
      <c r="G39" s="25">
        <v>2.0</v>
      </c>
      <c r="H39" s="26"/>
      <c r="I39" s="26"/>
      <c r="J39" s="43"/>
      <c r="K39" s="43" t="s">
        <v>422</v>
      </c>
    </row>
    <row r="40">
      <c r="A40" s="43" t="s">
        <v>1669</v>
      </c>
      <c r="B40" s="27">
        <v>0.04387731481481481</v>
      </c>
      <c r="C40" s="27">
        <f t="shared" si="1"/>
        <v>0.04387731481</v>
      </c>
      <c r="D40" s="43" t="s">
        <v>70</v>
      </c>
      <c r="E40" s="43" t="s">
        <v>93</v>
      </c>
      <c r="F40" s="28" t="s">
        <v>68</v>
      </c>
      <c r="G40" s="28">
        <v>20.0</v>
      </c>
      <c r="H40" s="26" t="s">
        <v>137</v>
      </c>
      <c r="I40" s="26"/>
      <c r="J40" s="43"/>
      <c r="K40" s="43" t="s">
        <v>160</v>
      </c>
    </row>
    <row r="41">
      <c r="A41" s="43" t="s">
        <v>1669</v>
      </c>
      <c r="B41" s="27">
        <v>0.04387731481481481</v>
      </c>
      <c r="C41" s="27">
        <f t="shared" si="1"/>
        <v>0.04387731481</v>
      </c>
      <c r="D41" s="43" t="s">
        <v>70</v>
      </c>
      <c r="E41" s="43" t="s">
        <v>93</v>
      </c>
      <c r="F41" s="28">
        <v>20.0</v>
      </c>
      <c r="G41" s="25">
        <v>12.0</v>
      </c>
      <c r="H41" s="26"/>
      <c r="I41" s="26"/>
      <c r="J41" s="43"/>
      <c r="K41" s="43" t="s">
        <v>422</v>
      </c>
    </row>
    <row r="42">
      <c r="A42" s="43" t="s">
        <v>1669</v>
      </c>
      <c r="B42" s="27">
        <v>0.04415509259259259</v>
      </c>
      <c r="C42" s="27">
        <f t="shared" si="1"/>
        <v>0.04415509259</v>
      </c>
      <c r="D42" s="43" t="s">
        <v>70</v>
      </c>
      <c r="E42" s="43" t="s">
        <v>91</v>
      </c>
      <c r="F42" s="25">
        <v>7.0</v>
      </c>
      <c r="G42" s="25"/>
      <c r="H42" s="43"/>
      <c r="I42" s="26" t="s">
        <v>1671</v>
      </c>
      <c r="J42" s="26"/>
      <c r="K42" s="26"/>
    </row>
    <row r="43">
      <c r="A43" s="43" t="s">
        <v>1669</v>
      </c>
      <c r="B43" s="27">
        <v>0.045300925925925925</v>
      </c>
      <c r="C43" s="27">
        <f t="shared" si="1"/>
        <v>0.04530092593</v>
      </c>
      <c r="D43" s="43" t="s">
        <v>66</v>
      </c>
      <c r="E43" s="43" t="s">
        <v>93</v>
      </c>
      <c r="F43" s="28" t="s">
        <v>75</v>
      </c>
      <c r="G43" s="25" t="s">
        <v>75</v>
      </c>
      <c r="H43" s="26"/>
      <c r="I43" s="26"/>
      <c r="J43" s="43"/>
      <c r="K43" s="43" t="s">
        <v>85</v>
      </c>
    </row>
    <row r="44">
      <c r="A44" s="43" t="s">
        <v>1669</v>
      </c>
      <c r="B44" s="27">
        <v>0.045300925925925925</v>
      </c>
      <c r="C44" s="27">
        <f t="shared" si="1"/>
        <v>0.04530092593</v>
      </c>
      <c r="D44" s="43" t="s">
        <v>66</v>
      </c>
      <c r="E44" s="43" t="s">
        <v>93</v>
      </c>
      <c r="F44" s="25">
        <v>29.0</v>
      </c>
      <c r="G44" s="47">
        <f>F44-9</f>
        <v>20</v>
      </c>
      <c r="H44" s="26"/>
      <c r="I44" s="26"/>
      <c r="J44" s="43"/>
      <c r="K44" s="43" t="s">
        <v>1672</v>
      </c>
    </row>
    <row r="45">
      <c r="A45" s="43" t="s">
        <v>1669</v>
      </c>
      <c r="B45" s="27">
        <v>0.04537037037037037</v>
      </c>
      <c r="C45" s="27">
        <f t="shared" si="1"/>
        <v>0.04537037037</v>
      </c>
      <c r="D45" s="43" t="s">
        <v>66</v>
      </c>
      <c r="E45" s="43" t="s">
        <v>93</v>
      </c>
      <c r="F45" s="28" t="s">
        <v>75</v>
      </c>
      <c r="G45" s="25" t="s">
        <v>75</v>
      </c>
      <c r="H45" s="26"/>
      <c r="I45" s="26"/>
      <c r="J45" s="43"/>
      <c r="K45" s="43" t="s">
        <v>85</v>
      </c>
    </row>
    <row r="46">
      <c r="A46" s="43" t="s">
        <v>1669</v>
      </c>
      <c r="B46" s="27">
        <v>0.04537037037037037</v>
      </c>
      <c r="C46" s="27">
        <f t="shared" si="1"/>
        <v>0.04537037037</v>
      </c>
      <c r="D46" s="43" t="s">
        <v>66</v>
      </c>
      <c r="E46" s="43" t="s">
        <v>93</v>
      </c>
      <c r="F46" s="25">
        <v>19.0</v>
      </c>
      <c r="G46" s="25">
        <f>F46-9</f>
        <v>10</v>
      </c>
      <c r="H46" s="26"/>
      <c r="I46" s="26"/>
      <c r="J46" s="43"/>
      <c r="K46" s="43" t="s">
        <v>1672</v>
      </c>
    </row>
    <row r="47">
      <c r="A47" s="43" t="s">
        <v>1669</v>
      </c>
      <c r="B47" s="27">
        <v>0.04555555555555556</v>
      </c>
      <c r="C47" s="27">
        <f t="shared" si="1"/>
        <v>0.04555555556</v>
      </c>
      <c r="D47" s="43" t="s">
        <v>66</v>
      </c>
      <c r="E47" s="43" t="s">
        <v>91</v>
      </c>
      <c r="F47" s="25">
        <v>15.0</v>
      </c>
      <c r="G47" s="25"/>
      <c r="H47" s="43"/>
      <c r="I47" s="26" t="s">
        <v>1673</v>
      </c>
      <c r="J47" s="26"/>
      <c r="K47" s="26"/>
    </row>
    <row r="48">
      <c r="A48" s="43" t="s">
        <v>1669</v>
      </c>
      <c r="B48" s="27">
        <v>0.04650462962962963</v>
      </c>
      <c r="C48" s="27">
        <f t="shared" si="1"/>
        <v>0.04650462963</v>
      </c>
      <c r="D48" s="43" t="s">
        <v>84</v>
      </c>
      <c r="E48" s="43" t="s">
        <v>93</v>
      </c>
      <c r="F48" s="28" t="s">
        <v>68</v>
      </c>
      <c r="G48" s="28">
        <v>20.0</v>
      </c>
      <c r="H48" s="26" t="s">
        <v>137</v>
      </c>
      <c r="I48" s="26"/>
      <c r="J48" s="43"/>
      <c r="K48" s="43" t="s">
        <v>553</v>
      </c>
    </row>
    <row r="49">
      <c r="A49" s="43" t="s">
        <v>1669</v>
      </c>
      <c r="B49" s="27">
        <v>0.04650462962962963</v>
      </c>
      <c r="C49" s="27">
        <f t="shared" si="1"/>
        <v>0.04650462963</v>
      </c>
      <c r="D49" s="43" t="s">
        <v>84</v>
      </c>
      <c r="E49" s="43" t="s">
        <v>93</v>
      </c>
      <c r="F49" s="28" t="s">
        <v>75</v>
      </c>
      <c r="G49" s="25" t="s">
        <v>75</v>
      </c>
      <c r="H49" s="26"/>
      <c r="I49" s="26"/>
      <c r="J49" s="43"/>
      <c r="K49" s="43" t="s">
        <v>85</v>
      </c>
    </row>
    <row r="50">
      <c r="A50" s="43" t="s">
        <v>1669</v>
      </c>
      <c r="B50" s="27">
        <v>0.04649305555555556</v>
      </c>
      <c r="C50" s="27">
        <f t="shared" si="1"/>
        <v>0.04649305556</v>
      </c>
      <c r="D50" s="43" t="s">
        <v>84</v>
      </c>
      <c r="E50" s="43" t="s">
        <v>93</v>
      </c>
      <c r="F50" s="28" t="s">
        <v>75</v>
      </c>
      <c r="G50" s="25" t="s">
        <v>75</v>
      </c>
      <c r="H50" s="26"/>
      <c r="I50" s="26"/>
      <c r="J50" s="43"/>
      <c r="K50" s="43" t="s">
        <v>85</v>
      </c>
    </row>
    <row r="51">
      <c r="A51" s="43" t="s">
        <v>1669</v>
      </c>
      <c r="B51" s="27">
        <v>0.04649305555555556</v>
      </c>
      <c r="C51" s="27">
        <f t="shared" si="1"/>
        <v>0.04649305556</v>
      </c>
      <c r="D51" s="43" t="s">
        <v>84</v>
      </c>
      <c r="E51" s="43" t="s">
        <v>93</v>
      </c>
      <c r="F51" s="25">
        <v>10.0</v>
      </c>
      <c r="G51" s="25">
        <f>F51-7</f>
        <v>3</v>
      </c>
      <c r="H51" s="26"/>
      <c r="I51" s="26"/>
      <c r="J51" s="43"/>
      <c r="K51" s="43" t="s">
        <v>553</v>
      </c>
    </row>
    <row r="52">
      <c r="A52" s="43" t="s">
        <v>1669</v>
      </c>
      <c r="B52" s="27">
        <v>0.046828703703703706</v>
      </c>
      <c r="C52" s="27">
        <f t="shared" si="1"/>
        <v>0.0468287037</v>
      </c>
      <c r="D52" s="43" t="s">
        <v>84</v>
      </c>
      <c r="E52" s="43" t="s">
        <v>91</v>
      </c>
      <c r="F52" s="25">
        <v>29.0</v>
      </c>
      <c r="G52" s="25"/>
      <c r="H52" s="43"/>
      <c r="I52" s="26" t="s">
        <v>1674</v>
      </c>
      <c r="J52" s="26"/>
      <c r="K52" s="26"/>
    </row>
    <row r="53">
      <c r="A53" s="43" t="s">
        <v>1669</v>
      </c>
      <c r="B53" s="27">
        <v>0.05025462962962963</v>
      </c>
      <c r="C53" s="27">
        <f t="shared" si="1"/>
        <v>0.05025462963</v>
      </c>
      <c r="D53" s="43" t="s">
        <v>968</v>
      </c>
      <c r="E53" s="43" t="s">
        <v>93</v>
      </c>
      <c r="F53" s="28" t="s">
        <v>75</v>
      </c>
      <c r="G53" s="25" t="s">
        <v>75</v>
      </c>
      <c r="H53" s="26"/>
      <c r="I53" s="26"/>
      <c r="J53" s="43"/>
      <c r="K53" s="43" t="s">
        <v>85</v>
      </c>
    </row>
    <row r="54">
      <c r="A54" s="43" t="s">
        <v>1669</v>
      </c>
      <c r="B54" s="27">
        <v>0.05025462962962963</v>
      </c>
      <c r="C54" s="27">
        <f t="shared" si="1"/>
        <v>0.05025462963</v>
      </c>
      <c r="D54" s="43" t="s">
        <v>968</v>
      </c>
      <c r="E54" s="43" t="s">
        <v>93</v>
      </c>
      <c r="F54" s="25">
        <v>18.0</v>
      </c>
      <c r="G54" s="25">
        <f>F54-3</f>
        <v>15</v>
      </c>
      <c r="H54" s="26"/>
      <c r="I54" s="26"/>
      <c r="J54" s="43"/>
      <c r="K54" s="43" t="s">
        <v>1675</v>
      </c>
    </row>
    <row r="55">
      <c r="A55" s="43" t="s">
        <v>1669</v>
      </c>
      <c r="B55" s="27">
        <v>0.05056712962962963</v>
      </c>
      <c r="C55" s="27">
        <f t="shared" si="1"/>
        <v>0.05056712963</v>
      </c>
      <c r="D55" s="43" t="s">
        <v>968</v>
      </c>
      <c r="E55" s="43" t="s">
        <v>91</v>
      </c>
      <c r="F55" s="25">
        <v>10.0</v>
      </c>
      <c r="G55" s="25"/>
      <c r="H55" s="43"/>
      <c r="I55" s="26" t="s">
        <v>1676</v>
      </c>
      <c r="J55" s="26"/>
      <c r="K55" s="26"/>
    </row>
    <row r="56">
      <c r="A56" s="43" t="s">
        <v>1669</v>
      </c>
      <c r="B56" s="27">
        <v>0.050833333333333335</v>
      </c>
      <c r="C56" s="27">
        <f t="shared" si="1"/>
        <v>0.05083333333</v>
      </c>
      <c r="D56" s="43" t="s">
        <v>74</v>
      </c>
      <c r="E56" s="43" t="s">
        <v>93</v>
      </c>
      <c r="F56" s="28" t="s">
        <v>75</v>
      </c>
      <c r="G56" s="25" t="s">
        <v>75</v>
      </c>
      <c r="H56" s="26"/>
      <c r="I56" s="26"/>
      <c r="J56" s="43"/>
      <c r="K56" s="43" t="s">
        <v>85</v>
      </c>
    </row>
    <row r="57">
      <c r="A57" s="43" t="s">
        <v>1669</v>
      </c>
      <c r="B57" s="27">
        <v>0.050833333333333335</v>
      </c>
      <c r="C57" s="27">
        <f t="shared" si="1"/>
        <v>0.05083333333</v>
      </c>
      <c r="D57" s="43" t="s">
        <v>74</v>
      </c>
      <c r="E57" s="43" t="s">
        <v>93</v>
      </c>
      <c r="F57" s="25">
        <v>15.0</v>
      </c>
      <c r="G57" s="25">
        <f>F57-9</f>
        <v>6</v>
      </c>
      <c r="H57" s="26"/>
      <c r="I57" s="26"/>
      <c r="J57" s="43"/>
      <c r="K57" s="43" t="s">
        <v>1315</v>
      </c>
    </row>
    <row r="58">
      <c r="A58" s="43" t="s">
        <v>1669</v>
      </c>
      <c r="B58" s="27">
        <v>0.051041666666666666</v>
      </c>
      <c r="C58" s="27">
        <f t="shared" si="1"/>
        <v>0.05104166667</v>
      </c>
      <c r="D58" s="43" t="s">
        <v>74</v>
      </c>
      <c r="E58" s="43" t="s">
        <v>93</v>
      </c>
      <c r="F58" s="28" t="s">
        <v>75</v>
      </c>
      <c r="G58" s="25" t="s">
        <v>75</v>
      </c>
      <c r="H58" s="26"/>
      <c r="I58" s="26"/>
      <c r="J58" s="43"/>
      <c r="K58" s="43" t="s">
        <v>85</v>
      </c>
    </row>
    <row r="59">
      <c r="A59" s="43" t="s">
        <v>1669</v>
      </c>
      <c r="B59" s="27">
        <v>0.051041666666666666</v>
      </c>
      <c r="C59" s="27">
        <f t="shared" si="1"/>
        <v>0.05104166667</v>
      </c>
      <c r="D59" s="43" t="s">
        <v>74</v>
      </c>
      <c r="E59" s="43" t="s">
        <v>93</v>
      </c>
      <c r="F59" s="25">
        <v>28.0</v>
      </c>
      <c r="G59" s="25">
        <f>F59-9</f>
        <v>19</v>
      </c>
      <c r="H59" s="26"/>
      <c r="I59" s="26"/>
      <c r="J59" s="43"/>
      <c r="K59" s="43" t="s">
        <v>1313</v>
      </c>
    </row>
    <row r="60">
      <c r="A60" s="43" t="s">
        <v>1669</v>
      </c>
      <c r="B60" s="27">
        <v>0.05125</v>
      </c>
      <c r="C60" s="27">
        <f t="shared" si="1"/>
        <v>0.05125</v>
      </c>
      <c r="D60" s="43" t="s">
        <v>74</v>
      </c>
      <c r="E60" s="43" t="s">
        <v>91</v>
      </c>
      <c r="F60" s="25">
        <v>30.0</v>
      </c>
      <c r="G60" s="25"/>
      <c r="H60" s="43"/>
      <c r="I60" s="26" t="s">
        <v>1677</v>
      </c>
      <c r="J60" s="43"/>
      <c r="K60" s="43" t="s">
        <v>493</v>
      </c>
    </row>
    <row r="61">
      <c r="A61" s="43" t="s">
        <v>1669</v>
      </c>
      <c r="B61" s="27">
        <v>0.0528125</v>
      </c>
      <c r="C61" s="27">
        <f t="shared" si="1"/>
        <v>0.0528125</v>
      </c>
      <c r="D61" s="43" t="s">
        <v>70</v>
      </c>
      <c r="E61" s="43" t="s">
        <v>93</v>
      </c>
      <c r="F61" s="25">
        <v>14.0</v>
      </c>
      <c r="G61" s="25">
        <f>F61-8</f>
        <v>6</v>
      </c>
      <c r="H61" s="26"/>
      <c r="I61" s="26"/>
      <c r="J61" s="43"/>
      <c r="K61" s="43" t="s">
        <v>148</v>
      </c>
    </row>
    <row r="62">
      <c r="A62" s="43" t="s">
        <v>1669</v>
      </c>
      <c r="B62" s="27">
        <v>0.05296296296296296</v>
      </c>
      <c r="C62" s="27">
        <f t="shared" si="1"/>
        <v>0.05296296296</v>
      </c>
      <c r="D62" s="43" t="s">
        <v>70</v>
      </c>
      <c r="E62" s="26" t="s">
        <v>93</v>
      </c>
      <c r="F62" s="28">
        <f>G62+8</f>
        <v>27</v>
      </c>
      <c r="G62" s="25">
        <v>19.0</v>
      </c>
      <c r="H62" s="26"/>
      <c r="I62" s="26"/>
      <c r="J62" s="43"/>
      <c r="K62" s="43" t="s">
        <v>148</v>
      </c>
    </row>
    <row r="63">
      <c r="A63" s="43" t="s">
        <v>1669</v>
      </c>
      <c r="B63" s="27">
        <v>0.05309027777777778</v>
      </c>
      <c r="C63" s="27">
        <f t="shared" si="1"/>
        <v>0.05309027778</v>
      </c>
      <c r="D63" s="43" t="s">
        <v>70</v>
      </c>
      <c r="E63" s="43" t="s">
        <v>91</v>
      </c>
      <c r="F63" s="25">
        <v>7.0</v>
      </c>
      <c r="G63" s="25"/>
      <c r="H63" s="43"/>
      <c r="I63" s="26" t="s">
        <v>1671</v>
      </c>
      <c r="J63" s="26"/>
      <c r="K63" s="26"/>
    </row>
    <row r="64">
      <c r="A64" s="43" t="s">
        <v>1669</v>
      </c>
      <c r="B64" s="27">
        <v>0.05355324074074074</v>
      </c>
      <c r="C64" s="27">
        <f t="shared" si="1"/>
        <v>0.05355324074</v>
      </c>
      <c r="D64" s="43" t="s">
        <v>70</v>
      </c>
      <c r="E64" s="43" t="s">
        <v>93</v>
      </c>
      <c r="F64" s="28" t="s">
        <v>68</v>
      </c>
      <c r="G64" s="28">
        <v>20.0</v>
      </c>
      <c r="H64" s="26" t="s">
        <v>137</v>
      </c>
      <c r="I64" s="26"/>
      <c r="J64" s="43"/>
      <c r="K64" s="43" t="s">
        <v>99</v>
      </c>
    </row>
    <row r="65">
      <c r="A65" s="43" t="s">
        <v>1669</v>
      </c>
      <c r="B65" s="27">
        <v>0.05365740740740741</v>
      </c>
      <c r="C65" s="27">
        <f t="shared" si="1"/>
        <v>0.05365740741</v>
      </c>
      <c r="D65" s="43" t="s">
        <v>70</v>
      </c>
      <c r="E65" s="43" t="s">
        <v>91</v>
      </c>
      <c r="F65" s="25">
        <v>11.0</v>
      </c>
      <c r="G65" s="25"/>
      <c r="H65" s="43"/>
      <c r="I65" s="26" t="s">
        <v>1678</v>
      </c>
      <c r="J65" s="26"/>
      <c r="K65" s="26"/>
    </row>
    <row r="66">
      <c r="A66" s="43" t="s">
        <v>1669</v>
      </c>
      <c r="B66" s="27">
        <v>0.05388888888888889</v>
      </c>
      <c r="C66" s="27">
        <f t="shared" si="1"/>
        <v>0.05388888889</v>
      </c>
      <c r="D66" s="43" t="s">
        <v>70</v>
      </c>
      <c r="E66" s="43" t="s">
        <v>93</v>
      </c>
      <c r="F66" s="25">
        <v>18.0</v>
      </c>
      <c r="G66" s="25">
        <f>F66-8</f>
        <v>10</v>
      </c>
      <c r="H66" s="43"/>
      <c r="I66" s="26"/>
      <c r="J66" s="43"/>
      <c r="K66" s="43" t="s">
        <v>99</v>
      </c>
    </row>
    <row r="67">
      <c r="A67" s="43" t="s">
        <v>1669</v>
      </c>
      <c r="B67" s="27">
        <v>0.0540625</v>
      </c>
      <c r="C67" s="27">
        <f t="shared" si="1"/>
        <v>0.0540625</v>
      </c>
      <c r="D67" s="43" t="s">
        <v>70</v>
      </c>
      <c r="E67" s="43" t="s">
        <v>91</v>
      </c>
      <c r="F67" s="25">
        <v>11.0</v>
      </c>
      <c r="G67" s="25"/>
      <c r="H67" s="43"/>
      <c r="I67" s="26" t="s">
        <v>1678</v>
      </c>
      <c r="J67" s="26"/>
      <c r="K67" s="26"/>
    </row>
    <row r="68">
      <c r="A68" s="43" t="s">
        <v>1669</v>
      </c>
      <c r="B68" s="27">
        <v>0.05431712962962963</v>
      </c>
      <c r="C68" s="27">
        <f t="shared" si="1"/>
        <v>0.05431712963</v>
      </c>
      <c r="D68" s="43" t="s">
        <v>66</v>
      </c>
      <c r="E68" s="43" t="s">
        <v>93</v>
      </c>
      <c r="F68" s="25">
        <v>28.0</v>
      </c>
      <c r="G68" s="25">
        <f t="shared" ref="G68:G69" si="5">F68-9</f>
        <v>19</v>
      </c>
      <c r="H68" s="26"/>
      <c r="I68" s="26"/>
      <c r="J68" s="43"/>
      <c r="K68" s="43" t="s">
        <v>1100</v>
      </c>
    </row>
    <row r="69">
      <c r="A69" s="43" t="s">
        <v>1669</v>
      </c>
      <c r="B69" s="27">
        <v>0.054328703703703705</v>
      </c>
      <c r="C69" s="27">
        <f t="shared" si="1"/>
        <v>0.0543287037</v>
      </c>
      <c r="D69" s="43" t="s">
        <v>66</v>
      </c>
      <c r="E69" s="43" t="s">
        <v>93</v>
      </c>
      <c r="F69" s="25">
        <v>29.0</v>
      </c>
      <c r="G69" s="47">
        <f t="shared" si="5"/>
        <v>20</v>
      </c>
      <c r="H69" s="26"/>
      <c r="I69" s="26"/>
      <c r="J69" s="43"/>
      <c r="K69" s="43" t="s">
        <v>1100</v>
      </c>
    </row>
    <row r="70">
      <c r="A70" s="43" t="s">
        <v>1669</v>
      </c>
      <c r="B70" s="27">
        <v>0.05452546296296296</v>
      </c>
      <c r="C70" s="27">
        <f t="shared" si="1"/>
        <v>0.05452546296</v>
      </c>
      <c r="D70" s="43" t="s">
        <v>66</v>
      </c>
      <c r="E70" s="43" t="s">
        <v>91</v>
      </c>
      <c r="F70" s="25">
        <v>14.0</v>
      </c>
      <c r="G70" s="25"/>
      <c r="H70" s="43"/>
      <c r="I70" s="26" t="s">
        <v>1679</v>
      </c>
      <c r="J70" s="26"/>
      <c r="K70" s="26"/>
    </row>
    <row r="71">
      <c r="A71" s="43" t="s">
        <v>1669</v>
      </c>
      <c r="B71" s="27">
        <v>0.05466435185185185</v>
      </c>
      <c r="C71" s="27">
        <f t="shared" si="1"/>
        <v>0.05466435185</v>
      </c>
      <c r="D71" s="43" t="s">
        <v>66</v>
      </c>
      <c r="E71" s="43" t="s">
        <v>91</v>
      </c>
      <c r="F71" s="25">
        <v>19.0</v>
      </c>
      <c r="G71" s="25"/>
      <c r="H71" s="43"/>
      <c r="I71" s="43" t="s">
        <v>1680</v>
      </c>
      <c r="J71" s="28">
        <v>1.0</v>
      </c>
      <c r="K71" s="43" t="s">
        <v>119</v>
      </c>
    </row>
    <row r="72">
      <c r="A72" s="43" t="s">
        <v>1669</v>
      </c>
      <c r="B72" s="27">
        <v>0.05618055555555555</v>
      </c>
      <c r="C72" s="27">
        <f t="shared" si="1"/>
        <v>0.05618055556</v>
      </c>
      <c r="D72" s="43" t="s">
        <v>69</v>
      </c>
      <c r="E72" s="43" t="s">
        <v>67</v>
      </c>
      <c r="F72" s="25">
        <v>12.0</v>
      </c>
      <c r="G72" s="25">
        <f>F72-5</f>
        <v>7</v>
      </c>
      <c r="H72" s="26"/>
      <c r="I72" s="26"/>
      <c r="J72" s="26"/>
      <c r="K72" s="26"/>
    </row>
    <row r="73">
      <c r="A73" s="43" t="s">
        <v>1669</v>
      </c>
      <c r="B73" s="27">
        <v>0.05717592592592593</v>
      </c>
      <c r="C73" s="27">
        <f t="shared" si="1"/>
        <v>0.05717592593</v>
      </c>
      <c r="D73" s="43" t="s">
        <v>968</v>
      </c>
      <c r="E73" s="43" t="s">
        <v>93</v>
      </c>
      <c r="F73" s="25">
        <v>22.0</v>
      </c>
      <c r="G73" s="25">
        <f>F73-3</f>
        <v>19</v>
      </c>
      <c r="H73" s="26"/>
      <c r="I73" s="26"/>
      <c r="J73" s="43"/>
      <c r="K73" s="43" t="s">
        <v>1675</v>
      </c>
    </row>
    <row r="74">
      <c r="A74" s="43" t="s">
        <v>1669</v>
      </c>
      <c r="B74" s="27">
        <v>0.0574537037037037</v>
      </c>
      <c r="C74" s="27">
        <f t="shared" si="1"/>
        <v>0.0574537037</v>
      </c>
      <c r="D74" s="43" t="s">
        <v>968</v>
      </c>
      <c r="E74" s="43" t="s">
        <v>91</v>
      </c>
      <c r="F74" s="25">
        <v>10.0</v>
      </c>
      <c r="G74" s="25"/>
      <c r="H74" s="43"/>
      <c r="I74" s="26" t="s">
        <v>1681</v>
      </c>
      <c r="J74" s="26"/>
      <c r="K74" s="26"/>
    </row>
    <row r="75">
      <c r="A75" s="43" t="s">
        <v>1669</v>
      </c>
      <c r="B75" s="27">
        <v>0.057604166666666665</v>
      </c>
      <c r="C75" s="27">
        <f t="shared" si="1"/>
        <v>0.05760416667</v>
      </c>
      <c r="D75" s="43" t="s">
        <v>70</v>
      </c>
      <c r="E75" s="43" t="s">
        <v>79</v>
      </c>
      <c r="F75" s="25">
        <v>11.0</v>
      </c>
      <c r="G75" s="25">
        <f>F75-6</f>
        <v>5</v>
      </c>
      <c r="H75" s="26"/>
      <c r="I75" s="26"/>
      <c r="J75" s="26"/>
      <c r="K75" s="26"/>
    </row>
    <row r="76">
      <c r="A76" s="43" t="s">
        <v>1669</v>
      </c>
      <c r="B76" s="27">
        <v>0.057604166666666665</v>
      </c>
      <c r="C76" s="27">
        <f t="shared" si="1"/>
        <v>0.05760416667</v>
      </c>
      <c r="D76" s="43" t="s">
        <v>84</v>
      </c>
      <c r="E76" s="43" t="s">
        <v>79</v>
      </c>
      <c r="F76" s="28" t="s">
        <v>75</v>
      </c>
      <c r="G76" s="25" t="s">
        <v>75</v>
      </c>
      <c r="H76" s="26"/>
      <c r="I76" s="26"/>
      <c r="J76" s="26"/>
      <c r="K76" s="26"/>
    </row>
    <row r="77">
      <c r="A77" s="43" t="s">
        <v>1669</v>
      </c>
      <c r="B77" s="27">
        <v>0.057650462962962966</v>
      </c>
      <c r="C77" s="27">
        <f t="shared" si="1"/>
        <v>0.05765046296</v>
      </c>
      <c r="D77" s="43" t="s">
        <v>66</v>
      </c>
      <c r="E77" s="43" t="s">
        <v>89</v>
      </c>
      <c r="F77" s="28" t="s">
        <v>75</v>
      </c>
      <c r="G77" s="25" t="s">
        <v>75</v>
      </c>
      <c r="H77" s="26"/>
      <c r="I77" s="26"/>
      <c r="J77" s="43"/>
      <c r="K77" s="43" t="s">
        <v>171</v>
      </c>
    </row>
    <row r="78">
      <c r="A78" s="43" t="s">
        <v>1669</v>
      </c>
      <c r="B78" s="27">
        <v>0.057650462962962966</v>
      </c>
      <c r="C78" s="27">
        <f t="shared" si="1"/>
        <v>0.05765046296</v>
      </c>
      <c r="D78" s="43" t="s">
        <v>66</v>
      </c>
      <c r="E78" s="43" t="s">
        <v>89</v>
      </c>
      <c r="F78" s="28" t="s">
        <v>75</v>
      </c>
      <c r="G78" s="25" t="s">
        <v>75</v>
      </c>
      <c r="H78" s="26"/>
      <c r="I78" s="26"/>
      <c r="J78" s="43"/>
      <c r="K78" s="43" t="s">
        <v>171</v>
      </c>
    </row>
    <row r="79">
      <c r="A79" s="43" t="s">
        <v>1669</v>
      </c>
      <c r="B79" s="27">
        <v>0.05767361111111111</v>
      </c>
      <c r="C79" s="27">
        <f t="shared" si="1"/>
        <v>0.05767361111</v>
      </c>
      <c r="D79" s="43" t="s">
        <v>74</v>
      </c>
      <c r="E79" s="43" t="s">
        <v>93</v>
      </c>
      <c r="F79" s="25">
        <v>20.0</v>
      </c>
      <c r="G79" s="25">
        <f>F79-9</f>
        <v>11</v>
      </c>
      <c r="H79" s="26"/>
      <c r="I79" s="26"/>
      <c r="J79" s="43"/>
      <c r="K79" s="43" t="s">
        <v>1304</v>
      </c>
    </row>
    <row r="80">
      <c r="A80" s="43" t="s">
        <v>1669</v>
      </c>
      <c r="B80" s="27">
        <v>0.057743055555555554</v>
      </c>
      <c r="C80" s="27">
        <f t="shared" si="1"/>
        <v>0.05774305556</v>
      </c>
      <c r="D80" s="43" t="s">
        <v>66</v>
      </c>
      <c r="E80" s="43" t="s">
        <v>91</v>
      </c>
      <c r="F80" s="25">
        <v>16.0</v>
      </c>
      <c r="G80" s="25"/>
      <c r="H80" s="43"/>
      <c r="I80" s="26" t="s">
        <v>1682</v>
      </c>
      <c r="J80" s="26"/>
      <c r="K80" s="26"/>
    </row>
    <row r="81">
      <c r="A81" s="43" t="s">
        <v>1669</v>
      </c>
      <c r="B81" s="27">
        <v>0.05778935185185185</v>
      </c>
      <c r="C81" s="27">
        <f t="shared" si="1"/>
        <v>0.05778935185</v>
      </c>
      <c r="D81" s="43" t="s">
        <v>74</v>
      </c>
      <c r="E81" s="43" t="s">
        <v>91</v>
      </c>
      <c r="F81" s="25">
        <v>12.0</v>
      </c>
      <c r="G81" s="25"/>
      <c r="H81" s="43"/>
      <c r="I81" s="26" t="s">
        <v>1683</v>
      </c>
      <c r="J81" s="26"/>
      <c r="K81" s="26"/>
    </row>
    <row r="82">
      <c r="A82" s="43" t="s">
        <v>1669</v>
      </c>
      <c r="B82" s="27">
        <v>0.05803240740740741</v>
      </c>
      <c r="C82" s="27">
        <f t="shared" si="1"/>
        <v>0.05803240741</v>
      </c>
      <c r="D82" s="43" t="s">
        <v>69</v>
      </c>
      <c r="E82" s="26" t="s">
        <v>89</v>
      </c>
      <c r="F82" s="28">
        <f>G82+8</f>
        <v>27</v>
      </c>
      <c r="G82" s="25">
        <v>19.0</v>
      </c>
      <c r="H82" s="26"/>
      <c r="I82" s="26"/>
      <c r="J82" s="43"/>
      <c r="K82" s="43" t="s">
        <v>267</v>
      </c>
    </row>
    <row r="83">
      <c r="A83" s="43" t="s">
        <v>1669</v>
      </c>
      <c r="B83" s="27">
        <v>0.057951388888888886</v>
      </c>
      <c r="C83" s="27">
        <f t="shared" si="1"/>
        <v>0.05795138889</v>
      </c>
      <c r="D83" s="43" t="s">
        <v>69</v>
      </c>
      <c r="E83" s="43" t="s">
        <v>91</v>
      </c>
      <c r="F83" s="25">
        <v>13.0</v>
      </c>
      <c r="G83" s="25"/>
      <c r="H83" s="43"/>
      <c r="I83" s="26" t="s">
        <v>1684</v>
      </c>
      <c r="J83" s="26"/>
      <c r="K83" s="26"/>
    </row>
    <row r="84">
      <c r="A84" s="43" t="s">
        <v>1669</v>
      </c>
      <c r="B84" s="27">
        <v>0.058194444444444444</v>
      </c>
      <c r="C84" s="27">
        <f t="shared" si="1"/>
        <v>0.05819444444</v>
      </c>
      <c r="D84" s="43" t="s">
        <v>82</v>
      </c>
      <c r="E84" s="43" t="s">
        <v>89</v>
      </c>
      <c r="F84" s="28" t="s">
        <v>68</v>
      </c>
      <c r="G84" s="28">
        <v>20.0</v>
      </c>
      <c r="H84" s="26" t="s">
        <v>137</v>
      </c>
      <c r="I84" s="26"/>
      <c r="J84" s="43"/>
      <c r="K84" s="43" t="s">
        <v>151</v>
      </c>
    </row>
    <row r="85">
      <c r="A85" s="43" t="s">
        <v>1669</v>
      </c>
      <c r="B85" s="27">
        <v>0.05828703703703704</v>
      </c>
      <c r="C85" s="27">
        <f t="shared" si="1"/>
        <v>0.05828703704</v>
      </c>
      <c r="D85" s="43" t="s">
        <v>82</v>
      </c>
      <c r="E85" s="43" t="s">
        <v>91</v>
      </c>
      <c r="F85" s="25">
        <v>18.0</v>
      </c>
      <c r="G85" s="25"/>
      <c r="H85" s="43"/>
      <c r="I85" s="26" t="s">
        <v>1685</v>
      </c>
      <c r="J85" s="26"/>
      <c r="K85" s="26"/>
    </row>
    <row r="86">
      <c r="A86" s="43" t="s">
        <v>1669</v>
      </c>
      <c r="B86" s="27">
        <v>0.05831018518518519</v>
      </c>
      <c r="C86" s="27">
        <f t="shared" si="1"/>
        <v>0.05831018519</v>
      </c>
      <c r="D86" s="43" t="s">
        <v>66</v>
      </c>
      <c r="E86" s="43" t="s">
        <v>89</v>
      </c>
      <c r="F86" s="28" t="s">
        <v>75</v>
      </c>
      <c r="G86" s="25" t="s">
        <v>75</v>
      </c>
      <c r="H86" s="26"/>
      <c r="I86" s="26"/>
      <c r="J86" s="43"/>
      <c r="K86" s="43" t="s">
        <v>171</v>
      </c>
    </row>
    <row r="87">
      <c r="A87" s="43" t="s">
        <v>1669</v>
      </c>
      <c r="B87" s="27">
        <v>0.05831018518518519</v>
      </c>
      <c r="C87" s="27">
        <f t="shared" si="1"/>
        <v>0.05831018519</v>
      </c>
      <c r="D87" s="43" t="s">
        <v>66</v>
      </c>
      <c r="E87" s="43" t="s">
        <v>89</v>
      </c>
      <c r="F87" s="25">
        <v>21.0</v>
      </c>
      <c r="G87" s="25">
        <f>F87-8</f>
        <v>13</v>
      </c>
      <c r="H87" s="26"/>
      <c r="I87" s="26"/>
      <c r="J87" s="43"/>
      <c r="K87" s="43" t="s">
        <v>171</v>
      </c>
    </row>
    <row r="88">
      <c r="A88" s="43" t="s">
        <v>1669</v>
      </c>
      <c r="B88" s="27">
        <v>0.05834490740740741</v>
      </c>
      <c r="C88" s="27">
        <f t="shared" si="1"/>
        <v>0.05834490741</v>
      </c>
      <c r="D88" s="43" t="s">
        <v>66</v>
      </c>
      <c r="E88" s="43" t="s">
        <v>91</v>
      </c>
      <c r="F88" s="25">
        <v>19.0</v>
      </c>
      <c r="G88" s="25"/>
      <c r="H88" s="43"/>
      <c r="I88" s="26" t="s">
        <v>1686</v>
      </c>
      <c r="J88" s="26"/>
      <c r="K88" s="26"/>
    </row>
    <row r="89">
      <c r="A89" s="43" t="s">
        <v>1669</v>
      </c>
      <c r="B89" s="27">
        <v>0.058923611111111114</v>
      </c>
      <c r="C89" s="27">
        <f t="shared" si="1"/>
        <v>0.05892361111</v>
      </c>
      <c r="D89" s="43" t="s">
        <v>74</v>
      </c>
      <c r="E89" s="43" t="s">
        <v>93</v>
      </c>
      <c r="F89" s="28" t="s">
        <v>75</v>
      </c>
      <c r="G89" s="25" t="s">
        <v>75</v>
      </c>
      <c r="H89" s="26"/>
      <c r="I89" s="26"/>
      <c r="J89" s="43"/>
      <c r="K89" s="43" t="s">
        <v>160</v>
      </c>
    </row>
    <row r="90">
      <c r="A90" s="43" t="s">
        <v>1669</v>
      </c>
      <c r="B90" s="27">
        <v>0.058923611111111114</v>
      </c>
      <c r="C90" s="27">
        <f t="shared" si="1"/>
        <v>0.05892361111</v>
      </c>
      <c r="D90" s="43" t="s">
        <v>74</v>
      </c>
      <c r="E90" s="43" t="s">
        <v>93</v>
      </c>
      <c r="F90" s="25">
        <v>13.0</v>
      </c>
      <c r="G90" s="25">
        <f>F90-7</f>
        <v>6</v>
      </c>
      <c r="H90" s="26"/>
      <c r="I90" s="26"/>
      <c r="J90" s="43"/>
      <c r="K90" s="43" t="s">
        <v>1687</v>
      </c>
    </row>
    <row r="91">
      <c r="A91" s="43" t="s">
        <v>1669</v>
      </c>
      <c r="B91" s="27">
        <v>0.059375</v>
      </c>
      <c r="C91" s="27">
        <f t="shared" si="1"/>
        <v>0.059375</v>
      </c>
      <c r="D91" s="43" t="s">
        <v>968</v>
      </c>
      <c r="E91" s="43" t="s">
        <v>93</v>
      </c>
      <c r="F91" s="25">
        <v>16.0</v>
      </c>
      <c r="G91" s="25">
        <f>F91-3</f>
        <v>13</v>
      </c>
      <c r="H91" s="26"/>
      <c r="I91" s="26"/>
      <c r="J91" s="43"/>
      <c r="K91" s="43" t="s">
        <v>1675</v>
      </c>
    </row>
    <row r="92">
      <c r="A92" s="43" t="s">
        <v>1669</v>
      </c>
      <c r="B92" s="27">
        <v>0.05962962962962963</v>
      </c>
      <c r="C92" s="27">
        <f t="shared" si="1"/>
        <v>0.05962962963</v>
      </c>
      <c r="D92" s="43" t="s">
        <v>66</v>
      </c>
      <c r="E92" s="43" t="s">
        <v>89</v>
      </c>
      <c r="F92" s="28" t="s">
        <v>68</v>
      </c>
      <c r="G92" s="28">
        <v>20.0</v>
      </c>
      <c r="H92" s="26" t="s">
        <v>137</v>
      </c>
      <c r="I92" s="26"/>
      <c r="J92" s="43"/>
      <c r="K92" s="43" t="s">
        <v>171</v>
      </c>
    </row>
    <row r="93">
      <c r="A93" s="43" t="s">
        <v>1669</v>
      </c>
      <c r="B93" s="27">
        <v>0.05962962962962963</v>
      </c>
      <c r="C93" s="27">
        <f t="shared" si="1"/>
        <v>0.05962962963</v>
      </c>
      <c r="D93" s="43" t="s">
        <v>66</v>
      </c>
      <c r="E93" s="43" t="s">
        <v>89</v>
      </c>
      <c r="F93" s="25">
        <v>20.0</v>
      </c>
      <c r="G93" s="25">
        <f>F93-8</f>
        <v>12</v>
      </c>
      <c r="H93" s="26"/>
      <c r="I93" s="26"/>
      <c r="J93" s="43"/>
      <c r="K93" s="43" t="s">
        <v>171</v>
      </c>
    </row>
    <row r="94">
      <c r="A94" s="43" t="s">
        <v>1669</v>
      </c>
      <c r="B94" s="27">
        <v>0.059722222222222225</v>
      </c>
      <c r="C94" s="27">
        <f t="shared" si="1"/>
        <v>0.05972222222</v>
      </c>
      <c r="D94" s="43" t="s">
        <v>968</v>
      </c>
      <c r="E94" s="43" t="s">
        <v>91</v>
      </c>
      <c r="F94" s="25">
        <v>15.0</v>
      </c>
      <c r="G94" s="25"/>
      <c r="H94" s="43"/>
      <c r="I94" s="26" t="s">
        <v>1688</v>
      </c>
      <c r="J94" s="43"/>
      <c r="K94" s="43" t="s">
        <v>263</v>
      </c>
    </row>
    <row r="95">
      <c r="A95" s="43" t="s">
        <v>1669</v>
      </c>
      <c r="B95" s="27">
        <v>0.059814814814814814</v>
      </c>
      <c r="C95" s="27">
        <f t="shared" si="1"/>
        <v>0.05981481481</v>
      </c>
      <c r="D95" s="43" t="s">
        <v>66</v>
      </c>
      <c r="E95" s="43" t="s">
        <v>91</v>
      </c>
      <c r="F95" s="25">
        <v>13.0</v>
      </c>
      <c r="G95" s="25"/>
      <c r="H95" s="43"/>
      <c r="I95" s="26" t="s">
        <v>1684</v>
      </c>
      <c r="J95" s="26"/>
      <c r="K95" s="26"/>
    </row>
    <row r="96">
      <c r="A96" s="43" t="s">
        <v>1669</v>
      </c>
      <c r="B96" s="27">
        <v>0.059895833333333336</v>
      </c>
      <c r="C96" s="27">
        <f t="shared" si="1"/>
        <v>0.05989583333</v>
      </c>
      <c r="D96" s="43" t="s">
        <v>66</v>
      </c>
      <c r="E96" s="43" t="s">
        <v>91</v>
      </c>
      <c r="F96" s="25">
        <v>13.0</v>
      </c>
      <c r="G96" s="25"/>
      <c r="H96" s="43"/>
      <c r="I96" s="43" t="s">
        <v>1684</v>
      </c>
      <c r="J96" s="28">
        <v>1.0</v>
      </c>
      <c r="K96" s="43" t="s">
        <v>1689</v>
      </c>
    </row>
    <row r="97">
      <c r="A97" s="43" t="s">
        <v>1669</v>
      </c>
      <c r="B97" s="27">
        <v>0.06024305555555556</v>
      </c>
      <c r="C97" s="27">
        <f t="shared" si="1"/>
        <v>0.06024305556</v>
      </c>
      <c r="D97" s="43" t="s">
        <v>968</v>
      </c>
      <c r="E97" s="43" t="s">
        <v>120</v>
      </c>
      <c r="F97" s="25">
        <v>12.0</v>
      </c>
      <c r="G97" s="25"/>
      <c r="H97" s="26"/>
      <c r="I97" s="26"/>
      <c r="J97" s="43"/>
      <c r="K97" s="43" t="s">
        <v>1690</v>
      </c>
    </row>
    <row r="98">
      <c r="A98" s="43" t="s">
        <v>1669</v>
      </c>
      <c r="B98" s="27">
        <v>0.06111111111111111</v>
      </c>
      <c r="C98" s="27">
        <f t="shared" si="1"/>
        <v>0.06111111111</v>
      </c>
      <c r="D98" s="43" t="s">
        <v>69</v>
      </c>
      <c r="E98" s="43" t="s">
        <v>120</v>
      </c>
      <c r="F98" s="28" t="s">
        <v>75</v>
      </c>
      <c r="G98" s="25" t="s">
        <v>75</v>
      </c>
      <c r="H98" s="26"/>
      <c r="I98" s="26"/>
      <c r="J98" s="43"/>
      <c r="K98" s="43" t="s">
        <v>1691</v>
      </c>
    </row>
    <row r="99">
      <c r="A99" s="43" t="s">
        <v>1669</v>
      </c>
      <c r="B99" s="27">
        <v>0.06226851851851852</v>
      </c>
      <c r="C99" s="27">
        <f t="shared" si="1"/>
        <v>0.06226851852</v>
      </c>
      <c r="D99" s="43" t="s">
        <v>69</v>
      </c>
      <c r="E99" s="43" t="s">
        <v>67</v>
      </c>
      <c r="F99" s="28" t="s">
        <v>75</v>
      </c>
      <c r="G99" s="25" t="s">
        <v>75</v>
      </c>
      <c r="H99" s="26"/>
      <c r="I99" s="26"/>
      <c r="J99" s="43"/>
      <c r="K99" s="43" t="s">
        <v>85</v>
      </c>
    </row>
    <row r="100">
      <c r="A100" s="43" t="s">
        <v>1669</v>
      </c>
      <c r="B100" s="27">
        <v>0.06226851851851852</v>
      </c>
      <c r="C100" s="27">
        <f t="shared" si="1"/>
        <v>0.06226851852</v>
      </c>
      <c r="D100" s="43" t="s">
        <v>69</v>
      </c>
      <c r="E100" s="43" t="s">
        <v>67</v>
      </c>
      <c r="F100" s="25">
        <v>24.0</v>
      </c>
      <c r="G100" s="25">
        <f>F100-5</f>
        <v>19</v>
      </c>
      <c r="H100" s="26"/>
      <c r="I100" s="26"/>
      <c r="J100" s="43"/>
      <c r="K100" s="43" t="s">
        <v>86</v>
      </c>
    </row>
    <row r="101">
      <c r="A101" s="43" t="s">
        <v>1669</v>
      </c>
      <c r="B101" s="27">
        <v>0.06356481481481481</v>
      </c>
      <c r="C101" s="27">
        <f t="shared" si="1"/>
        <v>0.06356481481</v>
      </c>
      <c r="D101" s="43" t="s">
        <v>157</v>
      </c>
      <c r="E101" s="43" t="s">
        <v>67</v>
      </c>
      <c r="F101" s="25">
        <v>17.0</v>
      </c>
      <c r="G101" s="25">
        <f>F101-3</f>
        <v>14</v>
      </c>
      <c r="H101" s="26"/>
      <c r="I101" s="26"/>
      <c r="J101" s="26"/>
      <c r="K101" s="26"/>
    </row>
    <row r="102">
      <c r="A102" s="43" t="s">
        <v>1669</v>
      </c>
      <c r="B102" s="27">
        <v>0.06511574074074074</v>
      </c>
      <c r="C102" s="27">
        <f t="shared" si="1"/>
        <v>0.06511574074</v>
      </c>
      <c r="D102" s="43" t="s">
        <v>69</v>
      </c>
      <c r="E102" s="43" t="s">
        <v>67</v>
      </c>
      <c r="F102" s="28" t="s">
        <v>75</v>
      </c>
      <c r="G102" s="25" t="s">
        <v>75</v>
      </c>
      <c r="H102" s="26"/>
      <c r="I102" s="26"/>
      <c r="J102" s="43"/>
      <c r="K102" s="43" t="s">
        <v>85</v>
      </c>
    </row>
    <row r="103">
      <c r="A103" s="43" t="s">
        <v>1669</v>
      </c>
      <c r="B103" s="27">
        <v>0.06511574074074074</v>
      </c>
      <c r="C103" s="27">
        <f t="shared" si="1"/>
        <v>0.06511574074</v>
      </c>
      <c r="D103" s="43" t="s">
        <v>69</v>
      </c>
      <c r="E103" s="43" t="s">
        <v>67</v>
      </c>
      <c r="F103" s="25">
        <v>8.0</v>
      </c>
      <c r="G103" s="25">
        <f>F103-5</f>
        <v>3</v>
      </c>
      <c r="H103" s="26"/>
      <c r="I103" s="26"/>
      <c r="J103" s="43"/>
      <c r="K103" s="43" t="s">
        <v>86</v>
      </c>
    </row>
    <row r="104">
      <c r="A104" s="43" t="s">
        <v>1669</v>
      </c>
      <c r="B104" s="27">
        <v>0.06898148148148148</v>
      </c>
      <c r="C104" s="27">
        <f t="shared" si="1"/>
        <v>0.06898148148</v>
      </c>
      <c r="D104" s="43" t="s">
        <v>157</v>
      </c>
      <c r="E104" s="43" t="s">
        <v>67</v>
      </c>
      <c r="F104" s="25">
        <v>6.0</v>
      </c>
      <c r="G104" s="25">
        <f>F104-3</f>
        <v>3</v>
      </c>
      <c r="H104" s="26"/>
      <c r="I104" s="26"/>
      <c r="J104" s="26"/>
      <c r="K104" s="26"/>
    </row>
    <row r="105">
      <c r="A105" s="43" t="s">
        <v>1669</v>
      </c>
      <c r="B105" s="27">
        <v>0.07068287037037037</v>
      </c>
      <c r="C105" s="27">
        <f t="shared" si="1"/>
        <v>0.07068287037</v>
      </c>
      <c r="D105" s="43" t="s">
        <v>69</v>
      </c>
      <c r="E105" s="43" t="s">
        <v>67</v>
      </c>
      <c r="F105" s="28" t="s">
        <v>88</v>
      </c>
      <c r="G105" s="25">
        <v>1.0</v>
      </c>
      <c r="H105" s="26"/>
      <c r="I105" s="26"/>
      <c r="J105" s="26"/>
      <c r="K105" s="26"/>
    </row>
    <row r="106">
      <c r="A106" s="43" t="s">
        <v>1669</v>
      </c>
      <c r="B106" s="27">
        <v>0.07068287037037037</v>
      </c>
      <c r="C106" s="27">
        <f t="shared" si="1"/>
        <v>0.07068287037</v>
      </c>
      <c r="D106" s="43" t="s">
        <v>66</v>
      </c>
      <c r="E106" s="43" t="s">
        <v>67</v>
      </c>
      <c r="F106" s="25">
        <v>17.0</v>
      </c>
      <c r="G106" s="25">
        <f>F106-1</f>
        <v>16</v>
      </c>
      <c r="H106" s="26"/>
      <c r="I106" s="26"/>
      <c r="J106" s="26"/>
      <c r="K106" s="26"/>
    </row>
    <row r="107">
      <c r="A107" s="43" t="s">
        <v>1669</v>
      </c>
      <c r="B107" s="27">
        <v>0.07280092592592592</v>
      </c>
      <c r="C107" s="27">
        <f t="shared" si="1"/>
        <v>0.07280092593</v>
      </c>
      <c r="D107" s="43" t="s">
        <v>968</v>
      </c>
      <c r="E107" s="43" t="s">
        <v>67</v>
      </c>
      <c r="F107" s="25">
        <v>15.0</v>
      </c>
      <c r="G107" s="25">
        <f>F107-8</f>
        <v>7</v>
      </c>
      <c r="H107" s="26"/>
      <c r="I107" s="26"/>
      <c r="J107" s="26"/>
      <c r="K107" s="26"/>
    </row>
    <row r="108">
      <c r="A108" s="43" t="s">
        <v>1669</v>
      </c>
      <c r="B108" s="27">
        <v>0.07413194444444444</v>
      </c>
      <c r="C108" s="27">
        <f t="shared" si="1"/>
        <v>0.07413194444</v>
      </c>
      <c r="D108" s="43" t="s">
        <v>74</v>
      </c>
      <c r="E108" s="43" t="s">
        <v>83</v>
      </c>
      <c r="F108" s="25">
        <v>28.0</v>
      </c>
      <c r="G108" s="25">
        <f>F108-9</f>
        <v>19</v>
      </c>
      <c r="H108" s="26"/>
      <c r="I108" s="26"/>
      <c r="J108" s="26"/>
      <c r="K108" s="26"/>
    </row>
    <row r="109">
      <c r="A109" s="43" t="s">
        <v>1669</v>
      </c>
      <c r="B109" s="27">
        <v>0.07864583333333333</v>
      </c>
      <c r="C109" s="27">
        <f t="shared" si="1"/>
        <v>0.07864583333</v>
      </c>
      <c r="D109" s="43" t="s">
        <v>157</v>
      </c>
      <c r="E109" s="43" t="s">
        <v>67</v>
      </c>
      <c r="F109" s="28" t="s">
        <v>75</v>
      </c>
      <c r="G109" s="25" t="s">
        <v>75</v>
      </c>
      <c r="H109" s="26"/>
      <c r="I109" s="26"/>
      <c r="J109" s="43"/>
      <c r="K109" s="43" t="s">
        <v>85</v>
      </c>
    </row>
    <row r="110">
      <c r="A110" s="43" t="s">
        <v>1669</v>
      </c>
      <c r="B110" s="27">
        <v>0.07864583333333333</v>
      </c>
      <c r="C110" s="27">
        <f t="shared" si="1"/>
        <v>0.07864583333</v>
      </c>
      <c r="D110" s="43" t="s">
        <v>157</v>
      </c>
      <c r="E110" s="43" t="s">
        <v>67</v>
      </c>
      <c r="F110" s="25">
        <v>16.0</v>
      </c>
      <c r="G110" s="25">
        <f>F110-3</f>
        <v>13</v>
      </c>
      <c r="H110" s="26"/>
      <c r="I110" s="26"/>
      <c r="J110" s="43"/>
      <c r="K110" s="43" t="s">
        <v>86</v>
      </c>
    </row>
    <row r="111">
      <c r="A111" s="43" t="s">
        <v>1669</v>
      </c>
      <c r="B111" s="27">
        <v>0.08412037037037037</v>
      </c>
      <c r="C111" s="27">
        <f t="shared" si="1"/>
        <v>0.08412037037</v>
      </c>
      <c r="D111" s="43" t="s">
        <v>84</v>
      </c>
      <c r="E111" s="43" t="s">
        <v>125</v>
      </c>
      <c r="F111" s="25">
        <v>6.0</v>
      </c>
      <c r="G111" s="25">
        <f>F111-2</f>
        <v>4</v>
      </c>
      <c r="H111" s="26"/>
      <c r="I111" s="26"/>
      <c r="J111" s="26"/>
      <c r="K111" s="26"/>
    </row>
    <row r="112">
      <c r="A112" s="43" t="s">
        <v>1669</v>
      </c>
      <c r="B112" s="27">
        <v>0.08412037037037037</v>
      </c>
      <c r="C112" s="27">
        <f t="shared" si="1"/>
        <v>0.08412037037</v>
      </c>
      <c r="D112" s="43" t="s">
        <v>66</v>
      </c>
      <c r="E112" s="43" t="s">
        <v>125</v>
      </c>
      <c r="F112" s="25">
        <v>15.0</v>
      </c>
      <c r="G112" s="25">
        <f>F112-0</f>
        <v>15</v>
      </c>
      <c r="H112" s="26"/>
      <c r="I112" s="26"/>
      <c r="J112" s="26"/>
      <c r="K112" s="26"/>
    </row>
    <row r="113">
      <c r="A113" s="43" t="s">
        <v>1669</v>
      </c>
      <c r="B113" s="27">
        <v>0.08412037037037037</v>
      </c>
      <c r="C113" s="27">
        <f t="shared" si="1"/>
        <v>0.08412037037</v>
      </c>
      <c r="D113" s="43" t="s">
        <v>70</v>
      </c>
      <c r="E113" s="43" t="s">
        <v>125</v>
      </c>
      <c r="F113" s="25">
        <v>17.0</v>
      </c>
      <c r="G113" s="25">
        <f>F113-8</f>
        <v>9</v>
      </c>
      <c r="H113" s="26"/>
      <c r="I113" s="26"/>
      <c r="J113" s="26"/>
      <c r="K113" s="26"/>
    </row>
    <row r="114">
      <c r="A114" s="43" t="s">
        <v>1669</v>
      </c>
      <c r="B114" s="27">
        <v>0.08412037037037037</v>
      </c>
      <c r="C114" s="27">
        <f t="shared" si="1"/>
        <v>0.08412037037</v>
      </c>
      <c r="D114" s="43" t="s">
        <v>82</v>
      </c>
      <c r="E114" s="43" t="s">
        <v>125</v>
      </c>
      <c r="F114" s="25">
        <v>17.0</v>
      </c>
      <c r="G114" s="25">
        <f>F114-2</f>
        <v>15</v>
      </c>
      <c r="H114" s="26"/>
      <c r="I114" s="26"/>
      <c r="J114" s="26"/>
      <c r="K114" s="26"/>
    </row>
    <row r="115">
      <c r="A115" s="43" t="s">
        <v>1669</v>
      </c>
      <c r="B115" s="27">
        <v>0.08412037037037037</v>
      </c>
      <c r="C115" s="27">
        <f t="shared" si="1"/>
        <v>0.08412037037</v>
      </c>
      <c r="D115" s="43" t="s">
        <v>74</v>
      </c>
      <c r="E115" s="43" t="s">
        <v>125</v>
      </c>
      <c r="F115" s="28" t="s">
        <v>75</v>
      </c>
      <c r="G115" s="25" t="s">
        <v>75</v>
      </c>
      <c r="H115" s="26"/>
      <c r="I115" s="26"/>
      <c r="J115" s="43"/>
      <c r="K115" s="43" t="s">
        <v>85</v>
      </c>
    </row>
    <row r="116">
      <c r="A116" s="43" t="s">
        <v>1669</v>
      </c>
      <c r="B116" s="27">
        <v>0.08412037037037037</v>
      </c>
      <c r="C116" s="27">
        <f t="shared" si="1"/>
        <v>0.08412037037</v>
      </c>
      <c r="D116" s="43" t="s">
        <v>74</v>
      </c>
      <c r="E116" s="43" t="s">
        <v>125</v>
      </c>
      <c r="F116" s="25">
        <v>21.0</v>
      </c>
      <c r="G116" s="25">
        <f>F116-11</f>
        <v>10</v>
      </c>
      <c r="H116" s="26"/>
      <c r="I116" s="26"/>
      <c r="J116" s="43"/>
      <c r="K116" s="43" t="s">
        <v>86</v>
      </c>
    </row>
    <row r="117">
      <c r="A117" s="43" t="s">
        <v>1669</v>
      </c>
      <c r="B117" s="27">
        <v>0.08412037037037037</v>
      </c>
      <c r="C117" s="27">
        <f t="shared" si="1"/>
        <v>0.08412037037</v>
      </c>
      <c r="D117" s="43" t="s">
        <v>69</v>
      </c>
      <c r="E117" s="43" t="s">
        <v>125</v>
      </c>
      <c r="F117" s="25">
        <v>8.0</v>
      </c>
      <c r="G117" s="25">
        <f>F117-4</f>
        <v>4</v>
      </c>
      <c r="H117" s="26"/>
      <c r="I117" s="26"/>
      <c r="J117" s="26"/>
      <c r="K117" s="26"/>
    </row>
    <row r="118">
      <c r="A118" s="43" t="s">
        <v>1669</v>
      </c>
      <c r="B118" s="27">
        <v>0.08412037037037037</v>
      </c>
      <c r="C118" s="27">
        <f t="shared" si="1"/>
        <v>0.08412037037</v>
      </c>
      <c r="D118" s="43" t="s">
        <v>968</v>
      </c>
      <c r="E118" s="43" t="s">
        <v>125</v>
      </c>
      <c r="F118" s="25">
        <v>20.0</v>
      </c>
      <c r="G118" s="25">
        <f>F118-1</f>
        <v>19</v>
      </c>
      <c r="H118" s="26"/>
      <c r="I118" s="26"/>
      <c r="J118" s="26"/>
      <c r="K118" s="26"/>
    </row>
    <row r="119">
      <c r="A119" s="43" t="s">
        <v>1669</v>
      </c>
      <c r="B119" s="27">
        <v>0.10140046296296296</v>
      </c>
      <c r="C119" s="27">
        <f>B119-TIME('Time Shifts'!$B$51,'Time Shifts'!$C$51,'Time Shifts'!$D$51)</f>
        <v>0.08696759259</v>
      </c>
      <c r="D119" s="43" t="s">
        <v>66</v>
      </c>
      <c r="E119" s="43" t="s">
        <v>209</v>
      </c>
      <c r="F119" s="25">
        <v>11.0</v>
      </c>
      <c r="G119" s="25">
        <f>F119-0</f>
        <v>11</v>
      </c>
      <c r="H119" s="26"/>
      <c r="I119" s="26"/>
      <c r="J119" s="26"/>
      <c r="K119" s="26"/>
    </row>
    <row r="120">
      <c r="A120" s="43" t="s">
        <v>1669</v>
      </c>
      <c r="B120" s="27">
        <v>0.10413194444444444</v>
      </c>
      <c r="C120" s="27">
        <f>B120-TIME('Time Shifts'!$B$51,'Time Shifts'!$C$51,'Time Shifts'!$D$51)</f>
        <v>0.08969907407</v>
      </c>
      <c r="D120" s="43" t="s">
        <v>82</v>
      </c>
      <c r="E120" s="43" t="s">
        <v>100</v>
      </c>
      <c r="F120" s="25">
        <v>11.0</v>
      </c>
      <c r="G120" s="25">
        <f>F120-2</f>
        <v>9</v>
      </c>
      <c r="H120" s="26"/>
      <c r="I120" s="26"/>
      <c r="J120" s="26"/>
      <c r="K120" s="26"/>
    </row>
    <row r="121">
      <c r="A121" s="43" t="s">
        <v>1669</v>
      </c>
      <c r="B121" s="27">
        <v>0.1051736111111111</v>
      </c>
      <c r="C121" s="27">
        <f>B121-TIME('Time Shifts'!$B$51,'Time Shifts'!$C$51,'Time Shifts'!$D$51)</f>
        <v>0.09074074074</v>
      </c>
      <c r="D121" s="43" t="s">
        <v>82</v>
      </c>
      <c r="E121" s="43" t="s">
        <v>210</v>
      </c>
      <c r="F121" s="25">
        <v>19.0</v>
      </c>
      <c r="G121" s="25">
        <f t="shared" ref="G121:G122" si="6">F121-4</f>
        <v>15</v>
      </c>
      <c r="H121" s="26"/>
      <c r="I121" s="26"/>
      <c r="J121" s="26"/>
      <c r="K121" s="26"/>
    </row>
    <row r="122">
      <c r="A122" s="43" t="s">
        <v>1669</v>
      </c>
      <c r="B122" s="27">
        <v>0.10693287037037037</v>
      </c>
      <c r="C122" s="27">
        <f>B122-TIME('Time Shifts'!$B$51,'Time Shifts'!$C$51,'Time Shifts'!$D$51)</f>
        <v>0.0925</v>
      </c>
      <c r="D122" s="43" t="s">
        <v>69</v>
      </c>
      <c r="E122" s="43" t="s">
        <v>80</v>
      </c>
      <c r="F122" s="25">
        <v>12.0</v>
      </c>
      <c r="G122" s="25">
        <f t="shared" si="6"/>
        <v>8</v>
      </c>
      <c r="H122" s="26"/>
      <c r="I122" s="26"/>
      <c r="J122" s="26"/>
      <c r="K122" s="26"/>
    </row>
    <row r="123">
      <c r="A123" s="43" t="s">
        <v>1669</v>
      </c>
      <c r="B123" s="27">
        <v>0.11015046296296296</v>
      </c>
      <c r="C123" s="27">
        <f>B123-TIME('Time Shifts'!$B$51,'Time Shifts'!$C$51,'Time Shifts'!$D$51)</f>
        <v>0.09571759259</v>
      </c>
      <c r="D123" s="43" t="s">
        <v>74</v>
      </c>
      <c r="E123" s="43" t="s">
        <v>127</v>
      </c>
      <c r="F123" s="25">
        <v>17.0</v>
      </c>
      <c r="G123" s="25">
        <f>F123-0</f>
        <v>17</v>
      </c>
      <c r="H123" s="26"/>
      <c r="I123" s="26"/>
      <c r="J123" s="26"/>
      <c r="K123" s="26"/>
    </row>
    <row r="124">
      <c r="A124" s="43" t="s">
        <v>1669</v>
      </c>
      <c r="B124" s="27">
        <v>0.11269675925925926</v>
      </c>
      <c r="C124" s="27">
        <f>B124-TIME('Time Shifts'!$B$51,'Time Shifts'!$C$51,'Time Shifts'!$D$51)</f>
        <v>0.09826388889</v>
      </c>
      <c r="D124" s="43" t="s">
        <v>82</v>
      </c>
      <c r="E124" s="43" t="s">
        <v>80</v>
      </c>
      <c r="F124" s="25">
        <v>16.0</v>
      </c>
      <c r="G124" s="25">
        <f>F124-7</f>
        <v>9</v>
      </c>
      <c r="H124" s="26"/>
      <c r="I124" s="26"/>
      <c r="J124" s="26"/>
      <c r="K124" s="26"/>
    </row>
    <row r="125">
      <c r="A125" s="43" t="s">
        <v>1669</v>
      </c>
      <c r="B125" s="27">
        <v>0.1174074074074074</v>
      </c>
      <c r="C125" s="27">
        <f>B125-TIME('Time Shifts'!$B$51,'Time Shifts'!$C$51,'Time Shifts'!$D$51)</f>
        <v>0.102974537</v>
      </c>
      <c r="D125" s="43" t="s">
        <v>74</v>
      </c>
      <c r="E125" s="43" t="s">
        <v>79</v>
      </c>
      <c r="F125" s="28" t="s">
        <v>75</v>
      </c>
      <c r="G125" s="25" t="s">
        <v>75</v>
      </c>
      <c r="H125" s="26"/>
      <c r="I125" s="26"/>
      <c r="J125" s="43"/>
      <c r="K125" s="43" t="s">
        <v>85</v>
      </c>
    </row>
    <row r="126">
      <c r="A126" s="43" t="s">
        <v>1669</v>
      </c>
      <c r="B126" s="27">
        <v>0.1174074074074074</v>
      </c>
      <c r="C126" s="27">
        <f>B126-TIME('Time Shifts'!$B$51,'Time Shifts'!$C$51,'Time Shifts'!$D$51)</f>
        <v>0.102974537</v>
      </c>
      <c r="D126" s="43" t="s">
        <v>74</v>
      </c>
      <c r="E126" s="43" t="s">
        <v>79</v>
      </c>
      <c r="F126" s="25">
        <v>20.0</v>
      </c>
      <c r="G126" s="25">
        <f>F126-3</f>
        <v>17</v>
      </c>
      <c r="H126" s="26"/>
      <c r="I126" s="26"/>
      <c r="J126" s="43"/>
      <c r="K126" s="43"/>
    </row>
    <row r="127">
      <c r="A127" s="43" t="s">
        <v>1669</v>
      </c>
      <c r="B127" s="27">
        <v>0.11796296296296296</v>
      </c>
      <c r="C127" s="27">
        <f>B127-TIME('Time Shifts'!$B$51,'Time Shifts'!$C$51,'Time Shifts'!$D$51)</f>
        <v>0.1035300926</v>
      </c>
      <c r="D127" s="43" t="s">
        <v>74</v>
      </c>
      <c r="E127" s="43" t="s">
        <v>79</v>
      </c>
      <c r="F127" s="28" t="s">
        <v>75</v>
      </c>
      <c r="G127" s="25" t="s">
        <v>75</v>
      </c>
      <c r="H127" s="26"/>
      <c r="I127" s="26"/>
      <c r="J127" s="43"/>
      <c r="K127" s="43"/>
    </row>
    <row r="128">
      <c r="A128" s="43" t="s">
        <v>1669</v>
      </c>
      <c r="B128" s="27">
        <v>0.11796296296296296</v>
      </c>
      <c r="C128" s="27">
        <f>B128-TIME('Time Shifts'!$B$51,'Time Shifts'!$C$51,'Time Shifts'!$D$51)</f>
        <v>0.1035300926</v>
      </c>
      <c r="D128" s="43" t="s">
        <v>74</v>
      </c>
      <c r="E128" s="43" t="s">
        <v>79</v>
      </c>
      <c r="F128" s="25">
        <v>19.0</v>
      </c>
      <c r="G128" s="25">
        <f>F128-3</f>
        <v>16</v>
      </c>
      <c r="H128" s="26"/>
      <c r="I128" s="26"/>
      <c r="J128" s="43"/>
      <c r="K128" s="43" t="s">
        <v>86</v>
      </c>
    </row>
    <row r="129">
      <c r="A129" s="43" t="s">
        <v>1669</v>
      </c>
      <c r="B129" s="27">
        <v>0.12037037037037036</v>
      </c>
      <c r="C129" s="27">
        <f>B129-TIME('Time Shifts'!$B$51,'Time Shifts'!$C$51,'Time Shifts'!$D$51)</f>
        <v>0.1059375</v>
      </c>
      <c r="D129" s="43" t="s">
        <v>1692</v>
      </c>
      <c r="E129" s="43" t="s">
        <v>93</v>
      </c>
      <c r="F129" s="28" t="s">
        <v>68</v>
      </c>
      <c r="G129" s="28">
        <v>20.0</v>
      </c>
      <c r="H129" s="43" t="s">
        <v>137</v>
      </c>
      <c r="I129" s="26" t="s">
        <v>1565</v>
      </c>
      <c r="J129" s="43"/>
      <c r="K129" s="43" t="s">
        <v>1693</v>
      </c>
    </row>
    <row r="130">
      <c r="A130" s="43" t="s">
        <v>1669</v>
      </c>
      <c r="B130" s="27">
        <v>0.12075231481481481</v>
      </c>
      <c r="C130" s="27">
        <f>B130-TIME('Time Shifts'!$B$51,'Time Shifts'!$C$51,'Time Shifts'!$D$51)</f>
        <v>0.1063194444</v>
      </c>
      <c r="D130" s="43" t="s">
        <v>74</v>
      </c>
      <c r="E130" s="43" t="s">
        <v>81</v>
      </c>
      <c r="F130" s="25">
        <v>21.0</v>
      </c>
      <c r="G130" s="25">
        <f>F130-2</f>
        <v>19</v>
      </c>
      <c r="H130" s="26"/>
      <c r="I130" s="26"/>
      <c r="J130" s="43"/>
      <c r="K130" s="43" t="s">
        <v>1694</v>
      </c>
    </row>
    <row r="131">
      <c r="A131" s="43" t="s">
        <v>1669</v>
      </c>
      <c r="B131" s="27">
        <v>0.12091435185185186</v>
      </c>
      <c r="C131" s="27">
        <f>B131-TIME('Time Shifts'!$B$51,'Time Shifts'!$C$51,'Time Shifts'!$D$51)</f>
        <v>0.1064814815</v>
      </c>
      <c r="D131" s="43" t="s">
        <v>1692</v>
      </c>
      <c r="E131" s="43" t="s">
        <v>91</v>
      </c>
      <c r="F131" s="25">
        <v>7.0</v>
      </c>
      <c r="G131" s="25"/>
      <c r="H131" s="43"/>
      <c r="I131" s="26" t="s">
        <v>1695</v>
      </c>
      <c r="J131" s="26"/>
      <c r="K131" s="26"/>
    </row>
    <row r="132">
      <c r="A132" s="43" t="s">
        <v>1669</v>
      </c>
      <c r="B132" s="27">
        <v>0.12170138888888889</v>
      </c>
      <c r="C132" s="27">
        <f>B132-TIME('Time Shifts'!$B$51,'Time Shifts'!$C$51,'Time Shifts'!$D$51)</f>
        <v>0.1072685185</v>
      </c>
      <c r="D132" s="43" t="s">
        <v>1692</v>
      </c>
      <c r="E132" s="43" t="s">
        <v>166</v>
      </c>
      <c r="F132" s="28">
        <v>12.0</v>
      </c>
      <c r="G132" s="25">
        <v>14.0</v>
      </c>
      <c r="H132" s="26"/>
      <c r="I132" s="26"/>
      <c r="J132" s="43"/>
      <c r="K132" s="43" t="s">
        <v>1696</v>
      </c>
    </row>
    <row r="133">
      <c r="A133" s="43" t="s">
        <v>1669</v>
      </c>
      <c r="B133" s="27">
        <v>0.12462962962962963</v>
      </c>
      <c r="C133" s="27">
        <f>B133-TIME('Time Shifts'!$B$51,'Time Shifts'!$C$51,'Time Shifts'!$D$51)</f>
        <v>0.1101967593</v>
      </c>
      <c r="D133" s="43" t="s">
        <v>74</v>
      </c>
      <c r="E133" s="43" t="s">
        <v>100</v>
      </c>
      <c r="F133" s="25">
        <v>18.0</v>
      </c>
      <c r="G133" s="25">
        <f>F133-8</f>
        <v>10</v>
      </c>
      <c r="H133" s="26"/>
      <c r="I133" s="26"/>
      <c r="J133" s="43"/>
      <c r="K133" s="43" t="s">
        <v>1697</v>
      </c>
    </row>
    <row r="134">
      <c r="A134" s="43" t="s">
        <v>1669</v>
      </c>
      <c r="B134" s="27">
        <v>0.12462962962962963</v>
      </c>
      <c r="C134" s="27">
        <f>B134-TIME('Time Shifts'!$B$51,'Time Shifts'!$C$51,'Time Shifts'!$D$51)</f>
        <v>0.1101967593</v>
      </c>
      <c r="D134" s="43" t="s">
        <v>69</v>
      </c>
      <c r="E134" s="43" t="s">
        <v>100</v>
      </c>
      <c r="F134" s="25">
        <v>18.0</v>
      </c>
      <c r="G134" s="25">
        <f>F134-4</f>
        <v>14</v>
      </c>
      <c r="H134" s="26"/>
      <c r="I134" s="26"/>
      <c r="J134" s="43"/>
      <c r="K134" s="43" t="s">
        <v>1697</v>
      </c>
    </row>
    <row r="135">
      <c r="A135" s="43" t="s">
        <v>1669</v>
      </c>
      <c r="B135" s="27">
        <v>0.12818287037037038</v>
      </c>
      <c r="C135" s="27">
        <f>B135-TIME('Time Shifts'!$B$51,'Time Shifts'!$C$51,'Time Shifts'!$D$51)</f>
        <v>0.11375</v>
      </c>
      <c r="D135" s="43" t="s">
        <v>1692</v>
      </c>
      <c r="E135" s="43" t="s">
        <v>67</v>
      </c>
      <c r="F135" s="28" t="s">
        <v>88</v>
      </c>
      <c r="G135" s="25">
        <v>1.0</v>
      </c>
      <c r="H135" s="26"/>
      <c r="I135" s="26"/>
      <c r="J135" s="26"/>
      <c r="K135" s="26"/>
    </row>
    <row r="136">
      <c r="A136" s="43" t="s">
        <v>1669</v>
      </c>
      <c r="B136" s="27">
        <v>0.13392361111111112</v>
      </c>
      <c r="C136" s="27">
        <f>B136-TIME('Time Shifts'!$B$51,'Time Shifts'!$C$51,'Time Shifts'!$D$51)</f>
        <v>0.1194907407</v>
      </c>
      <c r="D136" s="43" t="s">
        <v>70</v>
      </c>
      <c r="E136" s="43" t="s">
        <v>125</v>
      </c>
      <c r="F136" s="28" t="s">
        <v>68</v>
      </c>
      <c r="G136" s="25">
        <v>20.0</v>
      </c>
      <c r="H136" s="26"/>
      <c r="I136" s="26"/>
      <c r="J136" s="26"/>
      <c r="K136" s="26"/>
    </row>
    <row r="137">
      <c r="A137" s="43" t="s">
        <v>1669</v>
      </c>
      <c r="B137" s="27">
        <v>0.13392361111111112</v>
      </c>
      <c r="C137" s="27">
        <f>B137-TIME('Time Shifts'!$B$51,'Time Shifts'!$C$51,'Time Shifts'!$D$51)</f>
        <v>0.1194907407</v>
      </c>
      <c r="D137" s="43" t="s">
        <v>968</v>
      </c>
      <c r="E137" s="43" t="s">
        <v>125</v>
      </c>
      <c r="F137" s="28" t="s">
        <v>68</v>
      </c>
      <c r="G137" s="25">
        <v>20.0</v>
      </c>
      <c r="H137" s="26"/>
      <c r="I137" s="26"/>
      <c r="J137" s="26"/>
      <c r="K137" s="26"/>
    </row>
    <row r="138">
      <c r="A138" s="43" t="s">
        <v>1669</v>
      </c>
      <c r="B138" s="27">
        <v>0.13392361111111112</v>
      </c>
      <c r="C138" s="27">
        <f>B138-TIME('Time Shifts'!$B$51,'Time Shifts'!$C$51,'Time Shifts'!$D$51)</f>
        <v>0.1194907407</v>
      </c>
      <c r="D138" s="43" t="s">
        <v>82</v>
      </c>
      <c r="E138" s="43" t="s">
        <v>125</v>
      </c>
      <c r="F138" s="28">
        <v>4.0</v>
      </c>
      <c r="G138" s="25">
        <v>2.0</v>
      </c>
      <c r="H138" s="26"/>
      <c r="I138" s="26"/>
      <c r="J138" s="26"/>
      <c r="K138" s="26"/>
    </row>
    <row r="139">
      <c r="A139" s="43" t="s">
        <v>1669</v>
      </c>
      <c r="B139" s="27">
        <v>0.13392361111111112</v>
      </c>
      <c r="C139" s="27">
        <f>B139-TIME('Time Shifts'!$B$51,'Time Shifts'!$C$51,'Time Shifts'!$D$51)</f>
        <v>0.1194907407</v>
      </c>
      <c r="D139" s="43" t="s">
        <v>74</v>
      </c>
      <c r="E139" s="43" t="s">
        <v>125</v>
      </c>
      <c r="F139" s="25">
        <v>23.0</v>
      </c>
      <c r="G139" s="25">
        <f>F139-11</f>
        <v>12</v>
      </c>
      <c r="H139" s="26"/>
      <c r="I139" s="26"/>
      <c r="J139" s="26"/>
      <c r="K139" s="26"/>
    </row>
    <row r="140">
      <c r="A140" s="43" t="s">
        <v>1669</v>
      </c>
      <c r="B140" s="27">
        <v>0.13392361111111112</v>
      </c>
      <c r="C140" s="27">
        <f>B140-TIME('Time Shifts'!$B$51,'Time Shifts'!$C$51,'Time Shifts'!$D$51)</f>
        <v>0.1194907407</v>
      </c>
      <c r="D140" s="43" t="s">
        <v>66</v>
      </c>
      <c r="E140" s="43" t="s">
        <v>125</v>
      </c>
      <c r="F140" s="25">
        <v>19.0</v>
      </c>
      <c r="G140" s="25">
        <f>F140-0</f>
        <v>19</v>
      </c>
      <c r="H140" s="26"/>
      <c r="I140" s="26"/>
      <c r="J140" s="26"/>
      <c r="K140" s="26"/>
    </row>
    <row r="141">
      <c r="A141" s="43" t="s">
        <v>1669</v>
      </c>
      <c r="B141" s="27">
        <v>0.13392361111111112</v>
      </c>
      <c r="C141" s="27">
        <f>B141-TIME('Time Shifts'!$B$51,'Time Shifts'!$C$51,'Time Shifts'!$D$51)</f>
        <v>0.1194907407</v>
      </c>
      <c r="D141" s="43" t="s">
        <v>84</v>
      </c>
      <c r="E141" s="43" t="s">
        <v>125</v>
      </c>
      <c r="F141" s="25">
        <v>11.0</v>
      </c>
      <c r="G141" s="25">
        <f>F141-2</f>
        <v>9</v>
      </c>
      <c r="H141" s="26"/>
      <c r="I141" s="26"/>
      <c r="J141" s="26"/>
      <c r="K141" s="26"/>
    </row>
    <row r="142">
      <c r="A142" s="43" t="s">
        <v>1669</v>
      </c>
      <c r="B142" s="27">
        <v>0.13392361111111112</v>
      </c>
      <c r="C142" s="27">
        <f>B142-TIME('Time Shifts'!$B$51,'Time Shifts'!$C$51,'Time Shifts'!$D$51)</f>
        <v>0.1194907407</v>
      </c>
      <c r="D142" s="43" t="s">
        <v>69</v>
      </c>
      <c r="E142" s="43" t="s">
        <v>125</v>
      </c>
      <c r="F142" s="25">
        <v>11.0</v>
      </c>
      <c r="G142" s="25">
        <f>F142-4</f>
        <v>7</v>
      </c>
      <c r="H142" s="26"/>
      <c r="I142" s="26"/>
      <c r="J142" s="26"/>
      <c r="K142" s="26"/>
    </row>
    <row r="143">
      <c r="A143" s="43" t="s">
        <v>1669</v>
      </c>
      <c r="B143" s="27">
        <v>0.13659722222222223</v>
      </c>
      <c r="C143" s="27">
        <f>B143-TIME('Time Shifts'!$B$51,'Time Shifts'!$C$51,'Time Shifts'!$D$51)</f>
        <v>0.1221643519</v>
      </c>
      <c r="D143" s="43" t="s">
        <v>74</v>
      </c>
      <c r="E143" s="43" t="s">
        <v>67</v>
      </c>
      <c r="F143" s="25">
        <v>5.0</v>
      </c>
      <c r="G143" s="25">
        <f>F143-0</f>
        <v>5</v>
      </c>
      <c r="H143" s="26"/>
      <c r="I143" s="26"/>
      <c r="J143" s="26"/>
      <c r="K143" s="26"/>
    </row>
    <row r="144">
      <c r="A144" s="43" t="s">
        <v>1669</v>
      </c>
      <c r="B144" s="27">
        <v>0.13747685185185185</v>
      </c>
      <c r="C144" s="27">
        <f>B144-TIME('Time Shifts'!$B$51,'Time Shifts'!$C$51,'Time Shifts'!$D$51)</f>
        <v>0.1230439815</v>
      </c>
      <c r="D144" s="43" t="s">
        <v>66</v>
      </c>
      <c r="E144" s="43" t="s">
        <v>67</v>
      </c>
      <c r="F144" s="28" t="s">
        <v>68</v>
      </c>
      <c r="G144" s="25">
        <v>20.0</v>
      </c>
      <c r="H144" s="26"/>
      <c r="I144" s="26"/>
      <c r="J144" s="26"/>
      <c r="K144" s="26"/>
    </row>
    <row r="145">
      <c r="A145" s="43" t="s">
        <v>1669</v>
      </c>
      <c r="B145" s="27">
        <v>0.14172453703703702</v>
      </c>
      <c r="C145" s="27">
        <f>B145-TIME('Time Shifts'!$B$51,'Time Shifts'!$C$51,'Time Shifts'!$D$51)</f>
        <v>0.1272916667</v>
      </c>
      <c r="D145" s="43" t="s">
        <v>70</v>
      </c>
      <c r="E145" s="43" t="s">
        <v>366</v>
      </c>
      <c r="F145" s="25">
        <v>19.0</v>
      </c>
      <c r="G145" s="25">
        <f>F145-6</f>
        <v>13</v>
      </c>
      <c r="H145" s="26"/>
      <c r="I145" s="26"/>
      <c r="J145" s="26"/>
      <c r="K145" s="26"/>
    </row>
    <row r="146">
      <c r="A146" s="43" t="s">
        <v>1669</v>
      </c>
      <c r="B146" s="27">
        <v>0.15217592592592594</v>
      </c>
      <c r="C146" s="27">
        <f>B146-TIME('Time Shifts'!$B$51,'Time Shifts'!$C$51,'Time Shifts'!$D$51)</f>
        <v>0.1377430556</v>
      </c>
      <c r="D146" s="43" t="s">
        <v>82</v>
      </c>
      <c r="E146" s="43" t="s">
        <v>87</v>
      </c>
      <c r="F146" s="28" t="s">
        <v>88</v>
      </c>
      <c r="G146" s="25">
        <v>1.0</v>
      </c>
      <c r="H146" s="26"/>
      <c r="I146" s="26"/>
      <c r="J146" s="26"/>
      <c r="K146" s="26"/>
    </row>
    <row r="147">
      <c r="A147" s="43" t="s">
        <v>1669</v>
      </c>
      <c r="B147" s="27">
        <v>0.15217592592592594</v>
      </c>
      <c r="C147" s="27">
        <f>B147-TIME('Time Shifts'!$B$51,'Time Shifts'!$C$51,'Time Shifts'!$D$51)</f>
        <v>0.1377430556</v>
      </c>
      <c r="D147" s="43" t="s">
        <v>69</v>
      </c>
      <c r="E147" s="43" t="s">
        <v>87</v>
      </c>
      <c r="F147" s="28" t="s">
        <v>68</v>
      </c>
      <c r="G147" s="25">
        <v>20.0</v>
      </c>
      <c r="H147" s="26"/>
      <c r="I147" s="26"/>
      <c r="J147" s="26"/>
      <c r="K147" s="26"/>
    </row>
    <row r="148">
      <c r="A148" s="43" t="s">
        <v>1669</v>
      </c>
      <c r="B148" s="27">
        <v>0.1522800925925926</v>
      </c>
      <c r="C148" s="27">
        <f>B148-TIME('Time Shifts'!$B$51,'Time Shifts'!$C$51,'Time Shifts'!$D$51)</f>
        <v>0.1378472222</v>
      </c>
      <c r="D148" s="43" t="s">
        <v>70</v>
      </c>
      <c r="E148" s="43" t="s">
        <v>87</v>
      </c>
      <c r="F148" s="28">
        <v>26.0</v>
      </c>
      <c r="G148" s="25" t="s">
        <v>75</v>
      </c>
      <c r="H148" s="26"/>
      <c r="I148" s="26"/>
      <c r="J148" s="43"/>
      <c r="K148" s="43" t="s">
        <v>1438</v>
      </c>
    </row>
    <row r="149">
      <c r="A149" s="43" t="s">
        <v>1669</v>
      </c>
      <c r="B149" s="27">
        <v>0.15238425925925925</v>
      </c>
      <c r="C149" s="27">
        <f>B149-TIME('Time Shifts'!$B$51,'Time Shifts'!$C$51,'Time Shifts'!$D$51)</f>
        <v>0.1379513889</v>
      </c>
      <c r="D149" s="43" t="s">
        <v>968</v>
      </c>
      <c r="E149" s="43" t="s">
        <v>87</v>
      </c>
      <c r="F149" s="25">
        <v>18.0</v>
      </c>
      <c r="G149" s="25">
        <f>F149-1</f>
        <v>17</v>
      </c>
      <c r="H149" s="26"/>
      <c r="I149" s="26"/>
      <c r="J149" s="26"/>
      <c r="K149" s="26"/>
    </row>
    <row r="150">
      <c r="A150" s="43" t="s">
        <v>1669</v>
      </c>
      <c r="B150" s="27">
        <v>0.15239583333333334</v>
      </c>
      <c r="C150" s="27">
        <f>B150-TIME('Time Shifts'!$B$51,'Time Shifts'!$C$51,'Time Shifts'!$D$51)</f>
        <v>0.137962963</v>
      </c>
      <c r="D150" s="43" t="s">
        <v>66</v>
      </c>
      <c r="E150" s="43" t="s">
        <v>87</v>
      </c>
      <c r="F150" s="25">
        <v>19.0</v>
      </c>
      <c r="G150" s="25">
        <f>F150-0</f>
        <v>19</v>
      </c>
      <c r="H150" s="26"/>
      <c r="I150" s="26"/>
      <c r="J150" s="26"/>
      <c r="K150" s="26"/>
    </row>
    <row r="151">
      <c r="A151" s="43" t="s">
        <v>1669</v>
      </c>
      <c r="B151" s="27">
        <v>0.15259259259259259</v>
      </c>
      <c r="C151" s="27">
        <f>B151-TIME('Time Shifts'!$B$51,'Time Shifts'!$C$51,'Time Shifts'!$D$51)</f>
        <v>0.1381597222</v>
      </c>
      <c r="D151" s="43" t="s">
        <v>84</v>
      </c>
      <c r="E151" s="43" t="s">
        <v>87</v>
      </c>
      <c r="F151" s="25">
        <v>9.0</v>
      </c>
      <c r="G151" s="25">
        <f>F151-2</f>
        <v>7</v>
      </c>
      <c r="H151" s="26"/>
      <c r="I151" s="26"/>
      <c r="J151" s="26"/>
      <c r="K151" s="26"/>
    </row>
    <row r="152">
      <c r="A152" s="43" t="s">
        <v>1669</v>
      </c>
      <c r="B152" s="27">
        <v>0.15263888888888888</v>
      </c>
      <c r="C152" s="27">
        <f>B152-TIME('Time Shifts'!$B$51,'Time Shifts'!$C$51,'Time Shifts'!$D$51)</f>
        <v>0.1382060185</v>
      </c>
      <c r="D152" s="43" t="s">
        <v>74</v>
      </c>
      <c r="E152" s="43" t="s">
        <v>87</v>
      </c>
      <c r="F152" s="25">
        <v>7.0</v>
      </c>
      <c r="G152" s="25">
        <f>F152-5</f>
        <v>2</v>
      </c>
      <c r="H152" s="26"/>
      <c r="I152" s="26"/>
      <c r="J152" s="26"/>
      <c r="K152" s="26"/>
    </row>
    <row r="153">
      <c r="A153" s="43" t="s">
        <v>1669</v>
      </c>
      <c r="B153" s="27">
        <v>0.155625</v>
      </c>
      <c r="C153" s="27">
        <f>B153-TIME('Time Shifts'!$B$51,'Time Shifts'!$C$51,'Time Shifts'!$D$51)</f>
        <v>0.1411921296</v>
      </c>
      <c r="D153" s="43" t="s">
        <v>968</v>
      </c>
      <c r="E153" s="43" t="s">
        <v>93</v>
      </c>
      <c r="F153" s="25">
        <v>11.0</v>
      </c>
      <c r="G153" s="25">
        <f>F153-3</f>
        <v>8</v>
      </c>
      <c r="H153" s="26"/>
      <c r="I153" s="26"/>
      <c r="J153" s="43"/>
      <c r="K153" s="43" t="s">
        <v>1675</v>
      </c>
    </row>
    <row r="154">
      <c r="A154" s="43" t="s">
        <v>1669</v>
      </c>
      <c r="B154" s="27">
        <v>0.15743055555555555</v>
      </c>
      <c r="C154" s="27">
        <f>B154-TIME('Time Shifts'!$B$51,'Time Shifts'!$C$51,'Time Shifts'!$D$51)</f>
        <v>0.1429976852</v>
      </c>
      <c r="D154" s="43" t="s">
        <v>66</v>
      </c>
      <c r="E154" s="43" t="s">
        <v>81</v>
      </c>
      <c r="F154" s="25">
        <v>20.0</v>
      </c>
      <c r="G154" s="25">
        <f>F154-5</f>
        <v>15</v>
      </c>
      <c r="H154" s="26"/>
      <c r="I154" s="26"/>
      <c r="J154" s="43"/>
      <c r="K154" s="43" t="s">
        <v>254</v>
      </c>
    </row>
    <row r="155">
      <c r="A155" s="43" t="s">
        <v>1669</v>
      </c>
      <c r="B155" s="27">
        <v>0.15861111111111112</v>
      </c>
      <c r="C155" s="27">
        <f>B155-TIME('Time Shifts'!$B$51,'Time Shifts'!$C$51,'Time Shifts'!$D$51)</f>
        <v>0.1441782407</v>
      </c>
      <c r="D155" s="43" t="s">
        <v>66</v>
      </c>
      <c r="E155" s="43" t="s">
        <v>81</v>
      </c>
      <c r="F155" s="28" t="s">
        <v>68</v>
      </c>
      <c r="G155" s="25">
        <v>20.0</v>
      </c>
      <c r="H155" s="26"/>
      <c r="I155" s="26"/>
      <c r="J155" s="43"/>
      <c r="K155" s="43" t="s">
        <v>254</v>
      </c>
    </row>
    <row r="156">
      <c r="A156" s="43" t="s">
        <v>1669</v>
      </c>
      <c r="B156" s="27">
        <v>0.1594675925925926</v>
      </c>
      <c r="C156" s="27">
        <f>B156-TIME('Time Shifts'!$B$51,'Time Shifts'!$C$51,'Time Shifts'!$D$51)</f>
        <v>0.1450347222</v>
      </c>
      <c r="D156" s="43" t="s">
        <v>66</v>
      </c>
      <c r="E156" s="43" t="s">
        <v>91</v>
      </c>
      <c r="F156" s="25">
        <v>22.0</v>
      </c>
      <c r="G156" s="25"/>
      <c r="H156" s="26"/>
      <c r="I156" s="26"/>
      <c r="J156" s="26"/>
      <c r="K156" s="26"/>
    </row>
    <row r="157">
      <c r="A157" s="43" t="s">
        <v>1669</v>
      </c>
      <c r="B157" s="27">
        <v>0.16087962962962962</v>
      </c>
      <c r="C157" s="27">
        <f>B157-TIME('Time Shifts'!$B$51,'Time Shifts'!$C$51,'Time Shifts'!$D$51)</f>
        <v>0.1464467593</v>
      </c>
      <c r="D157" s="43" t="s">
        <v>74</v>
      </c>
      <c r="E157" s="43" t="s">
        <v>125</v>
      </c>
      <c r="F157" s="25">
        <v>15.0</v>
      </c>
      <c r="G157" s="25">
        <f>F157-11</f>
        <v>4</v>
      </c>
      <c r="H157" s="26"/>
      <c r="I157" s="26"/>
      <c r="J157" s="26"/>
      <c r="K157" s="26"/>
    </row>
    <row r="158">
      <c r="A158" s="43" t="s">
        <v>1669</v>
      </c>
      <c r="B158" s="27">
        <v>0.1622800925925926</v>
      </c>
      <c r="C158" s="27">
        <f>B158-TIME('Time Shifts'!$B$51,'Time Shifts'!$C$51,'Time Shifts'!$D$51)</f>
        <v>0.1478472222</v>
      </c>
      <c r="D158" s="43" t="s">
        <v>74</v>
      </c>
      <c r="E158" s="43" t="s">
        <v>81</v>
      </c>
      <c r="F158" s="28">
        <v>10.0</v>
      </c>
      <c r="G158" s="25">
        <f>F158-2</f>
        <v>8</v>
      </c>
      <c r="H158" s="26"/>
      <c r="I158" s="26"/>
      <c r="J158" s="43"/>
      <c r="K158" s="43" t="s">
        <v>254</v>
      </c>
    </row>
    <row r="159">
      <c r="A159" s="43" t="s">
        <v>1669</v>
      </c>
      <c r="B159" s="27">
        <v>0.16273148148148148</v>
      </c>
      <c r="C159" s="27">
        <f>B159-TIME('Time Shifts'!$B$51,'Time Shifts'!$C$51,'Time Shifts'!$D$51)</f>
        <v>0.1482986111</v>
      </c>
      <c r="D159" s="43" t="s">
        <v>74</v>
      </c>
      <c r="E159" s="43" t="s">
        <v>125</v>
      </c>
      <c r="F159" s="28" t="s">
        <v>75</v>
      </c>
      <c r="G159" s="25" t="s">
        <v>75</v>
      </c>
      <c r="H159" s="26"/>
      <c r="I159" s="26"/>
      <c r="J159" s="43"/>
      <c r="K159" s="43" t="s">
        <v>85</v>
      </c>
    </row>
    <row r="160">
      <c r="A160" s="43" t="s">
        <v>1669</v>
      </c>
      <c r="B160" s="27">
        <v>0.16273148148148148</v>
      </c>
      <c r="C160" s="27">
        <f>B160-TIME('Time Shifts'!$B$51,'Time Shifts'!$C$51,'Time Shifts'!$D$51)</f>
        <v>0.1482986111</v>
      </c>
      <c r="D160" s="43" t="s">
        <v>74</v>
      </c>
      <c r="E160" s="43" t="s">
        <v>125</v>
      </c>
      <c r="F160" s="25">
        <v>18.0</v>
      </c>
      <c r="G160" s="25">
        <f>F160-11</f>
        <v>7</v>
      </c>
      <c r="H160" s="26"/>
      <c r="I160" s="26"/>
      <c r="J160" s="43"/>
      <c r="K160" s="43" t="s">
        <v>86</v>
      </c>
    </row>
    <row r="161">
      <c r="A161" s="43" t="s">
        <v>1669</v>
      </c>
      <c r="B161" s="27">
        <v>0.1647685185185185</v>
      </c>
      <c r="C161" s="27">
        <f>B161-TIME('Time Shifts'!$B$51,'Time Shifts'!$C$51,'Time Shifts'!$D$51)</f>
        <v>0.1503356481</v>
      </c>
      <c r="D161" s="43" t="s">
        <v>69</v>
      </c>
      <c r="E161" s="43" t="s">
        <v>80</v>
      </c>
      <c r="F161" s="25">
        <v>7.0</v>
      </c>
      <c r="G161" s="25">
        <f>F161-4</f>
        <v>3</v>
      </c>
      <c r="H161" s="26"/>
      <c r="I161" s="26"/>
      <c r="J161" s="26"/>
      <c r="K161" s="26"/>
    </row>
    <row r="162">
      <c r="A162" s="43" t="s">
        <v>1669</v>
      </c>
      <c r="B162" s="27">
        <v>0.1663425925925926</v>
      </c>
      <c r="C162" s="27">
        <f>B162-TIME('Time Shifts'!$B$51,'Time Shifts'!$C$51,'Time Shifts'!$D$51)</f>
        <v>0.1519097222</v>
      </c>
      <c r="D162" s="43" t="s">
        <v>74</v>
      </c>
      <c r="E162" s="43" t="s">
        <v>100</v>
      </c>
      <c r="F162" s="25">
        <v>19.0</v>
      </c>
      <c r="G162" s="25">
        <f>F162-8</f>
        <v>11</v>
      </c>
      <c r="H162" s="43"/>
      <c r="I162" s="26" t="s">
        <v>1698</v>
      </c>
      <c r="J162" s="26"/>
      <c r="K162" s="26"/>
    </row>
    <row r="163">
      <c r="A163" s="43" t="s">
        <v>1669</v>
      </c>
      <c r="B163" s="27">
        <v>0.16679398148148147</v>
      </c>
      <c r="C163" s="27">
        <f>B163-TIME('Time Shifts'!$B$51,'Time Shifts'!$C$51,'Time Shifts'!$D$51)</f>
        <v>0.1523611111</v>
      </c>
      <c r="D163" s="43" t="s">
        <v>74</v>
      </c>
      <c r="E163" s="43" t="s">
        <v>81</v>
      </c>
      <c r="F163" s="25">
        <v>18.0</v>
      </c>
      <c r="G163" s="25">
        <f>F163-2</f>
        <v>16</v>
      </c>
      <c r="H163" s="26"/>
      <c r="I163" s="26"/>
      <c r="J163" s="43"/>
      <c r="K163" s="43" t="s">
        <v>254</v>
      </c>
    </row>
    <row r="164">
      <c r="A164" s="43" t="s">
        <v>1669</v>
      </c>
      <c r="B164" s="27">
        <v>0.1676388888888889</v>
      </c>
      <c r="C164" s="27">
        <f>B164-TIME('Time Shifts'!$B$51,'Time Shifts'!$C$51,'Time Shifts'!$D$51)</f>
        <v>0.1532060185</v>
      </c>
      <c r="D164" s="43" t="s">
        <v>74</v>
      </c>
      <c r="E164" s="43" t="s">
        <v>79</v>
      </c>
      <c r="F164" s="25">
        <v>10.0</v>
      </c>
      <c r="G164" s="25">
        <f t="shared" ref="G164:G165" si="7">F164-3</f>
        <v>7</v>
      </c>
      <c r="H164" s="26"/>
      <c r="I164" s="26"/>
      <c r="J164" s="26"/>
      <c r="K164" s="26"/>
    </row>
    <row r="165">
      <c r="A165" s="43" t="s">
        <v>1669</v>
      </c>
      <c r="B165" s="27">
        <v>0.16832175925925927</v>
      </c>
      <c r="C165" s="27">
        <f>B165-TIME('Time Shifts'!$B$51,'Time Shifts'!$C$51,'Time Shifts'!$D$51)</f>
        <v>0.1538888889</v>
      </c>
      <c r="D165" s="43" t="s">
        <v>74</v>
      </c>
      <c r="E165" s="43" t="s">
        <v>79</v>
      </c>
      <c r="F165" s="25">
        <v>9.0</v>
      </c>
      <c r="G165" s="25">
        <f t="shared" si="7"/>
        <v>6</v>
      </c>
      <c r="H165" s="43"/>
      <c r="I165" s="26" t="s">
        <v>1699</v>
      </c>
      <c r="J165" s="43"/>
      <c r="K165" s="43" t="s">
        <v>1700</v>
      </c>
    </row>
    <row r="166">
      <c r="A166" s="43" t="s">
        <v>1669</v>
      </c>
      <c r="B166" s="27">
        <v>0.17331018518518518</v>
      </c>
      <c r="C166" s="27">
        <f>B166-TIME('Time Shifts'!$B$51,'Time Shifts'!$C$51,'Time Shifts'!$D$51)</f>
        <v>0.1588773148</v>
      </c>
      <c r="D166" s="43" t="s">
        <v>69</v>
      </c>
      <c r="E166" s="43" t="s">
        <v>89</v>
      </c>
      <c r="F166" s="28">
        <v>25.0</v>
      </c>
      <c r="G166" s="25">
        <v>17.0</v>
      </c>
      <c r="H166" s="26"/>
      <c r="I166" s="26"/>
      <c r="J166" s="43"/>
      <c r="K166" s="43" t="s">
        <v>814</v>
      </c>
    </row>
    <row r="167">
      <c r="A167" s="43" t="s">
        <v>1669</v>
      </c>
      <c r="B167" s="27">
        <v>0.17351851851851852</v>
      </c>
      <c r="C167" s="27">
        <f>B167-TIME('Time Shifts'!$B$51,'Time Shifts'!$C$51,'Time Shifts'!$D$51)</f>
        <v>0.1590856481</v>
      </c>
      <c r="D167" s="43" t="s">
        <v>69</v>
      </c>
      <c r="E167" s="43" t="s">
        <v>91</v>
      </c>
      <c r="F167" s="25">
        <v>36.0</v>
      </c>
      <c r="G167" s="25"/>
      <c r="H167" s="43"/>
      <c r="I167" s="26" t="s">
        <v>1701</v>
      </c>
      <c r="J167" s="26"/>
      <c r="K167" s="26"/>
    </row>
    <row r="168">
      <c r="A168" s="43" t="s">
        <v>1669</v>
      </c>
      <c r="B168" s="27">
        <v>0.17590277777777777</v>
      </c>
      <c r="C168" s="27">
        <f>B168-TIME('Time Shifts'!$B$51,'Time Shifts'!$C$51,'Time Shifts'!$D$51)</f>
        <v>0.1614699074</v>
      </c>
      <c r="D168" s="43" t="s">
        <v>74</v>
      </c>
      <c r="E168" s="43" t="s">
        <v>93</v>
      </c>
      <c r="F168" s="25">
        <v>16.0</v>
      </c>
      <c r="G168" s="25">
        <f t="shared" ref="G168:G169" si="8">F168-9</f>
        <v>7</v>
      </c>
      <c r="H168" s="26"/>
      <c r="I168" s="26"/>
      <c r="J168" s="43"/>
      <c r="K168" s="43" t="s">
        <v>1304</v>
      </c>
    </row>
    <row r="169">
      <c r="A169" s="43" t="s">
        <v>1669</v>
      </c>
      <c r="B169" s="27">
        <v>0.17599537037037036</v>
      </c>
      <c r="C169" s="27">
        <f>B169-TIME('Time Shifts'!$B$51,'Time Shifts'!$C$51,'Time Shifts'!$D$51)</f>
        <v>0.1615625</v>
      </c>
      <c r="D169" s="43" t="s">
        <v>74</v>
      </c>
      <c r="E169" s="43" t="s">
        <v>93</v>
      </c>
      <c r="F169" s="25">
        <v>17.0</v>
      </c>
      <c r="G169" s="25">
        <f t="shared" si="8"/>
        <v>8</v>
      </c>
      <c r="H169" s="26"/>
      <c r="I169" s="26"/>
      <c r="J169" s="43"/>
      <c r="K169" s="43" t="s">
        <v>1304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57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61.29"/>
    <col customWidth="1" min="9" max="9" width="6.29"/>
    <col customWidth="1" min="10" max="11" width="48.86"/>
  </cols>
  <sheetData>
    <row r="1">
      <c r="A1" s="69" t="s">
        <v>0</v>
      </c>
      <c r="B1" s="18" t="s">
        <v>614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1702</v>
      </c>
      <c r="B2" s="27">
        <v>0.00920138888888889</v>
      </c>
      <c r="C2" s="27">
        <f t="shared" ref="C2:C145" si="1">B2</f>
        <v>0.009201388889</v>
      </c>
      <c r="D2" s="43" t="s">
        <v>69</v>
      </c>
      <c r="E2" s="43" t="s">
        <v>120</v>
      </c>
      <c r="F2" s="25">
        <v>13.0</v>
      </c>
      <c r="G2" s="26"/>
      <c r="H2" s="26"/>
      <c r="I2" s="26"/>
      <c r="J2" s="43"/>
      <c r="K2" s="43" t="s">
        <v>1703</v>
      </c>
    </row>
    <row r="3">
      <c r="A3" s="43" t="s">
        <v>1702</v>
      </c>
      <c r="B3" s="27">
        <v>0.010358796296296297</v>
      </c>
      <c r="C3" s="27">
        <f t="shared" si="1"/>
        <v>0.0103587963</v>
      </c>
      <c r="D3" s="43" t="s">
        <v>968</v>
      </c>
      <c r="E3" s="43" t="s">
        <v>120</v>
      </c>
      <c r="F3" s="25">
        <v>16.0</v>
      </c>
      <c r="G3" s="26"/>
      <c r="H3" s="26"/>
      <c r="I3" s="26"/>
      <c r="J3" s="43"/>
      <c r="K3" s="43" t="s">
        <v>1704</v>
      </c>
    </row>
    <row r="4">
      <c r="A4" s="43" t="s">
        <v>1702</v>
      </c>
      <c r="B4" s="27">
        <v>0.011550925925925926</v>
      </c>
      <c r="C4" s="27">
        <f t="shared" si="1"/>
        <v>0.01155092593</v>
      </c>
      <c r="D4" s="43" t="s">
        <v>69</v>
      </c>
      <c r="E4" s="43" t="s">
        <v>81</v>
      </c>
      <c r="F4" s="25">
        <v>19.0</v>
      </c>
      <c r="G4" s="26">
        <f>F4-3</f>
        <v>16</v>
      </c>
      <c r="H4" s="26"/>
      <c r="I4" s="26"/>
      <c r="J4" s="26"/>
      <c r="K4" s="26"/>
    </row>
    <row r="5">
      <c r="A5" s="43" t="s">
        <v>1702</v>
      </c>
      <c r="B5" s="27">
        <v>0.012824074074074075</v>
      </c>
      <c r="C5" s="27">
        <f t="shared" si="1"/>
        <v>0.01282407407</v>
      </c>
      <c r="D5" s="43" t="s">
        <v>70</v>
      </c>
      <c r="E5" s="43" t="s">
        <v>83</v>
      </c>
      <c r="F5" s="28">
        <v>24.0</v>
      </c>
      <c r="G5" s="25">
        <v>19.0</v>
      </c>
      <c r="H5" s="26"/>
      <c r="I5" s="26"/>
      <c r="J5" s="26"/>
      <c r="K5" s="26"/>
    </row>
    <row r="6">
      <c r="A6" s="43" t="s">
        <v>1702</v>
      </c>
      <c r="B6" s="27">
        <v>0.013657407407407408</v>
      </c>
      <c r="C6" s="27">
        <f t="shared" si="1"/>
        <v>0.01365740741</v>
      </c>
      <c r="D6" s="43" t="s">
        <v>74</v>
      </c>
      <c r="E6" s="43" t="s">
        <v>67</v>
      </c>
      <c r="F6" s="25">
        <v>16.0</v>
      </c>
      <c r="G6" s="26">
        <f>F6-0</f>
        <v>16</v>
      </c>
      <c r="H6" s="26"/>
      <c r="I6" s="26"/>
      <c r="J6" s="26"/>
      <c r="K6" s="26"/>
    </row>
    <row r="7">
      <c r="A7" s="43" t="s">
        <v>1702</v>
      </c>
      <c r="B7" s="27">
        <v>0.01369212962962963</v>
      </c>
      <c r="C7" s="27">
        <f t="shared" si="1"/>
        <v>0.01369212963</v>
      </c>
      <c r="D7" s="43" t="s">
        <v>69</v>
      </c>
      <c r="E7" s="43" t="s">
        <v>67</v>
      </c>
      <c r="F7" s="25">
        <v>21.0</v>
      </c>
      <c r="G7" s="26">
        <f>F7-5</f>
        <v>16</v>
      </c>
      <c r="H7" s="26"/>
      <c r="I7" s="26"/>
      <c r="J7" s="26"/>
      <c r="K7" s="26"/>
    </row>
    <row r="8">
      <c r="A8" s="43" t="s">
        <v>1702</v>
      </c>
      <c r="B8" s="27">
        <v>0.015219907407407408</v>
      </c>
      <c r="C8" s="27">
        <f t="shared" si="1"/>
        <v>0.01521990741</v>
      </c>
      <c r="D8" s="43" t="s">
        <v>968</v>
      </c>
      <c r="E8" s="43" t="s">
        <v>120</v>
      </c>
      <c r="F8" s="25">
        <v>25.0</v>
      </c>
      <c r="G8" s="26"/>
      <c r="H8" s="26"/>
      <c r="I8" s="26"/>
      <c r="J8" s="43"/>
      <c r="K8" s="43" t="s">
        <v>1705</v>
      </c>
    </row>
    <row r="9">
      <c r="A9" s="43" t="s">
        <v>1702</v>
      </c>
      <c r="B9" s="27">
        <v>0.019930555555555556</v>
      </c>
      <c r="C9" s="27">
        <f t="shared" si="1"/>
        <v>0.01993055556</v>
      </c>
      <c r="D9" s="43" t="s">
        <v>66</v>
      </c>
      <c r="E9" s="43" t="s">
        <v>67</v>
      </c>
      <c r="F9" s="25">
        <v>12.0</v>
      </c>
      <c r="G9" s="26">
        <f>F9-1</f>
        <v>11</v>
      </c>
      <c r="H9" s="26"/>
      <c r="I9" s="26"/>
      <c r="J9" s="26"/>
      <c r="K9" s="26"/>
    </row>
    <row r="10">
      <c r="A10" s="43" t="s">
        <v>1702</v>
      </c>
      <c r="B10" s="27">
        <v>0.020625</v>
      </c>
      <c r="C10" s="27">
        <f t="shared" si="1"/>
        <v>0.020625</v>
      </c>
      <c r="D10" s="43" t="s">
        <v>69</v>
      </c>
      <c r="E10" s="43" t="s">
        <v>67</v>
      </c>
      <c r="F10" s="25">
        <v>22.0</v>
      </c>
      <c r="G10" s="26">
        <f>F10-5</f>
        <v>17</v>
      </c>
      <c r="H10" s="26"/>
      <c r="I10" s="26"/>
      <c r="J10" s="26"/>
      <c r="K10" s="26"/>
    </row>
    <row r="11">
      <c r="A11" s="43" t="s">
        <v>1702</v>
      </c>
      <c r="B11" s="27">
        <v>0.020439814814814813</v>
      </c>
      <c r="C11" s="27">
        <f t="shared" si="1"/>
        <v>0.02043981481</v>
      </c>
      <c r="D11" s="43" t="s">
        <v>82</v>
      </c>
      <c r="E11" s="43" t="s">
        <v>67</v>
      </c>
      <c r="F11" s="25">
        <v>10.0</v>
      </c>
      <c r="G11" s="26">
        <f>F11-4</f>
        <v>6</v>
      </c>
      <c r="H11" s="26"/>
      <c r="I11" s="26"/>
      <c r="J11" s="26"/>
      <c r="K11" s="26"/>
    </row>
    <row r="12">
      <c r="A12" s="43" t="s">
        <v>1702</v>
      </c>
      <c r="B12" s="27">
        <v>0.024826388888888887</v>
      </c>
      <c r="C12" s="27">
        <f t="shared" si="1"/>
        <v>0.02482638889</v>
      </c>
      <c r="D12" s="43" t="s">
        <v>84</v>
      </c>
      <c r="E12" s="43" t="s">
        <v>79</v>
      </c>
      <c r="F12" s="25">
        <v>14.0</v>
      </c>
      <c r="G12" s="26">
        <f>F12-6</f>
        <v>8</v>
      </c>
      <c r="H12" s="26"/>
      <c r="I12" s="26"/>
      <c r="J12" s="26"/>
      <c r="K12" s="26"/>
    </row>
    <row r="13">
      <c r="A13" s="43" t="s">
        <v>1702</v>
      </c>
      <c r="B13" s="27">
        <v>0.024872685185185185</v>
      </c>
      <c r="C13" s="27">
        <f t="shared" si="1"/>
        <v>0.02487268519</v>
      </c>
      <c r="D13" s="43" t="s">
        <v>66</v>
      </c>
      <c r="E13" s="43" t="s">
        <v>79</v>
      </c>
      <c r="F13" s="25">
        <v>8.0</v>
      </c>
      <c r="G13" s="26">
        <f>F13-0</f>
        <v>8</v>
      </c>
      <c r="H13" s="26"/>
      <c r="I13" s="26"/>
      <c r="J13" s="26"/>
      <c r="K13" s="26"/>
    </row>
    <row r="14">
      <c r="A14" s="43" t="s">
        <v>1702</v>
      </c>
      <c r="B14" s="27">
        <v>0.024872685185185185</v>
      </c>
      <c r="C14" s="27">
        <f t="shared" si="1"/>
        <v>0.02487268519</v>
      </c>
      <c r="D14" s="43" t="s">
        <v>70</v>
      </c>
      <c r="E14" s="43" t="s">
        <v>79</v>
      </c>
      <c r="F14" s="25">
        <v>10.0</v>
      </c>
      <c r="G14" s="26">
        <f>F14-6</f>
        <v>4</v>
      </c>
      <c r="H14" s="26"/>
      <c r="I14" s="26"/>
      <c r="J14" s="26"/>
      <c r="K14" s="26"/>
    </row>
    <row r="15">
      <c r="A15" s="43" t="s">
        <v>1702</v>
      </c>
      <c r="B15" s="27">
        <v>0.02488425925925926</v>
      </c>
      <c r="C15" s="27">
        <f t="shared" si="1"/>
        <v>0.02488425926</v>
      </c>
      <c r="D15" s="43" t="s">
        <v>82</v>
      </c>
      <c r="E15" s="43" t="s">
        <v>79</v>
      </c>
      <c r="F15" s="25">
        <v>6.0</v>
      </c>
      <c r="G15" s="26">
        <f>F15-1</f>
        <v>5</v>
      </c>
      <c r="H15" s="26"/>
      <c r="I15" s="26"/>
      <c r="J15" s="26"/>
      <c r="K15" s="26"/>
    </row>
    <row r="16">
      <c r="A16" s="43" t="s">
        <v>1702</v>
      </c>
      <c r="B16" s="27">
        <v>0.024918981481481483</v>
      </c>
      <c r="C16" s="27">
        <f t="shared" si="1"/>
        <v>0.02491898148</v>
      </c>
      <c r="D16" s="43" t="s">
        <v>74</v>
      </c>
      <c r="E16" s="43" t="s">
        <v>79</v>
      </c>
      <c r="F16" s="28">
        <v>16.0</v>
      </c>
      <c r="G16" s="25">
        <f>F16-4</f>
        <v>12</v>
      </c>
      <c r="H16" s="26"/>
      <c r="I16" s="26"/>
      <c r="J16" s="26"/>
      <c r="K16" s="26"/>
    </row>
    <row r="17">
      <c r="A17" s="43" t="s">
        <v>1702</v>
      </c>
      <c r="B17" s="27">
        <v>0.024953703703703704</v>
      </c>
      <c r="C17" s="27">
        <f t="shared" si="1"/>
        <v>0.0249537037</v>
      </c>
      <c r="D17" s="43" t="s">
        <v>69</v>
      </c>
      <c r="E17" s="43" t="s">
        <v>79</v>
      </c>
      <c r="F17" s="25">
        <v>8.0</v>
      </c>
      <c r="G17" s="26">
        <f>F17-3</f>
        <v>5</v>
      </c>
      <c r="H17" s="26"/>
      <c r="I17" s="26"/>
      <c r="J17" s="26"/>
      <c r="K17" s="26"/>
    </row>
    <row r="18">
      <c r="A18" s="43" t="s">
        <v>1702</v>
      </c>
      <c r="B18" s="27">
        <v>0.024965277777777777</v>
      </c>
      <c r="C18" s="27">
        <f t="shared" si="1"/>
        <v>0.02496527778</v>
      </c>
      <c r="D18" s="43" t="s">
        <v>968</v>
      </c>
      <c r="E18" s="43" t="s">
        <v>79</v>
      </c>
      <c r="F18" s="25">
        <v>18.0</v>
      </c>
      <c r="G18" s="26">
        <f>F18-0</f>
        <v>18</v>
      </c>
      <c r="H18" s="26"/>
      <c r="I18" s="26"/>
      <c r="J18" s="26"/>
      <c r="K18" s="26"/>
    </row>
    <row r="19">
      <c r="A19" s="43" t="s">
        <v>1702</v>
      </c>
      <c r="B19" s="27">
        <v>0.02662037037037037</v>
      </c>
      <c r="C19" s="27">
        <f t="shared" si="1"/>
        <v>0.02662037037</v>
      </c>
      <c r="D19" s="43" t="s">
        <v>69</v>
      </c>
      <c r="E19" s="43" t="s">
        <v>209</v>
      </c>
      <c r="F19" s="25">
        <v>12.0</v>
      </c>
      <c r="G19" s="26">
        <f>F19-3</f>
        <v>9</v>
      </c>
      <c r="H19" s="26"/>
      <c r="I19" s="26"/>
      <c r="J19" s="26"/>
      <c r="K19" s="26"/>
    </row>
    <row r="20">
      <c r="A20" s="43" t="s">
        <v>1702</v>
      </c>
      <c r="B20" s="27">
        <v>0.02732638888888889</v>
      </c>
      <c r="C20" s="27">
        <f t="shared" si="1"/>
        <v>0.02732638889</v>
      </c>
      <c r="D20" s="43" t="s">
        <v>84</v>
      </c>
      <c r="E20" s="43" t="s">
        <v>79</v>
      </c>
      <c r="F20" s="25">
        <v>20.0</v>
      </c>
      <c r="G20" s="26">
        <f>F20-6</f>
        <v>14</v>
      </c>
      <c r="H20" s="26"/>
      <c r="I20" s="26"/>
      <c r="J20" s="26"/>
      <c r="K20" s="26"/>
    </row>
    <row r="21">
      <c r="A21" s="43" t="s">
        <v>1702</v>
      </c>
      <c r="B21" s="27">
        <v>0.027372685185185184</v>
      </c>
      <c r="C21" s="27">
        <f t="shared" si="1"/>
        <v>0.02737268519</v>
      </c>
      <c r="D21" s="43" t="s">
        <v>66</v>
      </c>
      <c r="E21" s="43" t="s">
        <v>79</v>
      </c>
      <c r="F21" s="25">
        <v>17.0</v>
      </c>
      <c r="G21" s="26">
        <f>F21-0</f>
        <v>17</v>
      </c>
      <c r="H21" s="26"/>
      <c r="I21" s="26"/>
      <c r="J21" s="26"/>
      <c r="K21" s="26"/>
    </row>
    <row r="22">
      <c r="A22" s="43" t="s">
        <v>1702</v>
      </c>
      <c r="B22" s="27">
        <v>0.027395833333333335</v>
      </c>
      <c r="C22" s="27">
        <f t="shared" si="1"/>
        <v>0.02739583333</v>
      </c>
      <c r="D22" s="43" t="s">
        <v>70</v>
      </c>
      <c r="E22" s="43" t="s">
        <v>79</v>
      </c>
      <c r="F22" s="25">
        <v>19.0</v>
      </c>
      <c r="G22" s="26">
        <f>F22-6</f>
        <v>13</v>
      </c>
      <c r="H22" s="26"/>
      <c r="I22" s="26"/>
      <c r="J22" s="26"/>
      <c r="K22" s="26"/>
    </row>
    <row r="23">
      <c r="A23" s="43" t="s">
        <v>1702</v>
      </c>
      <c r="B23" s="27">
        <v>0.027407407407407408</v>
      </c>
      <c r="C23" s="27">
        <f t="shared" si="1"/>
        <v>0.02740740741</v>
      </c>
      <c r="D23" s="43" t="s">
        <v>82</v>
      </c>
      <c r="E23" s="43" t="s">
        <v>79</v>
      </c>
      <c r="F23" s="25">
        <v>10.0</v>
      </c>
      <c r="G23" s="26">
        <f>F23-1</f>
        <v>9</v>
      </c>
      <c r="H23" s="26"/>
      <c r="I23" s="26"/>
      <c r="J23" s="26"/>
      <c r="K23" s="26"/>
    </row>
    <row r="24">
      <c r="A24" s="43" t="s">
        <v>1702</v>
      </c>
      <c r="B24" s="27">
        <v>0.02741898148148148</v>
      </c>
      <c r="C24" s="27">
        <f t="shared" si="1"/>
        <v>0.02741898148</v>
      </c>
      <c r="D24" s="43" t="s">
        <v>74</v>
      </c>
      <c r="E24" s="43" t="s">
        <v>79</v>
      </c>
      <c r="F24" s="25">
        <v>13.0</v>
      </c>
      <c r="G24" s="26">
        <f t="shared" ref="G24:G25" si="2">F24-3</f>
        <v>10</v>
      </c>
      <c r="H24" s="26"/>
      <c r="I24" s="26"/>
      <c r="J24" s="26"/>
      <c r="K24" s="26"/>
    </row>
    <row r="25">
      <c r="A25" s="43" t="s">
        <v>1702</v>
      </c>
      <c r="B25" s="27">
        <v>0.027430555555555555</v>
      </c>
      <c r="C25" s="27">
        <f t="shared" si="1"/>
        <v>0.02743055556</v>
      </c>
      <c r="D25" s="43" t="s">
        <v>69</v>
      </c>
      <c r="E25" s="43" t="s">
        <v>79</v>
      </c>
      <c r="F25" s="25">
        <v>8.0</v>
      </c>
      <c r="G25" s="26">
        <f t="shared" si="2"/>
        <v>5</v>
      </c>
      <c r="H25" s="26"/>
      <c r="I25" s="26"/>
      <c r="J25" s="26"/>
      <c r="K25" s="26"/>
    </row>
    <row r="26">
      <c r="A26" s="43" t="s">
        <v>1702</v>
      </c>
      <c r="B26" s="27">
        <v>0.027453703703703702</v>
      </c>
      <c r="C26" s="27">
        <f t="shared" si="1"/>
        <v>0.0274537037</v>
      </c>
      <c r="D26" s="43" t="s">
        <v>968</v>
      </c>
      <c r="E26" s="43" t="s">
        <v>79</v>
      </c>
      <c r="F26" s="25">
        <v>13.0</v>
      </c>
      <c r="G26" s="26">
        <f>F26-0</f>
        <v>13</v>
      </c>
      <c r="H26" s="26"/>
      <c r="I26" s="26"/>
      <c r="J26" s="26"/>
      <c r="K26" s="26"/>
    </row>
    <row r="27">
      <c r="A27" s="43" t="s">
        <v>1702</v>
      </c>
      <c r="B27" s="27">
        <v>0.02847222222222222</v>
      </c>
      <c r="C27" s="27">
        <f t="shared" si="1"/>
        <v>0.02847222222</v>
      </c>
      <c r="D27" s="43" t="s">
        <v>84</v>
      </c>
      <c r="E27" s="43" t="s">
        <v>79</v>
      </c>
      <c r="F27" s="25">
        <v>25.0</v>
      </c>
      <c r="G27" s="26">
        <f>F27-6</f>
        <v>19</v>
      </c>
      <c r="H27" s="26"/>
      <c r="I27" s="26"/>
      <c r="J27" s="26"/>
      <c r="K27" s="26"/>
    </row>
    <row r="28">
      <c r="A28" s="43" t="s">
        <v>1702</v>
      </c>
      <c r="B28" s="27">
        <v>0.02849537037037037</v>
      </c>
      <c r="C28" s="27">
        <f t="shared" si="1"/>
        <v>0.02849537037</v>
      </c>
      <c r="D28" s="43" t="s">
        <v>66</v>
      </c>
      <c r="E28" s="43" t="s">
        <v>79</v>
      </c>
      <c r="F28" s="25">
        <v>5.0</v>
      </c>
      <c r="G28" s="26">
        <f>F28-0</f>
        <v>5</v>
      </c>
      <c r="H28" s="26"/>
      <c r="I28" s="26"/>
      <c r="J28" s="26"/>
      <c r="K28" s="26"/>
    </row>
    <row r="29">
      <c r="A29" s="43" t="s">
        <v>1702</v>
      </c>
      <c r="B29" s="27">
        <v>0.028530092592592593</v>
      </c>
      <c r="C29" s="27">
        <f t="shared" si="1"/>
        <v>0.02853009259</v>
      </c>
      <c r="D29" s="43" t="s">
        <v>70</v>
      </c>
      <c r="E29" s="43" t="s">
        <v>79</v>
      </c>
      <c r="F29" s="25">
        <v>22.0</v>
      </c>
      <c r="G29" s="26">
        <f>F29-6</f>
        <v>16</v>
      </c>
      <c r="H29" s="26"/>
      <c r="I29" s="26"/>
      <c r="J29" s="26"/>
      <c r="K29" s="26"/>
    </row>
    <row r="30">
      <c r="A30" s="43" t="s">
        <v>1702</v>
      </c>
      <c r="B30" s="27">
        <v>0.02855324074074074</v>
      </c>
      <c r="C30" s="27">
        <f t="shared" si="1"/>
        <v>0.02855324074</v>
      </c>
      <c r="D30" s="43" t="s">
        <v>82</v>
      </c>
      <c r="E30" s="43" t="s">
        <v>79</v>
      </c>
      <c r="F30" s="25">
        <v>4.0</v>
      </c>
      <c r="G30" s="26">
        <f>F30-1</f>
        <v>3</v>
      </c>
      <c r="H30" s="26"/>
      <c r="I30" s="26"/>
      <c r="J30" s="26"/>
      <c r="K30" s="26"/>
    </row>
    <row r="31">
      <c r="A31" s="43" t="s">
        <v>1702</v>
      </c>
      <c r="B31" s="27">
        <v>0.028576388888888887</v>
      </c>
      <c r="C31" s="27">
        <f t="shared" si="1"/>
        <v>0.02857638889</v>
      </c>
      <c r="D31" s="43" t="s">
        <v>74</v>
      </c>
      <c r="E31" s="43" t="s">
        <v>79</v>
      </c>
      <c r="F31" s="25">
        <v>20.0</v>
      </c>
      <c r="G31" s="26">
        <f t="shared" ref="G31:G32" si="3">F31-3</f>
        <v>17</v>
      </c>
      <c r="H31" s="26"/>
      <c r="I31" s="26"/>
      <c r="J31" s="26"/>
      <c r="K31" s="26"/>
    </row>
    <row r="32">
      <c r="A32" s="43" t="s">
        <v>1702</v>
      </c>
      <c r="B32" s="27">
        <v>0.028587962962962964</v>
      </c>
      <c r="C32" s="27">
        <f t="shared" si="1"/>
        <v>0.02858796296</v>
      </c>
      <c r="D32" s="43" t="s">
        <v>69</v>
      </c>
      <c r="E32" s="43" t="s">
        <v>79</v>
      </c>
      <c r="F32" s="25">
        <v>20.0</v>
      </c>
      <c r="G32" s="26">
        <f t="shared" si="3"/>
        <v>17</v>
      </c>
      <c r="H32" s="26"/>
      <c r="I32" s="26"/>
      <c r="J32" s="26"/>
      <c r="K32" s="26"/>
    </row>
    <row r="33">
      <c r="A33" s="43" t="s">
        <v>1702</v>
      </c>
      <c r="B33" s="27">
        <v>0.02861111111111111</v>
      </c>
      <c r="C33" s="27">
        <f t="shared" si="1"/>
        <v>0.02861111111</v>
      </c>
      <c r="D33" s="43" t="s">
        <v>968</v>
      </c>
      <c r="E33" s="43" t="s">
        <v>79</v>
      </c>
      <c r="F33" s="25">
        <v>10.0</v>
      </c>
      <c r="G33" s="26">
        <f>F33-0</f>
        <v>10</v>
      </c>
      <c r="H33" s="26"/>
      <c r="I33" s="26"/>
      <c r="J33" s="26"/>
      <c r="K33" s="26"/>
    </row>
    <row r="34">
      <c r="A34" s="43" t="s">
        <v>1702</v>
      </c>
      <c r="B34" s="27">
        <v>0.03175925925925926</v>
      </c>
      <c r="C34" s="27">
        <f t="shared" si="1"/>
        <v>0.03175925926</v>
      </c>
      <c r="D34" s="43" t="s">
        <v>968</v>
      </c>
      <c r="E34" s="43" t="s">
        <v>67</v>
      </c>
      <c r="F34" s="25">
        <v>18.0</v>
      </c>
      <c r="G34" s="26">
        <f>F34-8</f>
        <v>10</v>
      </c>
      <c r="H34" s="26"/>
      <c r="I34" s="26"/>
      <c r="J34" s="26"/>
      <c r="K34" s="26"/>
    </row>
    <row r="35">
      <c r="A35" s="43" t="s">
        <v>1702</v>
      </c>
      <c r="B35" s="27">
        <v>0.032199074074074074</v>
      </c>
      <c r="C35" s="27">
        <f t="shared" si="1"/>
        <v>0.03219907407</v>
      </c>
      <c r="D35" s="43" t="s">
        <v>84</v>
      </c>
      <c r="E35" s="43" t="s">
        <v>67</v>
      </c>
      <c r="F35" s="28" t="s">
        <v>68</v>
      </c>
      <c r="G35" s="25">
        <v>20.0</v>
      </c>
      <c r="H35" s="26"/>
      <c r="I35" s="26"/>
      <c r="J35" s="26"/>
      <c r="K35" s="26"/>
    </row>
    <row r="36">
      <c r="A36" s="43" t="s">
        <v>1702</v>
      </c>
      <c r="B36" s="27">
        <v>0.033275462962962965</v>
      </c>
      <c r="C36" s="27">
        <f t="shared" si="1"/>
        <v>0.03327546296</v>
      </c>
      <c r="D36" s="43" t="s">
        <v>82</v>
      </c>
      <c r="E36" s="43" t="s">
        <v>154</v>
      </c>
      <c r="F36" s="25">
        <v>8.0</v>
      </c>
      <c r="G36" s="26">
        <f>F36-4</f>
        <v>4</v>
      </c>
      <c r="H36" s="26"/>
      <c r="I36" s="26"/>
      <c r="J36" s="26"/>
      <c r="K36" s="26"/>
    </row>
    <row r="37">
      <c r="A37" s="43" t="s">
        <v>1702</v>
      </c>
      <c r="B37" s="27">
        <v>0.035520833333333335</v>
      </c>
      <c r="C37" s="27">
        <f t="shared" si="1"/>
        <v>0.03552083333</v>
      </c>
      <c r="D37" s="43" t="s">
        <v>968</v>
      </c>
      <c r="E37" s="43" t="s">
        <v>130</v>
      </c>
      <c r="F37" s="28">
        <v>1.0</v>
      </c>
      <c r="G37" s="25">
        <v>2.0</v>
      </c>
      <c r="H37" s="26"/>
      <c r="I37" s="26"/>
      <c r="J37" s="26"/>
      <c r="K37" s="26"/>
    </row>
    <row r="38">
      <c r="A38" s="43" t="s">
        <v>1702</v>
      </c>
      <c r="B38" s="27">
        <v>0.04556712962962963</v>
      </c>
      <c r="C38" s="27">
        <f t="shared" si="1"/>
        <v>0.04556712963</v>
      </c>
      <c r="D38" s="43" t="s">
        <v>968</v>
      </c>
      <c r="E38" s="43" t="s">
        <v>67</v>
      </c>
      <c r="F38" s="25">
        <v>16.0</v>
      </c>
      <c r="G38" s="26">
        <f>F38-8</f>
        <v>8</v>
      </c>
      <c r="H38" s="26"/>
      <c r="I38" s="26"/>
      <c r="J38" s="26"/>
      <c r="K38" s="26"/>
    </row>
    <row r="39">
      <c r="A39" s="43" t="s">
        <v>1702</v>
      </c>
      <c r="B39" s="27">
        <v>0.04559027777777778</v>
      </c>
      <c r="C39" s="27">
        <f t="shared" si="1"/>
        <v>0.04559027778</v>
      </c>
      <c r="D39" s="43" t="s">
        <v>69</v>
      </c>
      <c r="E39" s="43" t="s">
        <v>67</v>
      </c>
      <c r="F39" s="25">
        <v>9.0</v>
      </c>
      <c r="G39" s="26">
        <f>F39-5</f>
        <v>4</v>
      </c>
      <c r="H39" s="26"/>
      <c r="I39" s="26"/>
      <c r="J39" s="26"/>
      <c r="K39" s="26"/>
    </row>
    <row r="40">
      <c r="A40" s="43" t="s">
        <v>1702</v>
      </c>
      <c r="B40" s="27">
        <v>0.04671296296296296</v>
      </c>
      <c r="C40" s="27">
        <f t="shared" si="1"/>
        <v>0.04671296296</v>
      </c>
      <c r="D40" s="43" t="s">
        <v>66</v>
      </c>
      <c r="E40" s="43" t="s">
        <v>67</v>
      </c>
      <c r="F40" s="28" t="s">
        <v>88</v>
      </c>
      <c r="G40" s="25">
        <v>1.0</v>
      </c>
      <c r="H40" s="26"/>
      <c r="I40" s="26"/>
      <c r="J40" s="26"/>
      <c r="K40" s="26"/>
    </row>
    <row r="41">
      <c r="A41" s="43" t="s">
        <v>1702</v>
      </c>
      <c r="B41" s="27">
        <v>0.0528125</v>
      </c>
      <c r="C41" s="27">
        <f t="shared" si="1"/>
        <v>0.0528125</v>
      </c>
      <c r="D41" s="43" t="s">
        <v>70</v>
      </c>
      <c r="E41" s="43" t="s">
        <v>87</v>
      </c>
      <c r="F41" s="25">
        <v>19.0</v>
      </c>
      <c r="G41" s="26">
        <f>F41-5</f>
        <v>14</v>
      </c>
      <c r="H41" s="26"/>
      <c r="I41" s="26"/>
      <c r="J41" s="26"/>
      <c r="K41" s="26"/>
    </row>
    <row r="42">
      <c r="A42" s="43" t="s">
        <v>1702</v>
      </c>
      <c r="B42" s="27">
        <v>0.05282407407407407</v>
      </c>
      <c r="C42" s="27">
        <f t="shared" si="1"/>
        <v>0.05282407407</v>
      </c>
      <c r="D42" s="43" t="s">
        <v>82</v>
      </c>
      <c r="E42" s="43" t="s">
        <v>87</v>
      </c>
      <c r="F42" s="25">
        <v>19.0</v>
      </c>
      <c r="G42" s="26">
        <f t="shared" ref="G42:G43" si="4">F42-1</f>
        <v>18</v>
      </c>
      <c r="H42" s="26"/>
      <c r="I42" s="26"/>
      <c r="J42" s="26"/>
      <c r="K42" s="26"/>
    </row>
    <row r="43">
      <c r="A43" s="43" t="s">
        <v>1702</v>
      </c>
      <c r="B43" s="27">
        <v>0.052835648148148145</v>
      </c>
      <c r="C43" s="27">
        <f t="shared" si="1"/>
        <v>0.05283564815</v>
      </c>
      <c r="D43" s="43" t="s">
        <v>968</v>
      </c>
      <c r="E43" s="43" t="s">
        <v>87</v>
      </c>
      <c r="F43" s="25">
        <v>15.0</v>
      </c>
      <c r="G43" s="26">
        <f t="shared" si="4"/>
        <v>14</v>
      </c>
      <c r="H43" s="26"/>
      <c r="I43" s="26"/>
      <c r="J43" s="26"/>
      <c r="K43" s="26"/>
    </row>
    <row r="44">
      <c r="A44" s="43" t="s">
        <v>1702</v>
      </c>
      <c r="B44" s="27">
        <v>0.053113425925925925</v>
      </c>
      <c r="C44" s="27">
        <f t="shared" si="1"/>
        <v>0.05311342593</v>
      </c>
      <c r="D44" s="43" t="s">
        <v>66</v>
      </c>
      <c r="E44" s="43" t="s">
        <v>87</v>
      </c>
      <c r="F44" s="25">
        <v>14.0</v>
      </c>
      <c r="G44" s="26">
        <f>F44-0</f>
        <v>14</v>
      </c>
      <c r="H44" s="26"/>
      <c r="I44" s="26"/>
      <c r="J44" s="26"/>
      <c r="K44" s="26"/>
    </row>
    <row r="45">
      <c r="A45" s="43" t="s">
        <v>1702</v>
      </c>
      <c r="B45" s="27">
        <v>0.053148148148148146</v>
      </c>
      <c r="C45" s="27">
        <f t="shared" si="1"/>
        <v>0.05314814815</v>
      </c>
      <c r="D45" s="43" t="s">
        <v>69</v>
      </c>
      <c r="E45" s="43" t="s">
        <v>87</v>
      </c>
      <c r="F45" s="25">
        <v>12.0</v>
      </c>
      <c r="G45" s="26">
        <f>F45-4</f>
        <v>8</v>
      </c>
      <c r="H45" s="26"/>
      <c r="I45" s="26"/>
      <c r="J45" s="26"/>
      <c r="K45" s="26"/>
    </row>
    <row r="46">
      <c r="A46" s="43" t="s">
        <v>1702</v>
      </c>
      <c r="B46" s="27">
        <v>0.05317129629629629</v>
      </c>
      <c r="C46" s="27">
        <f t="shared" si="1"/>
        <v>0.0531712963</v>
      </c>
      <c r="D46" s="43" t="s">
        <v>74</v>
      </c>
      <c r="E46" s="43" t="s">
        <v>87</v>
      </c>
      <c r="F46" s="25">
        <v>11.0</v>
      </c>
      <c r="G46" s="26">
        <f>F46-5</f>
        <v>6</v>
      </c>
      <c r="H46" s="26"/>
      <c r="I46" s="26"/>
      <c r="J46" s="26"/>
      <c r="K46" s="26"/>
    </row>
    <row r="47">
      <c r="A47" s="43" t="s">
        <v>1702</v>
      </c>
      <c r="B47" s="27">
        <v>0.053217592592592594</v>
      </c>
      <c r="C47" s="27">
        <f t="shared" si="1"/>
        <v>0.05321759259</v>
      </c>
      <c r="D47" s="43" t="s">
        <v>84</v>
      </c>
      <c r="E47" s="43" t="s">
        <v>87</v>
      </c>
      <c r="F47" s="25">
        <v>5.0</v>
      </c>
      <c r="G47" s="26">
        <f>F47-2</f>
        <v>3</v>
      </c>
      <c r="H47" s="26"/>
      <c r="I47" s="26"/>
      <c r="J47" s="26"/>
      <c r="K47" s="26"/>
    </row>
    <row r="48">
      <c r="A48" s="43" t="s">
        <v>1702</v>
      </c>
      <c r="B48" s="27">
        <v>0.05537037037037037</v>
      </c>
      <c r="C48" s="27">
        <f t="shared" si="1"/>
        <v>0.05537037037</v>
      </c>
      <c r="D48" s="43" t="s">
        <v>70</v>
      </c>
      <c r="E48" s="43" t="s">
        <v>78</v>
      </c>
      <c r="F48" s="25">
        <v>22.0</v>
      </c>
      <c r="G48" s="26">
        <f t="shared" ref="G48:G49" si="5">F48-8</f>
        <v>14</v>
      </c>
      <c r="H48" s="26"/>
      <c r="I48" s="26"/>
      <c r="J48" s="26"/>
      <c r="K48" s="26"/>
    </row>
    <row r="49">
      <c r="A49" s="43" t="s">
        <v>1702</v>
      </c>
      <c r="B49" s="27">
        <v>0.055879629629629626</v>
      </c>
      <c r="C49" s="27">
        <f t="shared" si="1"/>
        <v>0.05587962963</v>
      </c>
      <c r="D49" s="43" t="s">
        <v>70</v>
      </c>
      <c r="E49" s="43" t="s">
        <v>93</v>
      </c>
      <c r="F49" s="25">
        <v>16.0</v>
      </c>
      <c r="G49" s="26">
        <f t="shared" si="5"/>
        <v>8</v>
      </c>
      <c r="H49" s="26"/>
      <c r="I49" s="26"/>
      <c r="J49" s="43"/>
      <c r="K49" s="43" t="s">
        <v>99</v>
      </c>
    </row>
    <row r="50">
      <c r="A50" s="43" t="s">
        <v>1702</v>
      </c>
      <c r="B50" s="27">
        <v>0.055879629629629626</v>
      </c>
      <c r="C50" s="27">
        <f t="shared" si="1"/>
        <v>0.05587962963</v>
      </c>
      <c r="D50" s="43" t="s">
        <v>70</v>
      </c>
      <c r="E50" s="43" t="s">
        <v>76</v>
      </c>
      <c r="F50" s="25">
        <v>2.0</v>
      </c>
      <c r="G50" s="26"/>
      <c r="H50" s="26"/>
      <c r="I50" s="26"/>
      <c r="J50" s="43"/>
      <c r="K50" s="43" t="s">
        <v>1604</v>
      </c>
    </row>
    <row r="51">
      <c r="A51" s="43" t="s">
        <v>1702</v>
      </c>
      <c r="B51" s="27">
        <v>0.05623842592592593</v>
      </c>
      <c r="C51" s="27">
        <f t="shared" si="1"/>
        <v>0.05623842593</v>
      </c>
      <c r="D51" s="43" t="s">
        <v>70</v>
      </c>
      <c r="E51" s="43" t="s">
        <v>93</v>
      </c>
      <c r="F51" s="28">
        <v>23.0</v>
      </c>
      <c r="G51" s="25">
        <v>15.0</v>
      </c>
      <c r="H51" s="26"/>
      <c r="I51" s="26"/>
      <c r="J51" s="43"/>
      <c r="K51" s="43" t="s">
        <v>99</v>
      </c>
    </row>
    <row r="52">
      <c r="A52" s="43" t="s">
        <v>1702</v>
      </c>
      <c r="B52" s="27">
        <v>0.05663194444444444</v>
      </c>
      <c r="C52" s="27">
        <f t="shared" si="1"/>
        <v>0.05663194444</v>
      </c>
      <c r="D52" s="43" t="s">
        <v>70</v>
      </c>
      <c r="E52" s="43" t="s">
        <v>91</v>
      </c>
      <c r="F52" s="25">
        <v>9.0</v>
      </c>
      <c r="G52" s="26"/>
      <c r="H52" s="43"/>
      <c r="I52" s="26" t="s">
        <v>1706</v>
      </c>
      <c r="J52" s="26"/>
      <c r="K52" s="26"/>
    </row>
    <row r="53">
      <c r="A53" s="43" t="s">
        <v>1702</v>
      </c>
      <c r="B53" s="27">
        <v>0.05684027777777778</v>
      </c>
      <c r="C53" s="27">
        <f t="shared" si="1"/>
        <v>0.05684027778</v>
      </c>
      <c r="D53" s="43" t="s">
        <v>70</v>
      </c>
      <c r="E53" s="43" t="s">
        <v>93</v>
      </c>
      <c r="F53" s="25">
        <v>18.0</v>
      </c>
      <c r="G53" s="26">
        <f>F53-8</f>
        <v>10</v>
      </c>
      <c r="H53" s="26"/>
      <c r="I53" s="26"/>
      <c r="J53" s="43"/>
      <c r="K53" s="43" t="s">
        <v>99</v>
      </c>
    </row>
    <row r="54">
      <c r="A54" s="43" t="s">
        <v>1702</v>
      </c>
      <c r="B54" s="27">
        <v>0.05684027777777778</v>
      </c>
      <c r="C54" s="27">
        <f t="shared" si="1"/>
        <v>0.05684027778</v>
      </c>
      <c r="D54" s="43" t="s">
        <v>70</v>
      </c>
      <c r="E54" s="43" t="s">
        <v>76</v>
      </c>
      <c r="F54" s="25">
        <v>1.0</v>
      </c>
      <c r="G54" s="26"/>
      <c r="H54" s="26"/>
      <c r="I54" s="26"/>
      <c r="J54" s="43"/>
      <c r="K54" s="43" t="s">
        <v>1604</v>
      </c>
    </row>
    <row r="55">
      <c r="A55" s="43" t="s">
        <v>1702</v>
      </c>
      <c r="B55" s="27">
        <v>0.05732638888888889</v>
      </c>
      <c r="C55" s="27">
        <f t="shared" si="1"/>
        <v>0.05732638889</v>
      </c>
      <c r="D55" s="43" t="s">
        <v>70</v>
      </c>
      <c r="E55" s="43" t="s">
        <v>91</v>
      </c>
      <c r="F55" s="25">
        <v>9.0</v>
      </c>
      <c r="G55" s="26"/>
      <c r="H55" s="43"/>
      <c r="I55" s="26" t="s">
        <v>1707</v>
      </c>
      <c r="J55" s="26"/>
      <c r="K55" s="26"/>
    </row>
    <row r="56">
      <c r="A56" s="43" t="s">
        <v>1702</v>
      </c>
      <c r="B56" s="27">
        <v>0.05763888888888889</v>
      </c>
      <c r="C56" s="27">
        <f t="shared" si="1"/>
        <v>0.05763888889</v>
      </c>
      <c r="D56" s="43" t="s">
        <v>70</v>
      </c>
      <c r="E56" s="43" t="s">
        <v>93</v>
      </c>
      <c r="F56" s="28">
        <v>21.0</v>
      </c>
      <c r="G56" s="25">
        <v>13.0</v>
      </c>
      <c r="H56" s="26"/>
      <c r="I56" s="26"/>
      <c r="J56" s="43"/>
      <c r="K56" s="43" t="s">
        <v>99</v>
      </c>
    </row>
    <row r="57">
      <c r="A57" s="43" t="s">
        <v>1702</v>
      </c>
      <c r="B57" s="27">
        <v>0.05769675925925926</v>
      </c>
      <c r="C57" s="27">
        <f t="shared" si="1"/>
        <v>0.05769675926</v>
      </c>
      <c r="D57" s="43" t="s">
        <v>70</v>
      </c>
      <c r="E57" s="43" t="s">
        <v>91</v>
      </c>
      <c r="F57" s="25">
        <v>6.0</v>
      </c>
      <c r="G57" s="26"/>
      <c r="H57" s="43"/>
      <c r="I57" s="26" t="s">
        <v>1708</v>
      </c>
      <c r="J57" s="26"/>
      <c r="K57" s="26"/>
    </row>
    <row r="58">
      <c r="A58" s="43" t="s">
        <v>1702</v>
      </c>
      <c r="B58" s="27">
        <v>0.061828703703703705</v>
      </c>
      <c r="C58" s="27">
        <f t="shared" si="1"/>
        <v>0.0618287037</v>
      </c>
      <c r="D58" s="43" t="s">
        <v>66</v>
      </c>
      <c r="E58" s="43" t="s">
        <v>81</v>
      </c>
      <c r="F58" s="25">
        <v>24.0</v>
      </c>
      <c r="G58" s="26">
        <f>F58-6</f>
        <v>18</v>
      </c>
      <c r="H58" s="43"/>
      <c r="I58" s="26" t="s">
        <v>1709</v>
      </c>
      <c r="J58" s="43"/>
      <c r="K58" s="43" t="s">
        <v>1710</v>
      </c>
    </row>
    <row r="59">
      <c r="A59" s="43" t="s">
        <v>1702</v>
      </c>
      <c r="B59" s="27">
        <v>0.061863425925925926</v>
      </c>
      <c r="C59" s="27">
        <f t="shared" si="1"/>
        <v>0.06186342593</v>
      </c>
      <c r="D59" s="43" t="s">
        <v>84</v>
      </c>
      <c r="E59" s="43" t="s">
        <v>81</v>
      </c>
      <c r="F59" s="25">
        <v>19.0</v>
      </c>
      <c r="G59" s="26">
        <f>F59-2</f>
        <v>17</v>
      </c>
      <c r="H59" s="43"/>
      <c r="I59" s="26" t="s">
        <v>1711</v>
      </c>
      <c r="J59" s="43"/>
      <c r="K59" s="43" t="s">
        <v>1710</v>
      </c>
    </row>
    <row r="60">
      <c r="A60" s="43" t="s">
        <v>1702</v>
      </c>
      <c r="B60" s="27">
        <v>0.06201388888888889</v>
      </c>
      <c r="C60" s="27">
        <f t="shared" si="1"/>
        <v>0.06201388889</v>
      </c>
      <c r="D60" s="43" t="s">
        <v>82</v>
      </c>
      <c r="E60" s="43" t="s">
        <v>81</v>
      </c>
      <c r="F60" s="25">
        <v>16.0</v>
      </c>
      <c r="G60" s="26">
        <f>F60-6</f>
        <v>10</v>
      </c>
      <c r="H60" s="43"/>
      <c r="I60" s="26" t="s">
        <v>1712</v>
      </c>
      <c r="J60" s="43"/>
      <c r="K60" s="43" t="s">
        <v>1713</v>
      </c>
    </row>
    <row r="61">
      <c r="A61" s="43" t="s">
        <v>1702</v>
      </c>
      <c r="B61" s="27">
        <v>0.06222222222222222</v>
      </c>
      <c r="C61" s="27">
        <f t="shared" si="1"/>
        <v>0.06222222222</v>
      </c>
      <c r="D61" s="43" t="s">
        <v>74</v>
      </c>
      <c r="E61" s="43" t="s">
        <v>81</v>
      </c>
      <c r="F61" s="25">
        <v>9.0</v>
      </c>
      <c r="G61" s="26">
        <f t="shared" ref="G61:G62" si="6">F61-2</f>
        <v>7</v>
      </c>
      <c r="H61" s="43"/>
      <c r="I61" s="26" t="s">
        <v>1714</v>
      </c>
      <c r="J61" s="43"/>
      <c r="K61" s="43" t="s">
        <v>1710</v>
      </c>
    </row>
    <row r="62">
      <c r="A62" s="43" t="s">
        <v>1702</v>
      </c>
      <c r="B62" s="27">
        <v>0.06226851851851852</v>
      </c>
      <c r="C62" s="27">
        <f t="shared" si="1"/>
        <v>0.06226851852</v>
      </c>
      <c r="D62" s="43" t="s">
        <v>69</v>
      </c>
      <c r="E62" s="43" t="s">
        <v>81</v>
      </c>
      <c r="F62" s="25">
        <v>21.0</v>
      </c>
      <c r="G62" s="26">
        <f t="shared" si="6"/>
        <v>19</v>
      </c>
      <c r="H62" s="43"/>
      <c r="I62" s="26" t="s">
        <v>1715</v>
      </c>
      <c r="J62" s="43"/>
      <c r="K62" s="43" t="s">
        <v>1710</v>
      </c>
    </row>
    <row r="63">
      <c r="A63" s="43" t="s">
        <v>1702</v>
      </c>
      <c r="B63" s="27">
        <v>0.06229166666666667</v>
      </c>
      <c r="C63" s="27">
        <f t="shared" si="1"/>
        <v>0.06229166667</v>
      </c>
      <c r="D63" s="43" t="s">
        <v>968</v>
      </c>
      <c r="E63" s="43" t="s">
        <v>81</v>
      </c>
      <c r="F63" s="25">
        <v>7.0</v>
      </c>
      <c r="G63" s="26">
        <f t="shared" ref="G63:G64" si="7">F63-3</f>
        <v>4</v>
      </c>
      <c r="H63" s="43"/>
      <c r="I63" s="26" t="s">
        <v>1716</v>
      </c>
      <c r="J63" s="43"/>
      <c r="K63" s="43" t="s">
        <v>1710</v>
      </c>
    </row>
    <row r="64">
      <c r="A64" s="43" t="s">
        <v>1702</v>
      </c>
      <c r="B64" s="27">
        <v>0.0633912037037037</v>
      </c>
      <c r="C64" s="27">
        <f t="shared" si="1"/>
        <v>0.0633912037</v>
      </c>
      <c r="D64" s="43" t="s">
        <v>968</v>
      </c>
      <c r="E64" s="43" t="s">
        <v>81</v>
      </c>
      <c r="F64" s="25">
        <v>21.0</v>
      </c>
      <c r="G64" s="26">
        <f t="shared" si="7"/>
        <v>18</v>
      </c>
      <c r="H64" s="26"/>
      <c r="I64" s="26"/>
      <c r="J64" s="43"/>
      <c r="K64" s="43" t="s">
        <v>768</v>
      </c>
    </row>
    <row r="65">
      <c r="A65" s="43" t="s">
        <v>1702</v>
      </c>
      <c r="B65" s="27">
        <v>0.0633912037037037</v>
      </c>
      <c r="C65" s="27">
        <f t="shared" si="1"/>
        <v>0.0633912037</v>
      </c>
      <c r="D65" s="43" t="s">
        <v>968</v>
      </c>
      <c r="E65" s="43" t="s">
        <v>81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1702</v>
      </c>
      <c r="B66" s="27">
        <v>0.06322916666666667</v>
      </c>
      <c r="C66" s="27">
        <f t="shared" si="1"/>
        <v>0.06322916667</v>
      </c>
      <c r="D66" s="43" t="s">
        <v>69</v>
      </c>
      <c r="E66" s="43" t="s">
        <v>81</v>
      </c>
      <c r="F66" s="25">
        <v>16.0</v>
      </c>
      <c r="G66" s="26">
        <f>F66-2</f>
        <v>14</v>
      </c>
      <c r="H66" s="26"/>
      <c r="I66" s="26"/>
      <c r="J66" s="43"/>
      <c r="K66" s="43" t="s">
        <v>254</v>
      </c>
    </row>
    <row r="67">
      <c r="A67" s="43" t="s">
        <v>1702</v>
      </c>
      <c r="B67" s="27">
        <v>0.0634375</v>
      </c>
      <c r="C67" s="27">
        <f t="shared" si="1"/>
        <v>0.0634375</v>
      </c>
      <c r="D67" s="43" t="s">
        <v>74</v>
      </c>
      <c r="E67" s="43" t="s">
        <v>81</v>
      </c>
      <c r="F67" s="28" t="s">
        <v>75</v>
      </c>
      <c r="G67" s="25" t="s">
        <v>75</v>
      </c>
      <c r="H67" s="26"/>
      <c r="I67" s="26"/>
      <c r="J67" s="43"/>
      <c r="K67" s="43" t="s">
        <v>254</v>
      </c>
    </row>
    <row r="68">
      <c r="A68" s="43" t="s">
        <v>1702</v>
      </c>
      <c r="B68" s="27">
        <v>0.0634837962962963</v>
      </c>
      <c r="C68" s="27">
        <f t="shared" si="1"/>
        <v>0.0634837963</v>
      </c>
      <c r="D68" s="43" t="s">
        <v>82</v>
      </c>
      <c r="E68" s="43" t="s">
        <v>81</v>
      </c>
      <c r="F68" s="28" t="s">
        <v>68</v>
      </c>
      <c r="G68" s="25">
        <v>20.0</v>
      </c>
      <c r="H68" s="26"/>
      <c r="I68" s="26"/>
      <c r="J68" s="43"/>
      <c r="K68" s="43" t="s">
        <v>1717</v>
      </c>
    </row>
    <row r="69">
      <c r="A69" s="43" t="s">
        <v>1702</v>
      </c>
      <c r="B69" s="27">
        <v>0.0634837962962963</v>
      </c>
      <c r="C69" s="27">
        <f t="shared" si="1"/>
        <v>0.0634837963</v>
      </c>
      <c r="D69" s="43" t="s">
        <v>82</v>
      </c>
      <c r="E69" s="43" t="s">
        <v>81</v>
      </c>
      <c r="F69" s="28" t="s">
        <v>75</v>
      </c>
      <c r="G69" s="25" t="s">
        <v>75</v>
      </c>
      <c r="H69" s="26"/>
      <c r="I69" s="26"/>
      <c r="J69" s="43"/>
      <c r="K69" s="43" t="s">
        <v>85</v>
      </c>
    </row>
    <row r="70">
      <c r="A70" s="43" t="s">
        <v>1702</v>
      </c>
      <c r="B70" s="27">
        <v>0.06565972222222222</v>
      </c>
      <c r="C70" s="27">
        <f t="shared" si="1"/>
        <v>0.06565972222</v>
      </c>
      <c r="D70" s="43" t="s">
        <v>968</v>
      </c>
      <c r="E70" s="43" t="s">
        <v>93</v>
      </c>
      <c r="F70" s="28" t="s">
        <v>68</v>
      </c>
      <c r="G70" s="28">
        <v>20.0</v>
      </c>
      <c r="H70" s="26" t="s">
        <v>137</v>
      </c>
      <c r="I70" s="26"/>
      <c r="J70" s="43"/>
      <c r="K70" s="43" t="s">
        <v>1675</v>
      </c>
    </row>
    <row r="71">
      <c r="A71" s="43" t="s">
        <v>1702</v>
      </c>
      <c r="B71" s="27">
        <v>0.06613425925925925</v>
      </c>
      <c r="C71" s="27">
        <f t="shared" si="1"/>
        <v>0.06613425926</v>
      </c>
      <c r="D71" s="43" t="s">
        <v>968</v>
      </c>
      <c r="E71" s="43" t="s">
        <v>91</v>
      </c>
      <c r="F71" s="25">
        <v>22.0</v>
      </c>
      <c r="G71" s="26"/>
      <c r="H71" s="43"/>
      <c r="I71" s="26" t="s">
        <v>1718</v>
      </c>
      <c r="J71" s="26"/>
      <c r="K71" s="26"/>
    </row>
    <row r="72">
      <c r="A72" s="43" t="s">
        <v>1702</v>
      </c>
      <c r="B72" s="27">
        <v>0.06672453703703704</v>
      </c>
      <c r="C72" s="27">
        <f t="shared" si="1"/>
        <v>0.06672453704</v>
      </c>
      <c r="D72" s="43" t="s">
        <v>1719</v>
      </c>
      <c r="E72" s="43" t="s">
        <v>81</v>
      </c>
      <c r="F72" s="25">
        <v>18.0</v>
      </c>
      <c r="G72" s="26">
        <f>F72-1</f>
        <v>17</v>
      </c>
      <c r="H72" s="43"/>
      <c r="I72" s="26" t="s">
        <v>1720</v>
      </c>
      <c r="J72" s="43"/>
      <c r="K72" s="43" t="s">
        <v>1710</v>
      </c>
    </row>
    <row r="73">
      <c r="A73" s="43" t="s">
        <v>1702</v>
      </c>
      <c r="B73" s="27">
        <v>0.06945601851851851</v>
      </c>
      <c r="C73" s="27">
        <f t="shared" si="1"/>
        <v>0.06945601852</v>
      </c>
      <c r="D73" s="43" t="s">
        <v>1532</v>
      </c>
      <c r="E73" s="43" t="s">
        <v>87</v>
      </c>
      <c r="F73" s="25">
        <v>15.0</v>
      </c>
      <c r="G73" s="26">
        <f>F73-2</f>
        <v>13</v>
      </c>
      <c r="H73" s="26"/>
      <c r="I73" s="26"/>
      <c r="J73" s="43"/>
      <c r="K73" s="43" t="s">
        <v>1721</v>
      </c>
    </row>
    <row r="74">
      <c r="A74" s="43" t="s">
        <v>1702</v>
      </c>
      <c r="B74" s="27">
        <v>0.0724074074074074</v>
      </c>
      <c r="C74" s="27">
        <f t="shared" si="1"/>
        <v>0.07240740741</v>
      </c>
      <c r="D74" s="43" t="s">
        <v>66</v>
      </c>
      <c r="E74" s="43" t="s">
        <v>81</v>
      </c>
      <c r="F74" s="25">
        <v>21.0</v>
      </c>
      <c r="G74" s="26">
        <f>F74-5</f>
        <v>16</v>
      </c>
      <c r="H74" s="26"/>
      <c r="I74" s="26"/>
      <c r="J74" s="43"/>
      <c r="K74" s="43" t="s">
        <v>254</v>
      </c>
    </row>
    <row r="75">
      <c r="A75" s="43" t="s">
        <v>1702</v>
      </c>
      <c r="B75" s="27">
        <v>0.07482638888888889</v>
      </c>
      <c r="C75" s="27">
        <f t="shared" si="1"/>
        <v>0.07482638889</v>
      </c>
      <c r="D75" s="43" t="s">
        <v>84</v>
      </c>
      <c r="E75" s="43" t="s">
        <v>93</v>
      </c>
      <c r="F75" s="28">
        <v>24.0</v>
      </c>
      <c r="G75" s="25">
        <v>19.0</v>
      </c>
      <c r="H75" s="26"/>
      <c r="I75" s="26"/>
      <c r="J75" s="43"/>
      <c r="K75" s="43" t="s">
        <v>1722</v>
      </c>
    </row>
    <row r="76">
      <c r="A76" s="43" t="s">
        <v>1702</v>
      </c>
      <c r="B76" s="27">
        <v>0.07503472222222222</v>
      </c>
      <c r="C76" s="27">
        <f t="shared" si="1"/>
        <v>0.07503472222</v>
      </c>
      <c r="D76" s="43" t="s">
        <v>84</v>
      </c>
      <c r="E76" s="43" t="s">
        <v>91</v>
      </c>
      <c r="F76" s="25">
        <v>18.0</v>
      </c>
      <c r="G76" s="26"/>
      <c r="H76" s="43"/>
      <c r="I76" s="26" t="s">
        <v>1723</v>
      </c>
      <c r="J76" s="26"/>
      <c r="K76" s="26"/>
    </row>
    <row r="77">
      <c r="A77" s="43" t="s">
        <v>1702</v>
      </c>
      <c r="B77" s="27">
        <v>0.0758912037037037</v>
      </c>
      <c r="C77" s="27">
        <f t="shared" si="1"/>
        <v>0.0758912037</v>
      </c>
      <c r="D77" s="43" t="s">
        <v>70</v>
      </c>
      <c r="E77" s="26" t="s">
        <v>93</v>
      </c>
      <c r="F77" s="43">
        <f t="shared" ref="F77:F78" si="8">G77+9</f>
        <v>12</v>
      </c>
      <c r="G77" s="25">
        <v>3.0</v>
      </c>
      <c r="H77" s="26"/>
      <c r="I77" s="26"/>
      <c r="J77" s="43"/>
      <c r="K77" s="43" t="s">
        <v>85</v>
      </c>
    </row>
    <row r="78">
      <c r="A78" s="43" t="s">
        <v>1702</v>
      </c>
      <c r="B78" s="27">
        <v>0.0758912037037037</v>
      </c>
      <c r="C78" s="27">
        <f t="shared" si="1"/>
        <v>0.0758912037</v>
      </c>
      <c r="D78" s="43" t="s">
        <v>70</v>
      </c>
      <c r="E78" s="26" t="s">
        <v>93</v>
      </c>
      <c r="F78" s="43">
        <f t="shared" si="8"/>
        <v>17</v>
      </c>
      <c r="G78" s="25">
        <v>8.0</v>
      </c>
      <c r="H78" s="26"/>
      <c r="I78" s="26"/>
      <c r="J78" s="43"/>
      <c r="K78" s="43" t="s">
        <v>294</v>
      </c>
    </row>
    <row r="79">
      <c r="A79" s="43" t="s">
        <v>1702</v>
      </c>
      <c r="B79" s="27">
        <v>0.0758912037037037</v>
      </c>
      <c r="C79" s="27">
        <f t="shared" si="1"/>
        <v>0.0758912037</v>
      </c>
      <c r="D79" s="43" t="s">
        <v>70</v>
      </c>
      <c r="E79" s="43" t="s">
        <v>76</v>
      </c>
      <c r="F79" s="25">
        <v>1.0</v>
      </c>
      <c r="G79" s="26"/>
      <c r="H79" s="26"/>
      <c r="I79" s="26"/>
      <c r="J79" s="43"/>
      <c r="K79" s="43" t="s">
        <v>1604</v>
      </c>
    </row>
    <row r="80">
      <c r="A80" s="43" t="s">
        <v>1702</v>
      </c>
      <c r="B80" s="27">
        <v>0.0762037037037037</v>
      </c>
      <c r="C80" s="27">
        <f t="shared" si="1"/>
        <v>0.0762037037</v>
      </c>
      <c r="D80" s="43" t="s">
        <v>70</v>
      </c>
      <c r="E80" s="26" t="s">
        <v>93</v>
      </c>
      <c r="F80" s="43">
        <f t="shared" ref="F80:F81" si="9">G80+8</f>
        <v>11</v>
      </c>
      <c r="G80" s="25">
        <v>3.0</v>
      </c>
      <c r="H80" s="26"/>
      <c r="I80" s="26"/>
      <c r="J80" s="43"/>
      <c r="K80" s="43" t="s">
        <v>85</v>
      </c>
    </row>
    <row r="81">
      <c r="A81" s="43" t="s">
        <v>1702</v>
      </c>
      <c r="B81" s="27">
        <v>0.0762037037037037</v>
      </c>
      <c r="C81" s="27">
        <f t="shared" si="1"/>
        <v>0.0762037037</v>
      </c>
      <c r="D81" s="43" t="s">
        <v>70</v>
      </c>
      <c r="E81" s="26" t="s">
        <v>93</v>
      </c>
      <c r="F81" s="43">
        <f t="shared" si="9"/>
        <v>12</v>
      </c>
      <c r="G81" s="25">
        <v>4.0</v>
      </c>
      <c r="H81" s="26"/>
      <c r="I81" s="26"/>
      <c r="J81" s="43"/>
      <c r="K81" s="43" t="s">
        <v>294</v>
      </c>
    </row>
    <row r="82">
      <c r="A82" s="43" t="s">
        <v>1702</v>
      </c>
      <c r="B82" s="27">
        <v>0.07667824074074074</v>
      </c>
      <c r="C82" s="27">
        <f t="shared" si="1"/>
        <v>0.07667824074</v>
      </c>
      <c r="D82" s="43" t="s">
        <v>70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85</v>
      </c>
    </row>
    <row r="83">
      <c r="A83" s="43" t="s">
        <v>1702</v>
      </c>
      <c r="B83" s="27">
        <v>0.07667824074074074</v>
      </c>
      <c r="C83" s="27">
        <f t="shared" si="1"/>
        <v>0.07667824074</v>
      </c>
      <c r="D83" s="43" t="s">
        <v>70</v>
      </c>
      <c r="E83" s="43" t="s">
        <v>93</v>
      </c>
      <c r="F83" s="25">
        <v>22.0</v>
      </c>
      <c r="G83" s="26">
        <f>F83-8</f>
        <v>14</v>
      </c>
      <c r="H83" s="26"/>
      <c r="I83" s="26"/>
      <c r="J83" s="43"/>
      <c r="K83" s="43" t="s">
        <v>294</v>
      </c>
    </row>
    <row r="84">
      <c r="A84" s="43" t="s">
        <v>1702</v>
      </c>
      <c r="B84" s="27">
        <v>0.07667824074074074</v>
      </c>
      <c r="C84" s="27">
        <f t="shared" si="1"/>
        <v>0.07667824074</v>
      </c>
      <c r="D84" s="43" t="s">
        <v>70</v>
      </c>
      <c r="E84" s="43" t="s">
        <v>76</v>
      </c>
      <c r="F84" s="25">
        <v>4.0</v>
      </c>
      <c r="G84" s="26"/>
      <c r="H84" s="26"/>
      <c r="I84" s="26"/>
      <c r="J84" s="43"/>
      <c r="K84" s="43" t="s">
        <v>1604</v>
      </c>
    </row>
    <row r="85">
      <c r="A85" s="43" t="s">
        <v>1702</v>
      </c>
      <c r="B85" s="27">
        <v>0.07675925925925926</v>
      </c>
      <c r="C85" s="27">
        <f t="shared" si="1"/>
        <v>0.07675925926</v>
      </c>
      <c r="D85" s="43" t="s">
        <v>70</v>
      </c>
      <c r="E85" s="43" t="s">
        <v>91</v>
      </c>
      <c r="F85" s="25">
        <v>10.0</v>
      </c>
      <c r="G85" s="26"/>
      <c r="H85" s="43"/>
      <c r="I85" s="26" t="s">
        <v>1724</v>
      </c>
      <c r="J85" s="26"/>
      <c r="K85" s="26"/>
    </row>
    <row r="86">
      <c r="A86" s="43" t="s">
        <v>1702</v>
      </c>
      <c r="B86" s="27">
        <v>0.07697916666666667</v>
      </c>
      <c r="C86" s="27">
        <f t="shared" si="1"/>
        <v>0.07697916667</v>
      </c>
      <c r="D86" s="43" t="s">
        <v>70</v>
      </c>
      <c r="E86" s="26" t="s">
        <v>93</v>
      </c>
      <c r="F86" s="43">
        <f t="shared" ref="F86:F87" si="10">G86+8</f>
        <v>11</v>
      </c>
      <c r="G86" s="25">
        <v>3.0</v>
      </c>
      <c r="H86" s="26"/>
      <c r="I86" s="26"/>
      <c r="J86" s="43"/>
      <c r="K86" s="43" t="s">
        <v>85</v>
      </c>
    </row>
    <row r="87">
      <c r="A87" s="43" t="s">
        <v>1702</v>
      </c>
      <c r="B87" s="27">
        <v>0.07697916666666667</v>
      </c>
      <c r="C87" s="27">
        <f t="shared" si="1"/>
        <v>0.07697916667</v>
      </c>
      <c r="D87" s="43" t="s">
        <v>70</v>
      </c>
      <c r="E87" s="26" t="s">
        <v>93</v>
      </c>
      <c r="F87" s="43">
        <f t="shared" si="10"/>
        <v>11</v>
      </c>
      <c r="G87" s="25">
        <v>3.0</v>
      </c>
      <c r="H87" s="26"/>
      <c r="I87" s="26"/>
      <c r="J87" s="43"/>
      <c r="K87" s="43" t="s">
        <v>294</v>
      </c>
    </row>
    <row r="88">
      <c r="A88" s="43" t="s">
        <v>1702</v>
      </c>
      <c r="B88" s="27">
        <v>0.07833333333333334</v>
      </c>
      <c r="C88" s="27">
        <f t="shared" si="1"/>
        <v>0.07833333333</v>
      </c>
      <c r="D88" s="43" t="s">
        <v>82</v>
      </c>
      <c r="E88" s="43" t="s">
        <v>91</v>
      </c>
      <c r="F88" s="25">
        <v>25.0</v>
      </c>
      <c r="G88" s="26"/>
      <c r="H88" s="43"/>
      <c r="I88" s="43" t="s">
        <v>1725</v>
      </c>
      <c r="J88" s="28">
        <v>3.0</v>
      </c>
      <c r="K88" s="43" t="s">
        <v>701</v>
      </c>
    </row>
    <row r="89">
      <c r="A89" s="43" t="s">
        <v>1702</v>
      </c>
      <c r="B89" s="27">
        <v>0.07864583333333333</v>
      </c>
      <c r="C89" s="27">
        <f t="shared" si="1"/>
        <v>0.07864583333</v>
      </c>
      <c r="D89" s="43" t="s">
        <v>82</v>
      </c>
      <c r="E89" s="43" t="s">
        <v>131</v>
      </c>
      <c r="F89" s="25">
        <v>15.0</v>
      </c>
      <c r="G89" s="26">
        <f>F89-6</f>
        <v>9</v>
      </c>
      <c r="H89" s="26"/>
      <c r="I89" s="26"/>
      <c r="J89" s="26"/>
      <c r="K89" s="26"/>
    </row>
    <row r="90">
      <c r="A90" s="43" t="s">
        <v>1702</v>
      </c>
      <c r="B90" s="27">
        <v>0.08023148148148149</v>
      </c>
      <c r="C90" s="27">
        <f t="shared" si="1"/>
        <v>0.08023148148</v>
      </c>
      <c r="D90" s="43" t="s">
        <v>74</v>
      </c>
      <c r="E90" s="43" t="s">
        <v>93</v>
      </c>
      <c r="F90" s="25">
        <v>18.0</v>
      </c>
      <c r="G90" s="26">
        <f>F90-9</f>
        <v>9</v>
      </c>
      <c r="H90" s="26"/>
      <c r="I90" s="26"/>
      <c r="J90" s="43"/>
      <c r="K90" s="43" t="s">
        <v>1363</v>
      </c>
    </row>
    <row r="91">
      <c r="A91" s="43" t="s">
        <v>1702</v>
      </c>
      <c r="B91" s="27">
        <v>0.08168981481481481</v>
      </c>
      <c r="C91" s="27">
        <f t="shared" si="1"/>
        <v>0.08168981481</v>
      </c>
      <c r="D91" s="43" t="s">
        <v>74</v>
      </c>
      <c r="E91" s="43" t="s">
        <v>91</v>
      </c>
      <c r="F91" s="25">
        <v>28.0</v>
      </c>
      <c r="G91" s="26"/>
      <c r="H91" s="43"/>
      <c r="I91" s="26" t="s">
        <v>1726</v>
      </c>
      <c r="J91" s="43"/>
      <c r="K91" s="43" t="s">
        <v>493</v>
      </c>
    </row>
    <row r="92">
      <c r="A92" s="43" t="s">
        <v>1702</v>
      </c>
      <c r="B92" s="27">
        <v>0.08114583333333333</v>
      </c>
      <c r="C92" s="27">
        <f t="shared" si="1"/>
        <v>0.08114583333</v>
      </c>
      <c r="D92" s="43" t="s">
        <v>66</v>
      </c>
      <c r="E92" s="43" t="s">
        <v>81</v>
      </c>
      <c r="F92" s="25">
        <v>18.0</v>
      </c>
      <c r="G92" s="26">
        <f>F92-5</f>
        <v>13</v>
      </c>
      <c r="H92" s="43"/>
      <c r="I92" s="26" t="s">
        <v>1727</v>
      </c>
      <c r="J92" s="43"/>
      <c r="K92" s="43" t="s">
        <v>1728</v>
      </c>
    </row>
    <row r="93">
      <c r="A93" s="43" t="s">
        <v>1702</v>
      </c>
      <c r="B93" s="27">
        <v>0.08114583333333333</v>
      </c>
      <c r="C93" s="27">
        <f t="shared" si="1"/>
        <v>0.08114583333</v>
      </c>
      <c r="D93" s="43" t="s">
        <v>66</v>
      </c>
      <c r="E93" s="43" t="s">
        <v>76</v>
      </c>
      <c r="F93" s="25">
        <v>3.0</v>
      </c>
      <c r="G93" s="26"/>
      <c r="H93" s="26"/>
      <c r="I93" s="26"/>
      <c r="J93" s="43"/>
      <c r="K93" s="43" t="s">
        <v>1604</v>
      </c>
    </row>
    <row r="94">
      <c r="A94" s="43" t="s">
        <v>1702</v>
      </c>
      <c r="B94" s="27">
        <v>0.08127314814814815</v>
      </c>
      <c r="C94" s="27">
        <f t="shared" si="1"/>
        <v>0.08127314815</v>
      </c>
      <c r="D94" s="43" t="s">
        <v>82</v>
      </c>
      <c r="E94" s="43" t="s">
        <v>81</v>
      </c>
      <c r="F94" s="28">
        <v>25.0</v>
      </c>
      <c r="G94" s="25" t="s">
        <v>75</v>
      </c>
      <c r="H94" s="43"/>
      <c r="I94" s="26" t="s">
        <v>1729</v>
      </c>
      <c r="J94" s="43"/>
      <c r="K94" s="43" t="s">
        <v>1730</v>
      </c>
    </row>
    <row r="95">
      <c r="A95" s="43" t="s">
        <v>1702</v>
      </c>
      <c r="B95" s="27">
        <v>0.08157407407407408</v>
      </c>
      <c r="C95" s="27">
        <f t="shared" si="1"/>
        <v>0.08157407407</v>
      </c>
      <c r="D95" s="43" t="s">
        <v>66</v>
      </c>
      <c r="E95" s="43" t="s">
        <v>81</v>
      </c>
      <c r="F95" s="28">
        <v>16.0</v>
      </c>
      <c r="G95" s="25" t="s">
        <v>75</v>
      </c>
      <c r="H95" s="26"/>
      <c r="I95" s="26"/>
      <c r="J95" s="43"/>
      <c r="K95" s="43" t="s">
        <v>1731</v>
      </c>
    </row>
    <row r="96">
      <c r="A96" s="43" t="s">
        <v>1702</v>
      </c>
      <c r="B96" s="27">
        <v>0.08157407407407408</v>
      </c>
      <c r="C96" s="27">
        <f t="shared" si="1"/>
        <v>0.08157407407</v>
      </c>
      <c r="D96" s="43" t="s">
        <v>66</v>
      </c>
      <c r="E96" s="43" t="s">
        <v>81</v>
      </c>
      <c r="F96" s="28" t="s">
        <v>75</v>
      </c>
      <c r="G96" s="25" t="s">
        <v>75</v>
      </c>
      <c r="H96" s="26"/>
      <c r="I96" s="26"/>
      <c r="J96" s="43"/>
      <c r="K96" s="43" t="s">
        <v>85</v>
      </c>
    </row>
    <row r="97">
      <c r="A97" s="43" t="s">
        <v>1702</v>
      </c>
      <c r="B97" s="27">
        <v>0.08230324074074075</v>
      </c>
      <c r="C97" s="27">
        <f t="shared" si="1"/>
        <v>0.08230324074</v>
      </c>
      <c r="D97" s="43" t="s">
        <v>82</v>
      </c>
      <c r="E97" s="43" t="s">
        <v>81</v>
      </c>
      <c r="F97" s="28">
        <v>26.0</v>
      </c>
      <c r="G97" s="25" t="s">
        <v>75</v>
      </c>
      <c r="H97" s="26"/>
      <c r="I97" s="26"/>
      <c r="J97" s="43"/>
      <c r="K97" s="43" t="s">
        <v>1732</v>
      </c>
    </row>
    <row r="98">
      <c r="A98" s="43" t="s">
        <v>1702</v>
      </c>
      <c r="B98" s="27">
        <v>0.08230324074074075</v>
      </c>
      <c r="C98" s="27">
        <f t="shared" si="1"/>
        <v>0.08230324074</v>
      </c>
      <c r="D98" s="43" t="s">
        <v>82</v>
      </c>
      <c r="E98" s="43" t="s">
        <v>81</v>
      </c>
      <c r="F98" s="28" t="s">
        <v>75</v>
      </c>
      <c r="G98" s="25" t="s">
        <v>75</v>
      </c>
      <c r="H98" s="26"/>
      <c r="I98" s="26"/>
      <c r="J98" s="43"/>
      <c r="K98" s="43" t="s">
        <v>85</v>
      </c>
    </row>
    <row r="99">
      <c r="A99" s="43" t="s">
        <v>1702</v>
      </c>
      <c r="B99" s="27">
        <v>0.08226851851851852</v>
      </c>
      <c r="C99" s="27">
        <f t="shared" si="1"/>
        <v>0.08226851852</v>
      </c>
      <c r="D99" s="43" t="s">
        <v>66</v>
      </c>
      <c r="E99" s="43" t="s">
        <v>81</v>
      </c>
      <c r="F99" s="28" t="s">
        <v>68</v>
      </c>
      <c r="G99" s="25">
        <v>20.0</v>
      </c>
      <c r="H99" s="43"/>
      <c r="I99" s="26" t="s">
        <v>1733</v>
      </c>
      <c r="J99" s="43"/>
      <c r="K99" s="43" t="s">
        <v>1734</v>
      </c>
    </row>
    <row r="100">
      <c r="A100" s="43" t="s">
        <v>1702</v>
      </c>
      <c r="B100" s="27">
        <v>0.08226851851851852</v>
      </c>
      <c r="C100" s="27">
        <f t="shared" si="1"/>
        <v>0.08226851852</v>
      </c>
      <c r="D100" s="43" t="s">
        <v>66</v>
      </c>
      <c r="E100" s="43" t="s">
        <v>76</v>
      </c>
      <c r="F100" s="28"/>
      <c r="G100" s="25"/>
      <c r="H100" s="43"/>
      <c r="I100" s="26"/>
      <c r="J100" s="43"/>
      <c r="K100" s="43" t="s">
        <v>1604</v>
      </c>
    </row>
    <row r="101">
      <c r="A101" s="43" t="s">
        <v>1702</v>
      </c>
      <c r="B101" s="27">
        <v>0.0824074074074074</v>
      </c>
      <c r="C101" s="27">
        <f t="shared" si="1"/>
        <v>0.08240740741</v>
      </c>
      <c r="D101" s="43" t="s">
        <v>82</v>
      </c>
      <c r="E101" s="43" t="s">
        <v>81</v>
      </c>
      <c r="F101" s="28">
        <v>24.0</v>
      </c>
      <c r="G101" s="25" t="s">
        <v>75</v>
      </c>
      <c r="H101" s="43"/>
      <c r="I101" s="26" t="s">
        <v>1735</v>
      </c>
      <c r="J101" s="43"/>
      <c r="K101" s="43" t="s">
        <v>1734</v>
      </c>
    </row>
    <row r="102">
      <c r="A102" s="43" t="s">
        <v>1702</v>
      </c>
      <c r="B102" s="27">
        <v>0.08275462962962964</v>
      </c>
      <c r="C102" s="27">
        <f t="shared" si="1"/>
        <v>0.08275462963</v>
      </c>
      <c r="D102" s="43" t="s">
        <v>66</v>
      </c>
      <c r="E102" s="43" t="s">
        <v>81</v>
      </c>
      <c r="F102" s="28" t="s">
        <v>75</v>
      </c>
      <c r="G102" s="25" t="s">
        <v>75</v>
      </c>
      <c r="H102" s="26"/>
      <c r="I102" s="26"/>
      <c r="J102" s="43"/>
      <c r="K102" s="43" t="s">
        <v>85</v>
      </c>
    </row>
    <row r="103">
      <c r="A103" s="43" t="s">
        <v>1702</v>
      </c>
      <c r="B103" s="27">
        <v>0.08275462962962964</v>
      </c>
      <c r="C103" s="27">
        <f t="shared" si="1"/>
        <v>0.08275462963</v>
      </c>
      <c r="D103" s="43" t="s">
        <v>66</v>
      </c>
      <c r="E103" s="43" t="s">
        <v>81</v>
      </c>
      <c r="F103" s="28">
        <v>14.0</v>
      </c>
      <c r="G103" s="25" t="s">
        <v>75</v>
      </c>
      <c r="H103" s="26"/>
      <c r="I103" s="26"/>
      <c r="J103" s="43"/>
      <c r="K103" s="43" t="s">
        <v>1736</v>
      </c>
    </row>
    <row r="104">
      <c r="A104" s="43" t="s">
        <v>1702</v>
      </c>
      <c r="B104" s="27">
        <v>0.08282407407407408</v>
      </c>
      <c r="C104" s="27">
        <f t="shared" si="1"/>
        <v>0.08282407407</v>
      </c>
      <c r="D104" s="43" t="s">
        <v>82</v>
      </c>
      <c r="E104" s="43" t="s">
        <v>81</v>
      </c>
      <c r="F104" s="28">
        <v>28.0</v>
      </c>
      <c r="G104" s="25" t="s">
        <v>75</v>
      </c>
      <c r="H104" s="26"/>
      <c r="I104" s="26"/>
      <c r="J104" s="43"/>
      <c r="K104" s="43" t="s">
        <v>1732</v>
      </c>
    </row>
    <row r="105">
      <c r="A105" s="43" t="s">
        <v>1702</v>
      </c>
      <c r="B105" s="27">
        <v>0.08282407407407408</v>
      </c>
      <c r="C105" s="27">
        <f t="shared" si="1"/>
        <v>0.08282407407</v>
      </c>
      <c r="D105" s="43" t="s">
        <v>82</v>
      </c>
      <c r="E105" s="43" t="s">
        <v>81</v>
      </c>
      <c r="F105" s="28" t="s">
        <v>75</v>
      </c>
      <c r="G105" s="25" t="s">
        <v>75</v>
      </c>
      <c r="H105" s="26"/>
      <c r="I105" s="26"/>
      <c r="J105" s="43"/>
      <c r="K105" s="43" t="s">
        <v>85</v>
      </c>
    </row>
    <row r="106">
      <c r="A106" s="43" t="s">
        <v>1702</v>
      </c>
      <c r="B106" s="27">
        <v>0.0842824074074074</v>
      </c>
      <c r="C106" s="27">
        <f t="shared" si="1"/>
        <v>0.08428240741</v>
      </c>
      <c r="D106" s="43" t="s">
        <v>968</v>
      </c>
      <c r="E106" s="43" t="s">
        <v>93</v>
      </c>
      <c r="F106" s="25">
        <v>23.0</v>
      </c>
      <c r="G106" s="47">
        <f>F106-3</f>
        <v>20</v>
      </c>
      <c r="H106" s="26"/>
      <c r="I106" s="26"/>
      <c r="J106" s="43"/>
      <c r="K106" s="43" t="s">
        <v>1675</v>
      </c>
    </row>
    <row r="107">
      <c r="A107" s="43" t="s">
        <v>1702</v>
      </c>
      <c r="B107" s="27">
        <v>0.08452546296296297</v>
      </c>
      <c r="C107" s="27">
        <f t="shared" si="1"/>
        <v>0.08452546296</v>
      </c>
      <c r="D107" s="43" t="s">
        <v>968</v>
      </c>
      <c r="E107" s="43" t="s">
        <v>91</v>
      </c>
      <c r="F107" s="25">
        <v>9.0</v>
      </c>
      <c r="G107" s="26"/>
      <c r="H107" s="43"/>
      <c r="I107" s="26" t="s">
        <v>1706</v>
      </c>
      <c r="J107" s="26"/>
      <c r="K107" s="26"/>
    </row>
    <row r="108">
      <c r="A108" s="43" t="s">
        <v>1702</v>
      </c>
      <c r="B108" s="27">
        <v>0.08626157407407407</v>
      </c>
      <c r="C108" s="27">
        <f t="shared" si="1"/>
        <v>0.08626157407</v>
      </c>
      <c r="D108" s="43" t="s">
        <v>1532</v>
      </c>
      <c r="E108" s="43" t="s">
        <v>93</v>
      </c>
      <c r="F108" s="28" t="s">
        <v>75</v>
      </c>
      <c r="G108" s="25" t="s">
        <v>75</v>
      </c>
      <c r="H108" s="26"/>
      <c r="I108" s="26"/>
      <c r="J108" s="43"/>
      <c r="K108" s="43" t="s">
        <v>1737</v>
      </c>
    </row>
    <row r="109">
      <c r="A109" s="43" t="s">
        <v>1702</v>
      </c>
      <c r="B109" s="27">
        <v>0.08626157407407407</v>
      </c>
      <c r="C109" s="27">
        <f t="shared" si="1"/>
        <v>0.08626157407</v>
      </c>
      <c r="D109" s="43" t="s">
        <v>1532</v>
      </c>
      <c r="E109" s="43" t="s">
        <v>93</v>
      </c>
      <c r="F109" s="25">
        <v>20.0</v>
      </c>
      <c r="G109" s="26">
        <f>F109-7</f>
        <v>13</v>
      </c>
      <c r="H109" s="26"/>
      <c r="I109" s="26"/>
      <c r="J109" s="43"/>
      <c r="K109" s="43" t="s">
        <v>1738</v>
      </c>
    </row>
    <row r="110">
      <c r="A110" s="43" t="s">
        <v>1702</v>
      </c>
      <c r="B110" s="27">
        <v>0.08640046296296296</v>
      </c>
      <c r="C110" s="27">
        <f t="shared" si="1"/>
        <v>0.08640046296</v>
      </c>
      <c r="D110" s="43" t="s">
        <v>1532</v>
      </c>
      <c r="E110" s="43" t="s">
        <v>93</v>
      </c>
      <c r="F110" s="28" t="s">
        <v>75</v>
      </c>
      <c r="G110" s="25" t="s">
        <v>75</v>
      </c>
      <c r="H110" s="26"/>
      <c r="I110" s="26"/>
      <c r="J110" s="43"/>
      <c r="K110" s="43" t="s">
        <v>1737</v>
      </c>
    </row>
    <row r="111">
      <c r="A111" s="43" t="s">
        <v>1702</v>
      </c>
      <c r="B111" s="27">
        <v>0.08640046296296296</v>
      </c>
      <c r="C111" s="27">
        <f t="shared" si="1"/>
        <v>0.08640046296</v>
      </c>
      <c r="D111" s="43" t="s">
        <v>1532</v>
      </c>
      <c r="E111" s="43" t="s">
        <v>93</v>
      </c>
      <c r="F111" s="25">
        <v>22.0</v>
      </c>
      <c r="G111" s="26">
        <f>F111-7</f>
        <v>15</v>
      </c>
      <c r="H111" s="26"/>
      <c r="I111" s="26"/>
      <c r="J111" s="43"/>
      <c r="K111" s="43" t="s">
        <v>1739</v>
      </c>
    </row>
    <row r="112">
      <c r="A112" s="43" t="s">
        <v>1702</v>
      </c>
      <c r="B112" s="27">
        <v>0.08646990740740741</v>
      </c>
      <c r="C112" s="27">
        <f t="shared" si="1"/>
        <v>0.08646990741</v>
      </c>
      <c r="D112" s="43" t="s">
        <v>1532</v>
      </c>
      <c r="E112" s="43" t="s">
        <v>91</v>
      </c>
      <c r="F112" s="25">
        <v>10.0</v>
      </c>
      <c r="G112" s="26"/>
      <c r="H112" s="43"/>
      <c r="I112" s="26" t="s">
        <v>1740</v>
      </c>
      <c r="J112" s="43"/>
      <c r="K112" s="43" t="s">
        <v>1721</v>
      </c>
    </row>
    <row r="113">
      <c r="A113" s="43" t="s">
        <v>1702</v>
      </c>
      <c r="B113" s="27">
        <v>0.08640046296296296</v>
      </c>
      <c r="C113" s="27">
        <f t="shared" si="1"/>
        <v>0.08640046296</v>
      </c>
      <c r="D113" s="43" t="s">
        <v>1532</v>
      </c>
      <c r="E113" s="43" t="s">
        <v>93</v>
      </c>
      <c r="F113" s="25">
        <v>21.0</v>
      </c>
      <c r="G113" s="26">
        <f>F113-7</f>
        <v>14</v>
      </c>
      <c r="H113" s="26"/>
      <c r="I113" s="26"/>
      <c r="J113" s="43"/>
      <c r="K113" s="43" t="s">
        <v>1739</v>
      </c>
    </row>
    <row r="114">
      <c r="A114" s="43" t="s">
        <v>1702</v>
      </c>
      <c r="B114" s="27">
        <v>0.08640046296296296</v>
      </c>
      <c r="C114" s="27">
        <f t="shared" si="1"/>
        <v>0.08640046296</v>
      </c>
      <c r="D114" s="43" t="s">
        <v>1532</v>
      </c>
      <c r="E114" s="43" t="s">
        <v>93</v>
      </c>
      <c r="F114" s="28" t="s">
        <v>75</v>
      </c>
      <c r="G114" s="25" t="s">
        <v>75</v>
      </c>
      <c r="H114" s="26"/>
      <c r="I114" s="26"/>
      <c r="J114" s="43"/>
      <c r="K114" s="43" t="s">
        <v>1737</v>
      </c>
    </row>
    <row r="115">
      <c r="A115" s="43" t="s">
        <v>1702</v>
      </c>
      <c r="B115" s="27">
        <v>0.08662037037037038</v>
      </c>
      <c r="C115" s="27">
        <f t="shared" si="1"/>
        <v>0.08662037037</v>
      </c>
      <c r="D115" s="43" t="s">
        <v>1532</v>
      </c>
      <c r="E115" s="43" t="s">
        <v>91</v>
      </c>
      <c r="F115" s="25">
        <v>12.0</v>
      </c>
      <c r="G115" s="26"/>
      <c r="H115" s="43"/>
      <c r="I115" s="26" t="s">
        <v>1741</v>
      </c>
      <c r="J115" s="43"/>
      <c r="K115" s="43" t="s">
        <v>1721</v>
      </c>
    </row>
    <row r="116">
      <c r="A116" s="43" t="s">
        <v>1702</v>
      </c>
      <c r="B116" s="27">
        <v>0.08798611111111111</v>
      </c>
      <c r="C116" s="27">
        <f t="shared" si="1"/>
        <v>0.08798611111</v>
      </c>
      <c r="D116" s="43" t="s">
        <v>66</v>
      </c>
      <c r="E116" s="43" t="s">
        <v>89</v>
      </c>
      <c r="F116" s="25">
        <v>20.0</v>
      </c>
      <c r="G116" s="26">
        <f>F116-9</f>
        <v>11</v>
      </c>
      <c r="H116" s="26"/>
      <c r="I116" s="26"/>
      <c r="J116" s="43"/>
      <c r="K116" s="43" t="s">
        <v>171</v>
      </c>
    </row>
    <row r="117">
      <c r="A117" s="43" t="s">
        <v>1702</v>
      </c>
      <c r="B117" s="27">
        <v>0.08804398148148149</v>
      </c>
      <c r="C117" s="27">
        <f t="shared" si="1"/>
        <v>0.08804398148</v>
      </c>
      <c r="D117" s="43" t="s">
        <v>66</v>
      </c>
      <c r="E117" s="43" t="s">
        <v>91</v>
      </c>
      <c r="F117" s="25">
        <v>11.0</v>
      </c>
      <c r="G117" s="26"/>
      <c r="H117" s="43"/>
      <c r="I117" s="26" t="s">
        <v>1742</v>
      </c>
      <c r="J117" s="26"/>
      <c r="K117" s="26"/>
    </row>
    <row r="118">
      <c r="A118" s="43" t="s">
        <v>1702</v>
      </c>
      <c r="B118" s="27">
        <v>0.08809027777777778</v>
      </c>
      <c r="C118" s="27">
        <f t="shared" si="1"/>
        <v>0.08809027778</v>
      </c>
      <c r="D118" s="43" t="s">
        <v>66</v>
      </c>
      <c r="E118" s="43" t="s">
        <v>89</v>
      </c>
      <c r="F118" s="25">
        <v>19.0</v>
      </c>
      <c r="G118" s="26">
        <f>F118-9</f>
        <v>10</v>
      </c>
      <c r="H118" s="26"/>
      <c r="I118" s="26"/>
      <c r="J118" s="43"/>
      <c r="K118" s="43" t="s">
        <v>171</v>
      </c>
    </row>
    <row r="119">
      <c r="A119" s="43" t="s">
        <v>1702</v>
      </c>
      <c r="B119" s="27">
        <v>0.088125</v>
      </c>
      <c r="C119" s="27">
        <f t="shared" si="1"/>
        <v>0.088125</v>
      </c>
      <c r="D119" s="43" t="s">
        <v>66</v>
      </c>
      <c r="E119" s="43" t="s">
        <v>91</v>
      </c>
      <c r="F119" s="25">
        <v>8.0</v>
      </c>
      <c r="G119" s="26"/>
      <c r="H119" s="43"/>
      <c r="I119" s="26" t="s">
        <v>1743</v>
      </c>
      <c r="J119" s="26"/>
      <c r="K119" s="26"/>
    </row>
    <row r="120">
      <c r="A120" s="43" t="s">
        <v>1702</v>
      </c>
      <c r="B120" s="27">
        <v>0.08891203703703704</v>
      </c>
      <c r="C120" s="27">
        <f t="shared" si="1"/>
        <v>0.08891203704</v>
      </c>
      <c r="D120" s="43" t="s">
        <v>69</v>
      </c>
      <c r="E120" s="43" t="s">
        <v>93</v>
      </c>
      <c r="F120" s="28" t="s">
        <v>75</v>
      </c>
      <c r="G120" s="25" t="s">
        <v>75</v>
      </c>
      <c r="H120" s="26"/>
      <c r="I120" s="26"/>
      <c r="J120" s="43"/>
      <c r="K120" s="43" t="s">
        <v>85</v>
      </c>
    </row>
    <row r="121">
      <c r="A121" s="43" t="s">
        <v>1702</v>
      </c>
      <c r="B121" s="27">
        <v>0.08891203703703704</v>
      </c>
      <c r="C121" s="27">
        <f t="shared" si="1"/>
        <v>0.08891203704</v>
      </c>
      <c r="D121" s="43" t="s">
        <v>69</v>
      </c>
      <c r="E121" s="43" t="s">
        <v>93</v>
      </c>
      <c r="F121" s="25">
        <v>19.0</v>
      </c>
      <c r="G121" s="26">
        <f>F121-7</f>
        <v>12</v>
      </c>
      <c r="H121" s="26"/>
      <c r="I121" s="26"/>
      <c r="J121" s="43"/>
      <c r="K121" s="43" t="s">
        <v>1744</v>
      </c>
    </row>
    <row r="122">
      <c r="A122" s="43" t="s">
        <v>1702</v>
      </c>
      <c r="B122" s="27">
        <v>0.08923611111111111</v>
      </c>
      <c r="C122" s="27">
        <f t="shared" si="1"/>
        <v>0.08923611111</v>
      </c>
      <c r="D122" s="43" t="s">
        <v>69</v>
      </c>
      <c r="E122" s="43" t="s">
        <v>91</v>
      </c>
      <c r="F122" s="25">
        <v>13.0</v>
      </c>
      <c r="G122" s="26"/>
      <c r="H122" s="43"/>
      <c r="I122" s="26" t="s">
        <v>1745</v>
      </c>
      <c r="J122" s="26"/>
      <c r="K122" s="26"/>
    </row>
    <row r="123">
      <c r="A123" s="43" t="s">
        <v>1702</v>
      </c>
      <c r="B123" s="27">
        <v>0.08929398148148149</v>
      </c>
      <c r="C123" s="27">
        <f t="shared" si="1"/>
        <v>0.08929398148</v>
      </c>
      <c r="D123" s="43" t="s">
        <v>69</v>
      </c>
      <c r="E123" s="43" t="s">
        <v>89</v>
      </c>
      <c r="F123" s="28">
        <v>15.0</v>
      </c>
      <c r="G123" s="25">
        <v>7.0</v>
      </c>
      <c r="H123" s="26"/>
      <c r="I123" s="26"/>
      <c r="J123" s="43"/>
      <c r="K123" s="43" t="s">
        <v>1746</v>
      </c>
    </row>
    <row r="124">
      <c r="A124" s="43" t="s">
        <v>1702</v>
      </c>
      <c r="B124" s="27">
        <v>0.09039351851851851</v>
      </c>
      <c r="C124" s="27">
        <f t="shared" si="1"/>
        <v>0.09039351852</v>
      </c>
      <c r="D124" s="43" t="s">
        <v>66</v>
      </c>
      <c r="E124" s="43" t="s">
        <v>81</v>
      </c>
      <c r="F124" s="28">
        <v>21.0</v>
      </c>
      <c r="G124" s="25" t="s">
        <v>75</v>
      </c>
      <c r="H124" s="26"/>
      <c r="I124" s="26"/>
      <c r="J124" s="43"/>
      <c r="K124" s="43" t="s">
        <v>1747</v>
      </c>
    </row>
    <row r="125">
      <c r="A125" s="43" t="s">
        <v>1702</v>
      </c>
      <c r="B125" s="27">
        <v>0.09039351851851851</v>
      </c>
      <c r="C125" s="27">
        <f t="shared" si="1"/>
        <v>0.09039351852</v>
      </c>
      <c r="D125" s="43" t="s">
        <v>66</v>
      </c>
      <c r="E125" s="43" t="s">
        <v>81</v>
      </c>
      <c r="F125" s="28" t="s">
        <v>75</v>
      </c>
      <c r="G125" s="25" t="s">
        <v>75</v>
      </c>
      <c r="H125" s="26"/>
      <c r="I125" s="26"/>
      <c r="J125" s="43"/>
      <c r="K125" s="43" t="s">
        <v>85</v>
      </c>
    </row>
    <row r="126">
      <c r="A126" s="43" t="s">
        <v>1702</v>
      </c>
      <c r="B126" s="27">
        <v>0.09144675925925926</v>
      </c>
      <c r="C126" s="27">
        <f t="shared" si="1"/>
        <v>0.09144675926</v>
      </c>
      <c r="D126" s="43" t="s">
        <v>74</v>
      </c>
      <c r="E126" s="43" t="s">
        <v>93</v>
      </c>
      <c r="F126" s="28">
        <v>23.0</v>
      </c>
      <c r="G126" s="25" t="s">
        <v>75</v>
      </c>
      <c r="H126" s="26"/>
      <c r="I126" s="26"/>
      <c r="J126" s="43"/>
      <c r="K126" s="43" t="s">
        <v>1748</v>
      </c>
    </row>
    <row r="127">
      <c r="A127" s="43" t="s">
        <v>1702</v>
      </c>
      <c r="B127" s="27">
        <v>0.09163194444444445</v>
      </c>
      <c r="C127" s="27">
        <f t="shared" si="1"/>
        <v>0.09163194444</v>
      </c>
      <c r="D127" s="43" t="s">
        <v>74</v>
      </c>
      <c r="E127" s="43" t="s">
        <v>91</v>
      </c>
      <c r="F127" s="25">
        <v>27.0</v>
      </c>
      <c r="G127" s="26"/>
      <c r="H127" s="43"/>
      <c r="I127" s="26" t="s">
        <v>1749</v>
      </c>
      <c r="J127" s="26"/>
      <c r="K127" s="26"/>
    </row>
    <row r="128">
      <c r="A128" s="43" t="s">
        <v>1702</v>
      </c>
      <c r="B128" s="27">
        <v>0.09206018518518519</v>
      </c>
      <c r="C128" s="27">
        <f t="shared" si="1"/>
        <v>0.09206018519</v>
      </c>
      <c r="D128" s="43" t="s">
        <v>84</v>
      </c>
      <c r="E128" s="43" t="s">
        <v>93</v>
      </c>
      <c r="F128" s="28" t="s">
        <v>75</v>
      </c>
      <c r="G128" s="25" t="s">
        <v>75</v>
      </c>
      <c r="H128" s="26"/>
      <c r="I128" s="26"/>
      <c r="J128" s="43"/>
      <c r="K128" s="43" t="s">
        <v>85</v>
      </c>
    </row>
    <row r="129">
      <c r="A129" s="43" t="s">
        <v>1702</v>
      </c>
      <c r="B129" s="27">
        <v>0.09206018518518519</v>
      </c>
      <c r="C129" s="27">
        <f t="shared" si="1"/>
        <v>0.09206018519</v>
      </c>
      <c r="D129" s="43" t="s">
        <v>84</v>
      </c>
      <c r="E129" s="43" t="s">
        <v>93</v>
      </c>
      <c r="F129" s="25">
        <v>23.0</v>
      </c>
      <c r="G129" s="26">
        <f>F129-7</f>
        <v>16</v>
      </c>
      <c r="H129" s="26"/>
      <c r="I129" s="26"/>
      <c r="J129" s="43"/>
      <c r="K129" s="43" t="s">
        <v>553</v>
      </c>
    </row>
    <row r="130">
      <c r="A130" s="43" t="s">
        <v>1702</v>
      </c>
      <c r="B130" s="27">
        <v>0.09231481481481481</v>
      </c>
      <c r="C130" s="27">
        <f t="shared" si="1"/>
        <v>0.09231481481</v>
      </c>
      <c r="D130" s="43" t="s">
        <v>84</v>
      </c>
      <c r="E130" s="43" t="s">
        <v>91</v>
      </c>
      <c r="F130" s="25">
        <v>10.0</v>
      </c>
      <c r="G130" s="26"/>
      <c r="H130" s="43"/>
      <c r="I130" s="26" t="s">
        <v>1750</v>
      </c>
      <c r="J130" s="26"/>
      <c r="K130" s="26"/>
    </row>
    <row r="131">
      <c r="A131" s="43" t="s">
        <v>1702</v>
      </c>
      <c r="B131" s="27">
        <v>0.0926388888888889</v>
      </c>
      <c r="C131" s="27">
        <f t="shared" si="1"/>
        <v>0.09263888889</v>
      </c>
      <c r="D131" s="43" t="s">
        <v>84</v>
      </c>
      <c r="E131" s="43" t="s">
        <v>93</v>
      </c>
      <c r="F131" s="28" t="s">
        <v>75</v>
      </c>
      <c r="G131" s="25" t="s">
        <v>75</v>
      </c>
      <c r="H131" s="26"/>
      <c r="I131" s="26"/>
      <c r="J131" s="43"/>
      <c r="K131" s="43" t="s">
        <v>85</v>
      </c>
    </row>
    <row r="132">
      <c r="A132" s="43" t="s">
        <v>1702</v>
      </c>
      <c r="B132" s="27">
        <v>0.0926388888888889</v>
      </c>
      <c r="C132" s="27">
        <f t="shared" si="1"/>
        <v>0.09263888889</v>
      </c>
      <c r="D132" s="43" t="s">
        <v>84</v>
      </c>
      <c r="E132" s="43" t="s">
        <v>93</v>
      </c>
      <c r="F132" s="25">
        <v>22.0</v>
      </c>
      <c r="G132" s="26">
        <f>F132-7</f>
        <v>15</v>
      </c>
      <c r="H132" s="26"/>
      <c r="I132" s="26"/>
      <c r="J132" s="43"/>
      <c r="K132" s="43" t="s">
        <v>553</v>
      </c>
    </row>
    <row r="133">
      <c r="A133" s="43" t="s">
        <v>1702</v>
      </c>
      <c r="B133" s="27">
        <v>0.09273148148148148</v>
      </c>
      <c r="C133" s="27">
        <f t="shared" si="1"/>
        <v>0.09273148148</v>
      </c>
      <c r="D133" s="43" t="s">
        <v>84</v>
      </c>
      <c r="E133" s="43" t="s">
        <v>91</v>
      </c>
      <c r="F133" s="25">
        <v>19.0</v>
      </c>
      <c r="G133" s="26"/>
      <c r="H133" s="43"/>
      <c r="I133" s="26" t="s">
        <v>1751</v>
      </c>
      <c r="J133" s="26"/>
      <c r="K133" s="26"/>
    </row>
    <row r="134">
      <c r="A134" s="43" t="s">
        <v>1702</v>
      </c>
      <c r="B134" s="27">
        <v>0.09365740740740741</v>
      </c>
      <c r="C134" s="27">
        <f t="shared" si="1"/>
        <v>0.09365740741</v>
      </c>
      <c r="D134" s="43" t="s">
        <v>84</v>
      </c>
      <c r="E134" s="43" t="s">
        <v>93</v>
      </c>
      <c r="F134" s="25">
        <v>20.0</v>
      </c>
      <c r="G134" s="26">
        <f>F134-7</f>
        <v>13</v>
      </c>
      <c r="H134" s="26"/>
      <c r="I134" s="26"/>
      <c r="J134" s="43"/>
      <c r="K134" s="43" t="s">
        <v>1752</v>
      </c>
    </row>
    <row r="135">
      <c r="A135" s="43" t="s">
        <v>1702</v>
      </c>
      <c r="B135" s="27">
        <v>0.09384259259259259</v>
      </c>
      <c r="C135" s="27">
        <f t="shared" si="1"/>
        <v>0.09384259259</v>
      </c>
      <c r="D135" s="43" t="s">
        <v>84</v>
      </c>
      <c r="E135" s="43" t="s">
        <v>91</v>
      </c>
      <c r="F135" s="25">
        <v>15.0</v>
      </c>
      <c r="G135" s="26"/>
      <c r="H135" s="43"/>
      <c r="I135" s="26" t="s">
        <v>1753</v>
      </c>
      <c r="J135" s="26"/>
      <c r="K135" s="26"/>
    </row>
    <row r="136">
      <c r="A136" s="43" t="s">
        <v>1702</v>
      </c>
      <c r="B136" s="27">
        <v>0.09523148148148149</v>
      </c>
      <c r="C136" s="27">
        <f t="shared" si="1"/>
        <v>0.09523148148</v>
      </c>
      <c r="D136" s="43" t="s">
        <v>69</v>
      </c>
      <c r="E136" s="43" t="s">
        <v>91</v>
      </c>
      <c r="F136" s="25">
        <v>16.0</v>
      </c>
      <c r="G136" s="26"/>
      <c r="H136" s="43"/>
      <c r="I136" s="26" t="s">
        <v>1754</v>
      </c>
      <c r="J136" s="43"/>
      <c r="K136" s="43" t="s">
        <v>239</v>
      </c>
    </row>
    <row r="137">
      <c r="A137" s="43" t="s">
        <v>1702</v>
      </c>
      <c r="B137" s="27">
        <v>0.09929398148148148</v>
      </c>
      <c r="C137" s="27">
        <f t="shared" si="1"/>
        <v>0.09929398148</v>
      </c>
      <c r="D137" s="43" t="s">
        <v>70</v>
      </c>
      <c r="E137" s="43" t="s">
        <v>93</v>
      </c>
      <c r="F137" s="28" t="s">
        <v>75</v>
      </c>
      <c r="G137" s="25">
        <v>12.0</v>
      </c>
      <c r="H137" s="26"/>
      <c r="I137" s="26"/>
      <c r="J137" s="43"/>
      <c r="K137" s="43" t="s">
        <v>1755</v>
      </c>
    </row>
    <row r="138">
      <c r="A138" s="43" t="s">
        <v>1702</v>
      </c>
      <c r="B138" s="27">
        <v>0.09929398148148148</v>
      </c>
      <c r="C138" s="27">
        <f t="shared" si="1"/>
        <v>0.09929398148</v>
      </c>
      <c r="D138" s="43" t="s">
        <v>70</v>
      </c>
      <c r="E138" s="43" t="s">
        <v>91</v>
      </c>
      <c r="F138" s="25">
        <v>6.0</v>
      </c>
      <c r="G138" s="26"/>
      <c r="H138" s="43"/>
      <c r="I138" s="26" t="s">
        <v>1708</v>
      </c>
      <c r="J138" s="26"/>
      <c r="K138" s="26"/>
    </row>
    <row r="139">
      <c r="A139" s="43" t="s">
        <v>1702</v>
      </c>
      <c r="B139" s="27">
        <v>0.09972222222222223</v>
      </c>
      <c r="C139" s="27">
        <f t="shared" si="1"/>
        <v>0.09972222222</v>
      </c>
      <c r="D139" s="43" t="s">
        <v>70</v>
      </c>
      <c r="E139" s="43" t="s">
        <v>93</v>
      </c>
      <c r="F139" s="28" t="s">
        <v>75</v>
      </c>
      <c r="G139" s="25" t="s">
        <v>75</v>
      </c>
      <c r="H139" s="26"/>
      <c r="I139" s="26"/>
      <c r="J139" s="43"/>
      <c r="K139" s="43" t="s">
        <v>85</v>
      </c>
    </row>
    <row r="140">
      <c r="A140" s="43" t="s">
        <v>1702</v>
      </c>
      <c r="B140" s="27">
        <v>0.09972222222222223</v>
      </c>
      <c r="C140" s="27">
        <f t="shared" si="1"/>
        <v>0.09972222222</v>
      </c>
      <c r="D140" s="43" t="s">
        <v>70</v>
      </c>
      <c r="E140" s="43" t="s">
        <v>93</v>
      </c>
      <c r="F140" s="25">
        <v>23.0</v>
      </c>
      <c r="G140" s="26">
        <f>F140-8</f>
        <v>15</v>
      </c>
      <c r="H140" s="26"/>
      <c r="I140" s="26"/>
      <c r="J140" s="43"/>
      <c r="K140" s="43" t="s">
        <v>204</v>
      </c>
    </row>
    <row r="141">
      <c r="A141" s="43" t="s">
        <v>1702</v>
      </c>
      <c r="B141" s="27">
        <v>0.09981481481481481</v>
      </c>
      <c r="C141" s="27">
        <f t="shared" si="1"/>
        <v>0.09981481481</v>
      </c>
      <c r="D141" s="43" t="s">
        <v>70</v>
      </c>
      <c r="E141" s="43" t="s">
        <v>91</v>
      </c>
      <c r="F141" s="25">
        <v>13.0</v>
      </c>
      <c r="G141" s="26"/>
      <c r="H141" s="43"/>
      <c r="I141" s="26" t="s">
        <v>1745</v>
      </c>
      <c r="J141" s="26"/>
      <c r="K141" s="26"/>
    </row>
    <row r="142">
      <c r="A142" s="43" t="s">
        <v>1702</v>
      </c>
      <c r="B142" s="27">
        <v>0.10054398148148148</v>
      </c>
      <c r="C142" s="27">
        <f t="shared" si="1"/>
        <v>0.1005439815</v>
      </c>
      <c r="D142" s="43" t="s">
        <v>82</v>
      </c>
      <c r="E142" s="43" t="s">
        <v>89</v>
      </c>
      <c r="F142" s="28">
        <v>26.0</v>
      </c>
      <c r="G142" s="25" t="s">
        <v>75</v>
      </c>
      <c r="H142" s="26"/>
      <c r="I142" s="26"/>
      <c r="J142" s="43"/>
      <c r="K142" s="43" t="s">
        <v>1756</v>
      </c>
    </row>
    <row r="143">
      <c r="A143" s="43" t="s">
        <v>1702</v>
      </c>
      <c r="B143" s="27">
        <v>0.10063657407407407</v>
      </c>
      <c r="C143" s="27">
        <f t="shared" si="1"/>
        <v>0.1006365741</v>
      </c>
      <c r="D143" s="43" t="s">
        <v>82</v>
      </c>
      <c r="E143" s="43" t="s">
        <v>91</v>
      </c>
      <c r="F143" s="25">
        <v>10.0</v>
      </c>
      <c r="G143" s="26"/>
      <c r="H143" s="43"/>
      <c r="I143" s="26" t="s">
        <v>1757</v>
      </c>
      <c r="J143" s="26"/>
      <c r="K143" s="26"/>
    </row>
    <row r="144">
      <c r="A144" s="43" t="s">
        <v>1702</v>
      </c>
      <c r="B144" s="27">
        <v>0.10123842592592593</v>
      </c>
      <c r="C144" s="27">
        <f t="shared" si="1"/>
        <v>0.1012384259</v>
      </c>
      <c r="D144" s="43" t="s">
        <v>1532</v>
      </c>
      <c r="E144" s="43" t="s">
        <v>93</v>
      </c>
      <c r="F144" s="25">
        <v>13.0</v>
      </c>
      <c r="G144" s="26">
        <f>F144-7</f>
        <v>6</v>
      </c>
      <c r="H144" s="26"/>
      <c r="I144" s="26"/>
      <c r="J144" s="43"/>
      <c r="K144" s="43" t="s">
        <v>1758</v>
      </c>
    </row>
    <row r="145">
      <c r="A145" s="43" t="s">
        <v>1702</v>
      </c>
      <c r="B145" s="27">
        <v>0.10168981481481482</v>
      </c>
      <c r="C145" s="27">
        <f t="shared" si="1"/>
        <v>0.1016898148</v>
      </c>
      <c r="D145" s="43" t="s">
        <v>70</v>
      </c>
      <c r="E145" s="43" t="s">
        <v>67</v>
      </c>
      <c r="F145" s="25">
        <v>15.0</v>
      </c>
      <c r="G145" s="26">
        <f>F145-3</f>
        <v>12</v>
      </c>
      <c r="H145" s="26"/>
      <c r="I145" s="26"/>
      <c r="J145" s="26"/>
      <c r="K145" s="26"/>
    </row>
    <row r="146">
      <c r="A146" s="43" t="s">
        <v>1702</v>
      </c>
      <c r="B146" s="27">
        <v>0.11664351851851852</v>
      </c>
      <c r="C146" s="27">
        <f>B146-TIME('Time Shifts'!$B$52,'Time Shifts'!$C$52,'Time Shifts'!$D$52)</f>
        <v>0.1040972222</v>
      </c>
      <c r="D146" s="43" t="s">
        <v>74</v>
      </c>
      <c r="E146" s="43" t="s">
        <v>83</v>
      </c>
      <c r="F146" s="25">
        <v>22.0</v>
      </c>
      <c r="G146" s="26">
        <f>F146-9</f>
        <v>13</v>
      </c>
      <c r="H146" s="26"/>
      <c r="I146" s="26"/>
      <c r="J146" s="26"/>
      <c r="K146" s="26"/>
    </row>
    <row r="147">
      <c r="A147" s="43" t="s">
        <v>1702</v>
      </c>
      <c r="B147" s="27">
        <v>0.12208333333333334</v>
      </c>
      <c r="C147" s="27">
        <f>B147-TIME('Time Shifts'!$B$52,'Time Shifts'!$C$52,'Time Shifts'!$D$52)</f>
        <v>0.109537037</v>
      </c>
      <c r="D147" s="43" t="s">
        <v>69</v>
      </c>
      <c r="E147" s="43" t="s">
        <v>83</v>
      </c>
      <c r="F147" s="25">
        <v>10.0</v>
      </c>
      <c r="G147" s="26">
        <f>F147-1</f>
        <v>9</v>
      </c>
      <c r="H147" s="26"/>
      <c r="I147" s="26"/>
      <c r="J147" s="26"/>
      <c r="K147" s="26"/>
    </row>
    <row r="148">
      <c r="A148" s="43" t="s">
        <v>1702</v>
      </c>
      <c r="B148" s="27">
        <v>0.12344907407407407</v>
      </c>
      <c r="C148" s="27">
        <f>B148-TIME('Time Shifts'!$B$52,'Time Shifts'!$C$52,'Time Shifts'!$D$52)</f>
        <v>0.1109027778</v>
      </c>
      <c r="D148" s="43" t="s">
        <v>968</v>
      </c>
      <c r="E148" s="43" t="s">
        <v>120</v>
      </c>
      <c r="F148" s="25">
        <v>13.0</v>
      </c>
      <c r="G148" s="26"/>
      <c r="H148" s="26"/>
      <c r="I148" s="26"/>
      <c r="J148" s="43"/>
      <c r="K148" s="43" t="s">
        <v>1759</v>
      </c>
    </row>
    <row r="149">
      <c r="A149" s="43" t="s">
        <v>1702</v>
      </c>
      <c r="B149" s="27">
        <v>0.12365740740740741</v>
      </c>
      <c r="C149" s="27">
        <f>B149-TIME('Time Shifts'!$B$52,'Time Shifts'!$C$52,'Time Shifts'!$D$52)</f>
        <v>0.1111111111</v>
      </c>
      <c r="D149" s="43" t="s">
        <v>66</v>
      </c>
      <c r="E149" s="43" t="s">
        <v>155</v>
      </c>
      <c r="F149" s="28" t="s">
        <v>75</v>
      </c>
      <c r="G149" s="25" t="s">
        <v>75</v>
      </c>
      <c r="H149" s="26"/>
      <c r="I149" s="26"/>
      <c r="J149" s="43"/>
      <c r="K149" s="43" t="s">
        <v>1760</v>
      </c>
    </row>
    <row r="150">
      <c r="A150" s="43" t="s">
        <v>1702</v>
      </c>
      <c r="B150" s="27">
        <v>0.12365740740740741</v>
      </c>
      <c r="C150" s="27">
        <f>B150-TIME('Time Shifts'!$B$52,'Time Shifts'!$C$52,'Time Shifts'!$D$52)</f>
        <v>0.1111111111</v>
      </c>
      <c r="D150" s="43" t="s">
        <v>82</v>
      </c>
      <c r="E150" s="43" t="s">
        <v>155</v>
      </c>
      <c r="F150" s="28" t="s">
        <v>75</v>
      </c>
      <c r="G150" s="25" t="s">
        <v>75</v>
      </c>
      <c r="H150" s="26"/>
      <c r="I150" s="26"/>
      <c r="J150" s="43"/>
      <c r="K150" s="43" t="s">
        <v>1761</v>
      </c>
    </row>
    <row r="151">
      <c r="A151" s="43" t="s">
        <v>1702</v>
      </c>
      <c r="B151" s="27">
        <v>0.12365740740740741</v>
      </c>
      <c r="C151" s="27">
        <f>B151-TIME('Time Shifts'!$B$52,'Time Shifts'!$C$52,'Time Shifts'!$D$52)</f>
        <v>0.1111111111</v>
      </c>
      <c r="D151" s="43" t="s">
        <v>69</v>
      </c>
      <c r="E151" s="43" t="s">
        <v>155</v>
      </c>
      <c r="F151" s="28" t="s">
        <v>75</v>
      </c>
      <c r="G151" s="25" t="s">
        <v>75</v>
      </c>
      <c r="H151" s="26"/>
      <c r="I151" s="26"/>
      <c r="J151" s="43"/>
      <c r="K151" s="43" t="s">
        <v>1762</v>
      </c>
    </row>
    <row r="152">
      <c r="A152" s="43" t="s">
        <v>1702</v>
      </c>
      <c r="B152" s="27">
        <v>0.12365740740740741</v>
      </c>
      <c r="C152" s="27">
        <f>B152-TIME('Time Shifts'!$B$52,'Time Shifts'!$C$52,'Time Shifts'!$D$52)</f>
        <v>0.1111111111</v>
      </c>
      <c r="D152" s="43" t="s">
        <v>74</v>
      </c>
      <c r="E152" s="43" t="s">
        <v>155</v>
      </c>
      <c r="F152" s="28" t="s">
        <v>75</v>
      </c>
      <c r="G152" s="25" t="s">
        <v>75</v>
      </c>
      <c r="H152" s="26"/>
      <c r="I152" s="26"/>
      <c r="J152" s="43"/>
      <c r="K152" s="43" t="s">
        <v>1763</v>
      </c>
    </row>
    <row r="153">
      <c r="A153" s="43" t="s">
        <v>1702</v>
      </c>
      <c r="B153" s="27">
        <v>0.12365740740740741</v>
      </c>
      <c r="C153" s="27">
        <f>B153-TIME('Time Shifts'!$B$52,'Time Shifts'!$C$52,'Time Shifts'!$D$52)</f>
        <v>0.1111111111</v>
      </c>
      <c r="D153" s="43" t="s">
        <v>968</v>
      </c>
      <c r="E153" s="43" t="s">
        <v>155</v>
      </c>
      <c r="F153" s="28" t="s">
        <v>75</v>
      </c>
      <c r="G153" s="25" t="s">
        <v>75</v>
      </c>
      <c r="H153" s="26"/>
      <c r="I153" s="26"/>
      <c r="J153" s="43"/>
      <c r="K153" s="43" t="s">
        <v>1764</v>
      </c>
    </row>
    <row r="154">
      <c r="A154" s="43" t="s">
        <v>1702</v>
      </c>
      <c r="B154" s="27">
        <v>0.12596064814814814</v>
      </c>
      <c r="C154" s="27">
        <f>B154-TIME('Time Shifts'!$B$52,'Time Shifts'!$C$52,'Time Shifts'!$D$52)</f>
        <v>0.1134143519</v>
      </c>
      <c r="D154" s="43" t="s">
        <v>968</v>
      </c>
      <c r="E154" s="43" t="s">
        <v>154</v>
      </c>
      <c r="F154" s="28" t="s">
        <v>68</v>
      </c>
      <c r="G154" s="25">
        <v>20.0</v>
      </c>
      <c r="H154" s="26"/>
      <c r="I154" s="26"/>
      <c r="J154" s="26"/>
      <c r="K154" s="26"/>
    </row>
    <row r="155">
      <c r="A155" s="43" t="s">
        <v>1702</v>
      </c>
      <c r="B155" s="27">
        <v>0.1259837962962963</v>
      </c>
      <c r="C155" s="27">
        <f>B155-TIME('Time Shifts'!$B$52,'Time Shifts'!$C$52,'Time Shifts'!$D$52)</f>
        <v>0.1134375</v>
      </c>
      <c r="D155" s="43" t="s">
        <v>69</v>
      </c>
      <c r="E155" s="43" t="s">
        <v>154</v>
      </c>
      <c r="F155" s="25">
        <v>21.0</v>
      </c>
      <c r="G155" s="26">
        <f>F155-5</f>
        <v>16</v>
      </c>
      <c r="H155" s="26"/>
      <c r="I155" s="26"/>
      <c r="J155" s="26"/>
      <c r="K155" s="26"/>
    </row>
    <row r="156">
      <c r="A156" s="43" t="s">
        <v>1702</v>
      </c>
      <c r="B156" s="27">
        <v>0.12599537037037037</v>
      </c>
      <c r="C156" s="27">
        <f>B156-TIME('Time Shifts'!$B$52,'Time Shifts'!$C$52,'Time Shifts'!$D$52)</f>
        <v>0.1134490741</v>
      </c>
      <c r="D156" s="43" t="s">
        <v>70</v>
      </c>
      <c r="E156" s="43" t="s">
        <v>154</v>
      </c>
      <c r="F156" s="25">
        <v>13.0</v>
      </c>
      <c r="G156" s="26">
        <f>F156-3</f>
        <v>10</v>
      </c>
      <c r="H156" s="26"/>
      <c r="I156" s="26"/>
      <c r="J156" s="26"/>
      <c r="K156" s="26"/>
    </row>
    <row r="157">
      <c r="A157" s="43" t="s">
        <v>1702</v>
      </c>
      <c r="B157" s="27">
        <v>0.12770833333333334</v>
      </c>
      <c r="C157" s="27">
        <f>B157-TIME('Time Shifts'!$B$52,'Time Shifts'!$C$52,'Time Shifts'!$D$52)</f>
        <v>0.115162037</v>
      </c>
      <c r="D157" s="43" t="s">
        <v>84</v>
      </c>
      <c r="E157" s="43" t="s">
        <v>125</v>
      </c>
      <c r="F157" s="25">
        <v>31.0</v>
      </c>
      <c r="G157" s="26">
        <f>F157-10-2</f>
        <v>19</v>
      </c>
      <c r="H157" s="26"/>
      <c r="I157" s="26"/>
      <c r="J157" s="43"/>
      <c r="K157" s="43" t="s">
        <v>970</v>
      </c>
    </row>
    <row r="158">
      <c r="A158" s="43" t="s">
        <v>1702</v>
      </c>
      <c r="B158" s="27">
        <v>0.1277662037037037</v>
      </c>
      <c r="C158" s="27">
        <f>B158-TIME('Time Shifts'!$B$52,'Time Shifts'!$C$52,'Time Shifts'!$D$52)</f>
        <v>0.1152199074</v>
      </c>
      <c r="D158" s="43" t="s">
        <v>66</v>
      </c>
      <c r="E158" s="43" t="s">
        <v>125</v>
      </c>
      <c r="F158" s="25">
        <v>21.0</v>
      </c>
      <c r="G158" s="26">
        <f>F158-10-0</f>
        <v>11</v>
      </c>
      <c r="H158" s="26"/>
      <c r="I158" s="26"/>
      <c r="J158" s="43"/>
      <c r="K158" s="43" t="s">
        <v>970</v>
      </c>
    </row>
    <row r="159">
      <c r="A159" s="43" t="s">
        <v>1702</v>
      </c>
      <c r="B159" s="27">
        <v>0.12782407407407406</v>
      </c>
      <c r="C159" s="27">
        <f>B159-TIME('Time Shifts'!$B$52,'Time Shifts'!$C$52,'Time Shifts'!$D$52)</f>
        <v>0.1152777778</v>
      </c>
      <c r="D159" s="43" t="s">
        <v>70</v>
      </c>
      <c r="E159" s="43" t="s">
        <v>125</v>
      </c>
      <c r="F159" s="25">
        <v>19.0</v>
      </c>
      <c r="G159" s="26">
        <f>F159-8</f>
        <v>11</v>
      </c>
      <c r="H159" s="26"/>
      <c r="I159" s="26"/>
      <c r="J159" s="26"/>
      <c r="K159" s="26"/>
    </row>
    <row r="160">
      <c r="A160" s="43" t="s">
        <v>1702</v>
      </c>
      <c r="B160" s="27">
        <v>0.12784722222222222</v>
      </c>
      <c r="C160" s="27">
        <f>B160-TIME('Time Shifts'!$B$52,'Time Shifts'!$C$52,'Time Shifts'!$D$52)</f>
        <v>0.1153009259</v>
      </c>
      <c r="D160" s="43" t="s">
        <v>82</v>
      </c>
      <c r="E160" s="43" t="s">
        <v>125</v>
      </c>
      <c r="F160" s="28" t="s">
        <v>88</v>
      </c>
      <c r="G160" s="25">
        <v>1.0</v>
      </c>
      <c r="H160" s="26"/>
      <c r="I160" s="26"/>
      <c r="J160" s="43"/>
      <c r="K160" s="43" t="s">
        <v>85</v>
      </c>
    </row>
    <row r="161">
      <c r="A161" s="43" t="s">
        <v>1702</v>
      </c>
      <c r="B161" s="27">
        <v>0.12784722222222222</v>
      </c>
      <c r="C161" s="27">
        <f>B161-TIME('Time Shifts'!$B$52,'Time Shifts'!$C$52,'Time Shifts'!$D$52)</f>
        <v>0.1153009259</v>
      </c>
      <c r="D161" s="43" t="s">
        <v>82</v>
      </c>
      <c r="E161" s="43" t="s">
        <v>125</v>
      </c>
      <c r="F161" s="25">
        <v>21.0</v>
      </c>
      <c r="G161" s="26">
        <f>F161-10-2</f>
        <v>9</v>
      </c>
      <c r="H161" s="26"/>
      <c r="I161" s="26"/>
      <c r="J161" s="43"/>
      <c r="K161" s="43" t="s">
        <v>1290</v>
      </c>
    </row>
    <row r="162">
      <c r="A162" s="43" t="s">
        <v>1702</v>
      </c>
      <c r="B162" s="27">
        <v>0.12784722222222222</v>
      </c>
      <c r="C162" s="27">
        <f>B162-TIME('Time Shifts'!$B$52,'Time Shifts'!$C$52,'Time Shifts'!$D$52)</f>
        <v>0.1153009259</v>
      </c>
      <c r="D162" s="43" t="s">
        <v>74</v>
      </c>
      <c r="E162" s="43" t="s">
        <v>125</v>
      </c>
      <c r="F162" s="25">
        <v>24.0</v>
      </c>
      <c r="G162" s="26">
        <f>F162-11</f>
        <v>13</v>
      </c>
      <c r="H162" s="26"/>
      <c r="I162" s="26"/>
      <c r="J162" s="43"/>
      <c r="K162" s="43" t="s">
        <v>970</v>
      </c>
    </row>
    <row r="163">
      <c r="A163" s="43" t="s">
        <v>1702</v>
      </c>
      <c r="B163" s="27">
        <v>0.12805555555555556</v>
      </c>
      <c r="C163" s="27">
        <f>B163-TIME('Time Shifts'!$B$52,'Time Shifts'!$C$52,'Time Shifts'!$D$52)</f>
        <v>0.1155092593</v>
      </c>
      <c r="D163" s="43" t="s">
        <v>69</v>
      </c>
      <c r="E163" s="43" t="s">
        <v>125</v>
      </c>
      <c r="F163" s="25">
        <v>30.0</v>
      </c>
      <c r="G163" s="26">
        <f>F163-10-4</f>
        <v>16</v>
      </c>
      <c r="H163" s="26"/>
      <c r="I163" s="26"/>
      <c r="J163" s="43"/>
      <c r="K163" s="43" t="s">
        <v>970</v>
      </c>
    </row>
    <row r="164">
      <c r="A164" s="43" t="s">
        <v>1702</v>
      </c>
      <c r="B164" s="27">
        <v>0.1280787037037037</v>
      </c>
      <c r="C164" s="27">
        <f>B164-TIME('Time Shifts'!$B$52,'Time Shifts'!$C$52,'Time Shifts'!$D$52)</f>
        <v>0.1155324074</v>
      </c>
      <c r="D164" s="43" t="s">
        <v>968</v>
      </c>
      <c r="E164" s="43" t="s">
        <v>125</v>
      </c>
      <c r="F164" s="25">
        <v>14.0</v>
      </c>
      <c r="G164" s="26">
        <f>F164-10-1</f>
        <v>3</v>
      </c>
      <c r="H164" s="26"/>
      <c r="I164" s="26"/>
      <c r="J164" s="43"/>
      <c r="K164" s="43" t="s">
        <v>970</v>
      </c>
    </row>
    <row r="165">
      <c r="A165" s="43" t="s">
        <v>1702</v>
      </c>
      <c r="B165" s="27">
        <v>0.12905092592592593</v>
      </c>
      <c r="C165" s="27">
        <f>B165-TIME('Time Shifts'!$B$52,'Time Shifts'!$C$52,'Time Shifts'!$D$52)</f>
        <v>0.1165046296</v>
      </c>
      <c r="D165" s="43" t="s">
        <v>968</v>
      </c>
      <c r="E165" s="43" t="s">
        <v>130</v>
      </c>
      <c r="F165" s="28">
        <v>5.0</v>
      </c>
      <c r="G165" s="25">
        <f>F165--1</f>
        <v>6</v>
      </c>
      <c r="H165" s="26"/>
      <c r="I165" s="26"/>
      <c r="J165" s="26"/>
      <c r="K165" s="26"/>
    </row>
    <row r="166">
      <c r="A166" s="43" t="s">
        <v>1702</v>
      </c>
      <c r="B166" s="27">
        <v>0.13033564814814816</v>
      </c>
      <c r="C166" s="27">
        <f>B166-TIME('Time Shifts'!$B$52,'Time Shifts'!$C$52,'Time Shifts'!$D$52)</f>
        <v>0.1177893519</v>
      </c>
      <c r="D166" s="43" t="s">
        <v>74</v>
      </c>
      <c r="E166" s="43" t="s">
        <v>131</v>
      </c>
      <c r="F166" s="25">
        <v>14.0</v>
      </c>
      <c r="G166" s="26">
        <f>F166-3</f>
        <v>11</v>
      </c>
      <c r="H166" s="26"/>
      <c r="I166" s="26"/>
      <c r="J166" s="26"/>
      <c r="K166" s="26"/>
    </row>
    <row r="167">
      <c r="A167" s="43" t="s">
        <v>1702</v>
      </c>
      <c r="B167" s="27">
        <v>0.13314814814814815</v>
      </c>
      <c r="C167" s="27">
        <f>B167-TIME('Time Shifts'!$B$52,'Time Shifts'!$C$52,'Time Shifts'!$D$52)</f>
        <v>0.1206018519</v>
      </c>
      <c r="D167" s="43" t="s">
        <v>66</v>
      </c>
      <c r="E167" s="43" t="s">
        <v>67</v>
      </c>
      <c r="F167" s="28" t="s">
        <v>68</v>
      </c>
      <c r="G167" s="25">
        <v>20.0</v>
      </c>
      <c r="H167" s="26"/>
      <c r="I167" s="26"/>
      <c r="J167" s="26"/>
      <c r="K167" s="26"/>
    </row>
    <row r="168">
      <c r="A168" s="43" t="s">
        <v>1702</v>
      </c>
      <c r="B168" s="27">
        <v>0.1346875</v>
      </c>
      <c r="C168" s="27">
        <f>B168-TIME('Time Shifts'!$B$52,'Time Shifts'!$C$52,'Time Shifts'!$D$52)</f>
        <v>0.1221412037</v>
      </c>
      <c r="D168" s="43" t="s">
        <v>968</v>
      </c>
      <c r="E168" s="43" t="s">
        <v>67</v>
      </c>
      <c r="F168" s="25">
        <v>27.0</v>
      </c>
      <c r="G168" s="26">
        <f>F168-8</f>
        <v>19</v>
      </c>
      <c r="H168" s="26"/>
      <c r="I168" s="26"/>
      <c r="J168" s="26"/>
      <c r="K168" s="26"/>
    </row>
    <row r="169">
      <c r="A169" s="43" t="s">
        <v>1702</v>
      </c>
      <c r="B169" s="27">
        <v>0.1359375</v>
      </c>
      <c r="C169" s="27">
        <f>B169-TIME('Time Shifts'!$B$52,'Time Shifts'!$C$52,'Time Shifts'!$D$52)</f>
        <v>0.1233912037</v>
      </c>
      <c r="D169" s="43" t="s">
        <v>968</v>
      </c>
      <c r="E169" s="43" t="s">
        <v>67</v>
      </c>
      <c r="F169" s="28" t="s">
        <v>75</v>
      </c>
      <c r="G169" s="25" t="s">
        <v>75</v>
      </c>
      <c r="H169" s="26"/>
      <c r="I169" s="26"/>
      <c r="J169" s="43"/>
      <c r="K169" s="43" t="s">
        <v>85</v>
      </c>
    </row>
    <row r="170">
      <c r="A170" s="43" t="s">
        <v>1702</v>
      </c>
      <c r="B170" s="27">
        <v>0.1359375</v>
      </c>
      <c r="C170" s="27">
        <f>B170-TIME('Time Shifts'!$B$52,'Time Shifts'!$C$52,'Time Shifts'!$D$52)</f>
        <v>0.1233912037</v>
      </c>
      <c r="D170" s="43" t="s">
        <v>968</v>
      </c>
      <c r="E170" s="43" t="s">
        <v>67</v>
      </c>
      <c r="F170" s="25">
        <v>11.0</v>
      </c>
      <c r="G170" s="26">
        <f>F170-8</f>
        <v>3</v>
      </c>
      <c r="H170" s="26"/>
      <c r="I170" s="26"/>
      <c r="J170" s="43"/>
      <c r="K170" s="43" t="s">
        <v>86</v>
      </c>
    </row>
    <row r="171">
      <c r="A171" s="43" t="s">
        <v>1702</v>
      </c>
      <c r="B171" s="27">
        <v>0.13662037037037036</v>
      </c>
      <c r="C171" s="27">
        <f>B171-TIME('Time Shifts'!$B$52,'Time Shifts'!$C$52,'Time Shifts'!$D$52)</f>
        <v>0.1240740741</v>
      </c>
      <c r="D171" s="43" t="s">
        <v>66</v>
      </c>
      <c r="E171" s="43" t="s">
        <v>125</v>
      </c>
      <c r="F171" s="28" t="s">
        <v>68</v>
      </c>
      <c r="G171" s="25">
        <v>20.0</v>
      </c>
      <c r="H171" s="26"/>
      <c r="I171" s="26"/>
      <c r="J171" s="43"/>
      <c r="K171" s="43" t="s">
        <v>970</v>
      </c>
    </row>
    <row r="172">
      <c r="A172" s="43" t="s">
        <v>1702</v>
      </c>
      <c r="B172" s="27">
        <v>0.13668981481481482</v>
      </c>
      <c r="C172" s="27">
        <f>B172-TIME('Time Shifts'!$B$52,'Time Shifts'!$C$52,'Time Shifts'!$D$52)</f>
        <v>0.1241435185</v>
      </c>
      <c r="D172" s="43" t="s">
        <v>84</v>
      </c>
      <c r="E172" s="43" t="s">
        <v>125</v>
      </c>
      <c r="F172" s="25">
        <v>27.0</v>
      </c>
      <c r="G172" s="26">
        <f>F172-10-2</f>
        <v>15</v>
      </c>
      <c r="H172" s="26"/>
      <c r="I172" s="26"/>
      <c r="J172" s="43"/>
      <c r="K172" s="43" t="s">
        <v>970</v>
      </c>
    </row>
    <row r="173">
      <c r="A173" s="43" t="s">
        <v>1702</v>
      </c>
      <c r="B173" s="27">
        <v>0.1367013888888889</v>
      </c>
      <c r="C173" s="27">
        <f>B173-TIME('Time Shifts'!$B$52,'Time Shifts'!$C$52,'Time Shifts'!$D$52)</f>
        <v>0.1241550926</v>
      </c>
      <c r="D173" s="43" t="s">
        <v>70</v>
      </c>
      <c r="E173" s="43" t="s">
        <v>125</v>
      </c>
      <c r="F173" s="25">
        <v>25.0</v>
      </c>
      <c r="G173" s="26">
        <f>F173-8-10</f>
        <v>7</v>
      </c>
      <c r="H173" s="26"/>
      <c r="I173" s="26"/>
      <c r="J173" s="43"/>
      <c r="K173" s="43" t="s">
        <v>970</v>
      </c>
    </row>
    <row r="174">
      <c r="A174" s="43" t="s">
        <v>1702</v>
      </c>
      <c r="B174" s="27">
        <v>0.13671296296296295</v>
      </c>
      <c r="C174" s="27">
        <f>B174-TIME('Time Shifts'!$B$52,'Time Shifts'!$C$52,'Time Shifts'!$D$52)</f>
        <v>0.1241666667</v>
      </c>
      <c r="D174" s="43" t="s">
        <v>82</v>
      </c>
      <c r="E174" s="43" t="s">
        <v>125</v>
      </c>
      <c r="F174" s="25">
        <v>25.0</v>
      </c>
      <c r="G174" s="26">
        <f>F174-10-2</f>
        <v>13</v>
      </c>
      <c r="H174" s="26"/>
      <c r="I174" s="26"/>
      <c r="J174" s="43"/>
      <c r="K174" s="43" t="s">
        <v>970</v>
      </c>
    </row>
    <row r="175">
      <c r="A175" s="43" t="s">
        <v>1702</v>
      </c>
      <c r="B175" s="27">
        <v>0.13672453703703705</v>
      </c>
      <c r="C175" s="27">
        <f>B175-TIME('Time Shifts'!$B$52,'Time Shifts'!$C$52,'Time Shifts'!$D$52)</f>
        <v>0.1241782407</v>
      </c>
      <c r="D175" s="43" t="s">
        <v>74</v>
      </c>
      <c r="E175" s="43" t="s">
        <v>125</v>
      </c>
      <c r="F175" s="25">
        <v>40.0</v>
      </c>
      <c r="G175" s="26">
        <f>F175-10-11</f>
        <v>19</v>
      </c>
      <c r="H175" s="26"/>
      <c r="I175" s="26"/>
      <c r="J175" s="43"/>
      <c r="K175" s="43" t="s">
        <v>970</v>
      </c>
    </row>
    <row r="176">
      <c r="A176" s="43" t="s">
        <v>1702</v>
      </c>
      <c r="B176" s="27">
        <v>0.13681712962962964</v>
      </c>
      <c r="C176" s="27">
        <f>B176-TIME('Time Shifts'!$B$52,'Time Shifts'!$C$52,'Time Shifts'!$D$52)</f>
        <v>0.1242708333</v>
      </c>
      <c r="D176" s="43" t="s">
        <v>69</v>
      </c>
      <c r="E176" s="43" t="s">
        <v>125</v>
      </c>
      <c r="F176" s="25">
        <v>28.0</v>
      </c>
      <c r="G176" s="26">
        <f>F176-10-7</f>
        <v>11</v>
      </c>
      <c r="H176" s="26"/>
      <c r="I176" s="26"/>
      <c r="J176" s="43"/>
      <c r="K176" s="43" t="s">
        <v>970</v>
      </c>
    </row>
    <row r="177">
      <c r="A177" s="43" t="s">
        <v>1702</v>
      </c>
      <c r="B177" s="27">
        <v>0.1368287037037037</v>
      </c>
      <c r="C177" s="27">
        <f>B177-TIME('Time Shifts'!$B$52,'Time Shifts'!$C$52,'Time Shifts'!$D$52)</f>
        <v>0.1242824074</v>
      </c>
      <c r="D177" s="43" t="s">
        <v>968</v>
      </c>
      <c r="E177" s="43" t="s">
        <v>125</v>
      </c>
      <c r="F177" s="25">
        <v>22.0</v>
      </c>
      <c r="G177" s="26">
        <f>F177-10-1</f>
        <v>11</v>
      </c>
      <c r="H177" s="26"/>
      <c r="I177" s="26"/>
      <c r="J177" s="43"/>
      <c r="K177" s="43" t="s">
        <v>970</v>
      </c>
    </row>
    <row r="178">
      <c r="A178" s="43" t="s">
        <v>1702</v>
      </c>
      <c r="B178" s="27">
        <v>0.14274305555555555</v>
      </c>
      <c r="C178" s="27">
        <f>B178-TIME('Time Shifts'!$B$52,'Time Shifts'!$C$52,'Time Shifts'!$D$52)</f>
        <v>0.1301967593</v>
      </c>
      <c r="D178" s="43" t="s">
        <v>66</v>
      </c>
      <c r="E178" s="43" t="s">
        <v>125</v>
      </c>
      <c r="F178" s="25">
        <v>18.0</v>
      </c>
      <c r="G178" s="26">
        <f>F178-0</f>
        <v>18</v>
      </c>
      <c r="H178" s="26"/>
      <c r="I178" s="26"/>
      <c r="J178" s="26"/>
      <c r="K178" s="26"/>
    </row>
    <row r="179">
      <c r="A179" s="43" t="s">
        <v>1702</v>
      </c>
      <c r="B179" s="27">
        <v>0.14337962962962963</v>
      </c>
      <c r="C179" s="27">
        <f>B179-TIME('Time Shifts'!$B$52,'Time Shifts'!$C$52,'Time Shifts'!$D$52)</f>
        <v>0.1308333333</v>
      </c>
      <c r="D179" s="43" t="s">
        <v>968</v>
      </c>
      <c r="E179" s="43" t="s">
        <v>125</v>
      </c>
      <c r="F179" s="25">
        <v>18.0</v>
      </c>
      <c r="G179" s="26">
        <f>F179-1</f>
        <v>17</v>
      </c>
      <c r="H179" s="26"/>
      <c r="I179" s="26"/>
      <c r="J179" s="26"/>
      <c r="K179" s="26"/>
    </row>
    <row r="180">
      <c r="A180" s="43" t="s">
        <v>1702</v>
      </c>
      <c r="B180" s="27">
        <v>0.14340277777777777</v>
      </c>
      <c r="C180" s="27">
        <f>B180-TIME('Time Shifts'!$B$52,'Time Shifts'!$C$52,'Time Shifts'!$D$52)</f>
        <v>0.1308564815</v>
      </c>
      <c r="D180" s="43" t="s">
        <v>69</v>
      </c>
      <c r="E180" s="43" t="s">
        <v>125</v>
      </c>
      <c r="F180" s="25">
        <v>15.0</v>
      </c>
      <c r="G180" s="26">
        <f>F180-4</f>
        <v>11</v>
      </c>
      <c r="H180" s="26"/>
      <c r="I180" s="26"/>
      <c r="J180" s="26"/>
      <c r="K180" s="26"/>
    </row>
    <row r="181">
      <c r="A181" s="43" t="s">
        <v>1702</v>
      </c>
      <c r="B181" s="27">
        <v>0.14341435185185186</v>
      </c>
      <c r="C181" s="27">
        <f>B181-TIME('Time Shifts'!$B$52,'Time Shifts'!$C$52,'Time Shifts'!$D$52)</f>
        <v>0.1308680556</v>
      </c>
      <c r="D181" s="43" t="s">
        <v>74</v>
      </c>
      <c r="E181" s="43" t="s">
        <v>125</v>
      </c>
      <c r="F181" s="25">
        <v>30.0</v>
      </c>
      <c r="G181" s="26">
        <f>F181-11</f>
        <v>19</v>
      </c>
      <c r="H181" s="26"/>
      <c r="I181" s="26"/>
      <c r="J181" s="26"/>
      <c r="K181" s="26"/>
    </row>
    <row r="182">
      <c r="A182" s="43" t="s">
        <v>1702</v>
      </c>
      <c r="B182" s="27">
        <v>0.14341435185185186</v>
      </c>
      <c r="C182" s="27">
        <f>B182-TIME('Time Shifts'!$B$52,'Time Shifts'!$C$52,'Time Shifts'!$D$52)</f>
        <v>0.1308680556</v>
      </c>
      <c r="D182" s="43" t="s">
        <v>82</v>
      </c>
      <c r="E182" s="43" t="s">
        <v>125</v>
      </c>
      <c r="F182" s="25">
        <v>14.0</v>
      </c>
      <c r="G182" s="26">
        <f>F182-2</f>
        <v>12</v>
      </c>
      <c r="H182" s="26"/>
      <c r="I182" s="26"/>
      <c r="J182" s="26"/>
      <c r="K182" s="26"/>
    </row>
    <row r="183">
      <c r="A183" s="43" t="s">
        <v>1702</v>
      </c>
      <c r="B183" s="27">
        <v>0.1434375</v>
      </c>
      <c r="C183" s="27">
        <f>B183-TIME('Time Shifts'!$B$52,'Time Shifts'!$C$52,'Time Shifts'!$D$52)</f>
        <v>0.1308912037</v>
      </c>
      <c r="D183" s="43" t="s">
        <v>70</v>
      </c>
      <c r="E183" s="43" t="s">
        <v>125</v>
      </c>
      <c r="F183" s="25">
        <v>20.0</v>
      </c>
      <c r="G183" s="26">
        <f>F183-8</f>
        <v>12</v>
      </c>
      <c r="H183" s="26"/>
      <c r="I183" s="26"/>
      <c r="J183" s="26"/>
      <c r="K183" s="26"/>
    </row>
    <row r="184">
      <c r="A184" s="43" t="s">
        <v>1702</v>
      </c>
      <c r="B184" s="27">
        <v>0.14949074074074073</v>
      </c>
      <c r="C184" s="27">
        <f>B184-TIME('Time Shifts'!$B$52,'Time Shifts'!$C$52,'Time Shifts'!$D$52)</f>
        <v>0.1369444444</v>
      </c>
      <c r="D184" s="43" t="s">
        <v>82</v>
      </c>
      <c r="E184" s="43" t="s">
        <v>127</v>
      </c>
      <c r="F184" s="25">
        <v>20.0</v>
      </c>
      <c r="G184" s="26">
        <f>F184-4</f>
        <v>16</v>
      </c>
      <c r="H184" s="26"/>
      <c r="I184" s="26"/>
      <c r="J184" s="26"/>
      <c r="K184" s="26"/>
    </row>
    <row r="185">
      <c r="A185" s="43" t="s">
        <v>1702</v>
      </c>
      <c r="B185" s="27">
        <v>0.15528935185185186</v>
      </c>
      <c r="C185" s="27">
        <f>B185-TIME('Time Shifts'!$B$52,'Time Shifts'!$C$52,'Time Shifts'!$D$52)</f>
        <v>0.1427430556</v>
      </c>
      <c r="D185" s="43" t="s">
        <v>968</v>
      </c>
      <c r="E185" s="43" t="s">
        <v>71</v>
      </c>
      <c r="F185" s="25">
        <v>24.0</v>
      </c>
      <c r="G185" s="26">
        <f>F185-8</f>
        <v>16</v>
      </c>
      <c r="H185" s="26"/>
      <c r="I185" s="26"/>
      <c r="J185" s="26"/>
      <c r="K185" s="26"/>
    </row>
    <row r="186">
      <c r="A186" s="43" t="s">
        <v>1702</v>
      </c>
      <c r="B186" s="27">
        <v>0.1687962962962963</v>
      </c>
      <c r="C186" s="27">
        <f>B186-TIME('Time Shifts'!$B$52,'Time Shifts'!$C$52,'Time Shifts'!$D$52)</f>
        <v>0.15625</v>
      </c>
      <c r="D186" s="43" t="s">
        <v>69</v>
      </c>
      <c r="E186" s="43" t="s">
        <v>67</v>
      </c>
      <c r="F186" s="25">
        <v>19.0</v>
      </c>
      <c r="G186" s="26">
        <f>F186-5</f>
        <v>14</v>
      </c>
      <c r="H186" s="26"/>
      <c r="I186" s="26"/>
      <c r="J186" s="26"/>
      <c r="K186" s="26"/>
    </row>
    <row r="187">
      <c r="A187" s="43" t="s">
        <v>1702</v>
      </c>
      <c r="B187" s="27">
        <v>0.16943287037037036</v>
      </c>
      <c r="C187" s="27">
        <f>B187-TIME('Time Shifts'!$B$52,'Time Shifts'!$C$52,'Time Shifts'!$D$52)</f>
        <v>0.1568865741</v>
      </c>
      <c r="D187" s="43" t="s">
        <v>69</v>
      </c>
      <c r="E187" s="43" t="s">
        <v>129</v>
      </c>
      <c r="F187" s="25">
        <v>13.0</v>
      </c>
      <c r="G187" s="26">
        <f>F187-4</f>
        <v>9</v>
      </c>
      <c r="H187" s="26"/>
      <c r="I187" s="26"/>
      <c r="J187" s="26"/>
      <c r="K187" s="26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1765</v>
      </c>
      <c r="B2" s="31">
        <v>0.02113425925925926</v>
      </c>
      <c r="C2" s="10" t="s">
        <v>968</v>
      </c>
      <c r="D2" s="10" t="s">
        <v>132</v>
      </c>
      <c r="E2" s="13">
        <v>7.0</v>
      </c>
      <c r="F2" s="13">
        <f>E2--1</f>
        <v>8</v>
      </c>
    </row>
    <row r="3">
      <c r="A3" s="10" t="s">
        <v>1765</v>
      </c>
      <c r="B3" s="31">
        <v>0.024340277777777777</v>
      </c>
      <c r="C3" s="10" t="s">
        <v>66</v>
      </c>
      <c r="D3" s="10" t="s">
        <v>67</v>
      </c>
      <c r="E3" s="13">
        <v>14.0</v>
      </c>
      <c r="F3" s="13">
        <f t="shared" ref="F3:F4" si="1">E3-1</f>
        <v>13</v>
      </c>
    </row>
    <row r="4">
      <c r="A4" s="10" t="s">
        <v>1765</v>
      </c>
      <c r="B4" s="31">
        <v>0.033414351851851855</v>
      </c>
      <c r="C4" s="10" t="s">
        <v>66</v>
      </c>
      <c r="D4" s="10" t="s">
        <v>67</v>
      </c>
      <c r="E4" s="13">
        <v>19.0</v>
      </c>
      <c r="F4" s="16">
        <f t="shared" si="1"/>
        <v>18</v>
      </c>
    </row>
    <row r="5">
      <c r="A5" s="10" t="s">
        <v>1765</v>
      </c>
      <c r="B5" s="31">
        <v>0.03388888888888889</v>
      </c>
      <c r="C5" s="10" t="s">
        <v>66</v>
      </c>
      <c r="D5" s="10" t="s">
        <v>80</v>
      </c>
      <c r="E5" s="13">
        <v>16.0</v>
      </c>
      <c r="F5" s="16">
        <f>E5-8</f>
        <v>8</v>
      </c>
    </row>
    <row r="6">
      <c r="A6" s="10" t="s">
        <v>1765</v>
      </c>
      <c r="B6" s="31">
        <v>0.03709490740740741</v>
      </c>
      <c r="C6" s="10" t="s">
        <v>66</v>
      </c>
      <c r="D6" s="10" t="s">
        <v>67</v>
      </c>
      <c r="E6" s="13">
        <v>19.0</v>
      </c>
      <c r="F6" s="16">
        <f>E6-1</f>
        <v>18</v>
      </c>
    </row>
    <row r="7">
      <c r="A7" s="10" t="s">
        <v>1765</v>
      </c>
      <c r="B7" s="31">
        <v>0.03775462962962963</v>
      </c>
      <c r="C7" s="10" t="s">
        <v>82</v>
      </c>
      <c r="D7" s="10" t="s">
        <v>71</v>
      </c>
      <c r="E7" s="13">
        <v>12.0</v>
      </c>
      <c r="F7" s="13">
        <f>E7-7</f>
        <v>5</v>
      </c>
    </row>
    <row r="8">
      <c r="A8" s="10" t="s">
        <v>1765</v>
      </c>
      <c r="B8" s="31">
        <v>0.03818287037037037</v>
      </c>
      <c r="C8" s="10" t="s">
        <v>74</v>
      </c>
      <c r="D8" s="10" t="s">
        <v>67</v>
      </c>
      <c r="E8" s="13">
        <v>10.0</v>
      </c>
      <c r="F8" s="16">
        <f>E8-0</f>
        <v>10</v>
      </c>
    </row>
    <row r="9">
      <c r="A9" s="10" t="s">
        <v>1765</v>
      </c>
      <c r="B9" s="31">
        <v>0.03940972222222222</v>
      </c>
      <c r="C9" s="10" t="s">
        <v>82</v>
      </c>
      <c r="D9" s="10" t="s">
        <v>71</v>
      </c>
      <c r="E9" s="13">
        <v>19.0</v>
      </c>
      <c r="F9" s="16">
        <f>E9-7</f>
        <v>12</v>
      </c>
    </row>
    <row r="10">
      <c r="A10" s="10" t="s">
        <v>1765</v>
      </c>
      <c r="B10" s="31">
        <v>0.047511574074074074</v>
      </c>
      <c r="C10" s="10" t="s">
        <v>66</v>
      </c>
      <c r="D10" s="10" t="s">
        <v>80</v>
      </c>
      <c r="E10" s="13">
        <v>17.0</v>
      </c>
      <c r="F10" s="16">
        <f>E10-8</f>
        <v>9</v>
      </c>
    </row>
    <row r="11">
      <c r="A11" s="10" t="s">
        <v>1765</v>
      </c>
      <c r="B11" s="31">
        <v>0.047511574074074074</v>
      </c>
      <c r="C11" s="10" t="s">
        <v>968</v>
      </c>
      <c r="D11" s="10" t="s">
        <v>80</v>
      </c>
      <c r="E11" s="13">
        <v>19.0</v>
      </c>
      <c r="F11" s="13">
        <f>E11-3</f>
        <v>16</v>
      </c>
    </row>
    <row r="12">
      <c r="A12" s="10" t="s">
        <v>1765</v>
      </c>
      <c r="B12" s="31">
        <v>0.056539351851851855</v>
      </c>
      <c r="C12" s="10" t="s">
        <v>74</v>
      </c>
      <c r="D12" s="10" t="s">
        <v>127</v>
      </c>
      <c r="E12" s="13">
        <v>15.0</v>
      </c>
      <c r="F12" s="16">
        <f>E12-0</f>
        <v>15</v>
      </c>
    </row>
    <row r="13">
      <c r="A13" s="10" t="s">
        <v>1765</v>
      </c>
      <c r="B13" s="31">
        <v>0.057118055555555554</v>
      </c>
      <c r="C13" s="10" t="s">
        <v>74</v>
      </c>
      <c r="D13" s="10" t="s">
        <v>80</v>
      </c>
      <c r="E13" s="13">
        <v>11.0</v>
      </c>
      <c r="F13" s="16">
        <f>E13-3</f>
        <v>8</v>
      </c>
    </row>
    <row r="14">
      <c r="A14" s="10" t="s">
        <v>1765</v>
      </c>
      <c r="B14" s="31">
        <v>0.06138888888888889</v>
      </c>
      <c r="C14" s="10" t="s">
        <v>968</v>
      </c>
      <c r="D14" s="10" t="s">
        <v>71</v>
      </c>
      <c r="E14" s="13">
        <v>21.0</v>
      </c>
      <c r="F14" s="16">
        <f t="shared" ref="F14:F15" si="2">E14-8</f>
        <v>13</v>
      </c>
    </row>
    <row r="15">
      <c r="A15" s="10" t="s">
        <v>1765</v>
      </c>
      <c r="B15" s="31">
        <v>0.06475694444444445</v>
      </c>
      <c r="C15" s="10" t="s">
        <v>968</v>
      </c>
      <c r="D15" s="10" t="s">
        <v>67</v>
      </c>
      <c r="E15" s="13">
        <v>12.0</v>
      </c>
      <c r="F15" s="16">
        <f t="shared" si="2"/>
        <v>4</v>
      </c>
    </row>
    <row r="16">
      <c r="A16" s="10" t="s">
        <v>1765</v>
      </c>
      <c r="B16" s="31">
        <v>0.06505787037037038</v>
      </c>
      <c r="C16" s="10" t="s">
        <v>66</v>
      </c>
      <c r="D16" s="10" t="s">
        <v>67</v>
      </c>
      <c r="E16" s="13">
        <v>17.0</v>
      </c>
      <c r="F16" s="16">
        <f>E16-1</f>
        <v>16</v>
      </c>
    </row>
    <row r="17">
      <c r="A17" s="10" t="s">
        <v>1765</v>
      </c>
      <c r="B17" s="31">
        <v>0.06505787037037038</v>
      </c>
      <c r="C17" s="10" t="s">
        <v>968</v>
      </c>
      <c r="D17" s="10" t="s">
        <v>67</v>
      </c>
      <c r="E17" s="13" t="s">
        <v>75</v>
      </c>
      <c r="F17" s="13" t="s">
        <v>75</v>
      </c>
      <c r="J17" s="10" t="s">
        <v>160</v>
      </c>
    </row>
    <row r="18">
      <c r="A18" s="10" t="s">
        <v>1765</v>
      </c>
      <c r="B18" s="31">
        <v>0.06505787037037038</v>
      </c>
      <c r="C18" s="10" t="s">
        <v>968</v>
      </c>
      <c r="D18" s="10" t="s">
        <v>67</v>
      </c>
      <c r="E18" s="13">
        <v>15.0</v>
      </c>
      <c r="F18" s="16">
        <f>E18-8</f>
        <v>7</v>
      </c>
      <c r="J18" s="10" t="s">
        <v>161</v>
      </c>
    </row>
    <row r="19">
      <c r="A19" s="10" t="s">
        <v>1765</v>
      </c>
      <c r="B19" s="31">
        <v>0.06717592592592593</v>
      </c>
      <c r="C19" s="10" t="s">
        <v>157</v>
      </c>
      <c r="D19" s="10" t="s">
        <v>125</v>
      </c>
      <c r="E19" s="13">
        <v>20.0</v>
      </c>
      <c r="F19" s="13">
        <v>18.0</v>
      </c>
    </row>
    <row r="20">
      <c r="A20" s="10" t="s">
        <v>1765</v>
      </c>
      <c r="B20" s="31">
        <v>0.06730324074074075</v>
      </c>
      <c r="C20" s="10" t="s">
        <v>157</v>
      </c>
      <c r="D20" s="10" t="s">
        <v>67</v>
      </c>
      <c r="E20" s="13" t="s">
        <v>68</v>
      </c>
      <c r="F20" s="13">
        <v>20.0</v>
      </c>
    </row>
    <row r="21">
      <c r="A21" s="10" t="s">
        <v>1765</v>
      </c>
      <c r="B21" s="31">
        <v>0.09079861111111111</v>
      </c>
      <c r="C21" s="10" t="s">
        <v>69</v>
      </c>
      <c r="D21" s="10" t="s">
        <v>87</v>
      </c>
      <c r="E21" s="13" t="s">
        <v>68</v>
      </c>
      <c r="F21" s="13">
        <v>20.0</v>
      </c>
    </row>
    <row r="22">
      <c r="A22" s="10" t="s">
        <v>1765</v>
      </c>
      <c r="B22" s="31">
        <v>0.08456018518518518</v>
      </c>
      <c r="C22" s="10" t="s">
        <v>74</v>
      </c>
      <c r="D22" s="10" t="s">
        <v>87</v>
      </c>
      <c r="E22" s="13">
        <v>22.0</v>
      </c>
      <c r="F22" s="16">
        <f>E22-5</f>
        <v>17</v>
      </c>
    </row>
    <row r="23">
      <c r="A23" s="10" t="s">
        <v>1765</v>
      </c>
      <c r="B23" s="31">
        <v>0.09092592592592592</v>
      </c>
      <c r="C23" s="10" t="s">
        <v>84</v>
      </c>
      <c r="D23" s="10" t="s">
        <v>87</v>
      </c>
      <c r="E23" s="13">
        <v>19.0</v>
      </c>
      <c r="F23" s="16">
        <f>E23-2</f>
        <v>17</v>
      </c>
    </row>
    <row r="24">
      <c r="A24" s="10" t="s">
        <v>1765</v>
      </c>
      <c r="B24" s="31">
        <v>0.0909375</v>
      </c>
      <c r="C24" s="10" t="s">
        <v>70</v>
      </c>
      <c r="D24" s="10" t="s">
        <v>87</v>
      </c>
      <c r="E24" s="13">
        <v>18.0</v>
      </c>
      <c r="F24" s="16">
        <f>E24-5</f>
        <v>13</v>
      </c>
    </row>
    <row r="25">
      <c r="A25" s="10" t="s">
        <v>1765</v>
      </c>
      <c r="B25" s="31">
        <v>0.09108796296296297</v>
      </c>
      <c r="C25" s="10" t="s">
        <v>66</v>
      </c>
      <c r="D25" s="10" t="s">
        <v>87</v>
      </c>
      <c r="E25" s="13">
        <v>10.0</v>
      </c>
      <c r="F25" s="16">
        <f>E25-0</f>
        <v>10</v>
      </c>
    </row>
    <row r="26">
      <c r="A26" s="10" t="s">
        <v>1765</v>
      </c>
      <c r="B26" s="31">
        <v>0.09118055555555556</v>
      </c>
      <c r="C26" s="10" t="s">
        <v>82</v>
      </c>
      <c r="D26" s="10" t="s">
        <v>87</v>
      </c>
      <c r="E26" s="13">
        <v>5.0</v>
      </c>
      <c r="F26" s="16">
        <f>E26-1</f>
        <v>4</v>
      </c>
    </row>
    <row r="27">
      <c r="A27" s="10" t="s">
        <v>1765</v>
      </c>
      <c r="B27" s="31">
        <v>0.09119212962962962</v>
      </c>
      <c r="C27" s="10" t="s">
        <v>968</v>
      </c>
      <c r="D27" s="10" t="s">
        <v>87</v>
      </c>
      <c r="E27" s="13">
        <v>6.0</v>
      </c>
      <c r="F27" s="16">
        <f t="shared" ref="F27:F28" si="3">E27-0</f>
        <v>6</v>
      </c>
    </row>
    <row r="28">
      <c r="A28" s="10" t="s">
        <v>1765</v>
      </c>
      <c r="B28" s="31">
        <v>0.0925</v>
      </c>
      <c r="C28" s="10" t="s">
        <v>74</v>
      </c>
      <c r="D28" s="10" t="s">
        <v>67</v>
      </c>
      <c r="E28" s="13">
        <v>4.0</v>
      </c>
      <c r="F28" s="16">
        <f t="shared" si="3"/>
        <v>4</v>
      </c>
    </row>
    <row r="29">
      <c r="A29" s="10" t="s">
        <v>1765</v>
      </c>
      <c r="B29" s="31">
        <v>0.095</v>
      </c>
      <c r="C29" s="10" t="s">
        <v>74</v>
      </c>
      <c r="D29" s="10" t="s">
        <v>93</v>
      </c>
      <c r="E29" s="13">
        <v>29.0</v>
      </c>
      <c r="F29" s="13" t="s">
        <v>75</v>
      </c>
      <c r="J29" s="10" t="s">
        <v>1766</v>
      </c>
    </row>
    <row r="30">
      <c r="A30" s="10" t="s">
        <v>1765</v>
      </c>
      <c r="B30" s="31">
        <v>0.09513888888888888</v>
      </c>
      <c r="C30" s="10" t="s">
        <v>84</v>
      </c>
      <c r="D30" s="10" t="s">
        <v>93</v>
      </c>
      <c r="E30" s="13">
        <v>25.0</v>
      </c>
      <c r="F30" s="16">
        <f>E30-9</f>
        <v>16</v>
      </c>
      <c r="J30" s="10" t="s">
        <v>663</v>
      </c>
    </row>
    <row r="31">
      <c r="A31" s="10" t="s">
        <v>1765</v>
      </c>
      <c r="B31" s="31">
        <v>0.09515046296296296</v>
      </c>
      <c r="C31" s="10" t="s">
        <v>74</v>
      </c>
      <c r="D31" s="10" t="s">
        <v>91</v>
      </c>
      <c r="E31" s="13">
        <v>31.0</v>
      </c>
      <c r="F31" s="16"/>
      <c r="H31" s="10" t="s">
        <v>1767</v>
      </c>
    </row>
    <row r="32">
      <c r="A32" s="10" t="s">
        <v>1765</v>
      </c>
      <c r="B32" s="31">
        <v>0.09519675925925926</v>
      </c>
      <c r="C32" s="10" t="s">
        <v>84</v>
      </c>
      <c r="D32" s="10" t="s">
        <v>91</v>
      </c>
      <c r="E32" s="13">
        <v>15.0</v>
      </c>
      <c r="F32" s="16"/>
      <c r="H32" s="10" t="s">
        <v>1768</v>
      </c>
    </row>
    <row r="33">
      <c r="A33" s="10" t="s">
        <v>1765</v>
      </c>
      <c r="B33" s="31">
        <v>0.09702546296296297</v>
      </c>
      <c r="C33" s="10" t="s">
        <v>70</v>
      </c>
      <c r="D33" s="10" t="s">
        <v>93</v>
      </c>
      <c r="E33" s="13">
        <v>27.0</v>
      </c>
      <c r="F33" s="13">
        <v>19.0</v>
      </c>
      <c r="J33" s="10" t="s">
        <v>450</v>
      </c>
    </row>
    <row r="34">
      <c r="A34" s="10" t="s">
        <v>1765</v>
      </c>
      <c r="B34" s="31">
        <v>0.09719907407407408</v>
      </c>
      <c r="C34" s="10" t="s">
        <v>70</v>
      </c>
      <c r="D34" s="10" t="s">
        <v>91</v>
      </c>
      <c r="E34" s="13">
        <v>8.0</v>
      </c>
      <c r="F34" s="16"/>
      <c r="H34" s="10" t="s">
        <v>1769</v>
      </c>
    </row>
    <row r="35">
      <c r="A35" s="10" t="s">
        <v>1765</v>
      </c>
      <c r="B35" s="31">
        <v>0.09752314814814815</v>
      </c>
      <c r="C35" s="10" t="s">
        <v>70</v>
      </c>
      <c r="D35" s="10" t="s">
        <v>93</v>
      </c>
      <c r="E35" s="13">
        <v>27.0</v>
      </c>
      <c r="F35" s="13">
        <v>19.0</v>
      </c>
      <c r="J35" s="10" t="s">
        <v>450</v>
      </c>
    </row>
    <row r="36">
      <c r="A36" s="10" t="s">
        <v>1765</v>
      </c>
      <c r="B36" s="31">
        <v>0.09766203703703703</v>
      </c>
      <c r="C36" s="10" t="s">
        <v>70</v>
      </c>
      <c r="D36" s="10" t="s">
        <v>91</v>
      </c>
      <c r="E36" s="13">
        <v>7.0</v>
      </c>
      <c r="F36" s="16"/>
      <c r="H36" s="10" t="s">
        <v>1770</v>
      </c>
    </row>
    <row r="37">
      <c r="A37" s="10" t="s">
        <v>1765</v>
      </c>
      <c r="B37" s="31">
        <v>0.10064814814814815</v>
      </c>
      <c r="C37" s="10" t="s">
        <v>968</v>
      </c>
      <c r="D37" s="10" t="s">
        <v>93</v>
      </c>
      <c r="E37" s="13">
        <v>15.0</v>
      </c>
      <c r="F37" s="16">
        <f>E37-5</f>
        <v>10</v>
      </c>
      <c r="J37" s="10" t="s">
        <v>1675</v>
      </c>
    </row>
    <row r="38">
      <c r="A38" s="10" t="s">
        <v>1765</v>
      </c>
      <c r="B38" s="31">
        <v>0.10076388888888889</v>
      </c>
      <c r="C38" s="10" t="s">
        <v>968</v>
      </c>
      <c r="D38" s="10" t="s">
        <v>91</v>
      </c>
      <c r="E38" s="13">
        <v>7.0</v>
      </c>
      <c r="F38" s="16"/>
      <c r="H38" s="10" t="s">
        <v>1770</v>
      </c>
    </row>
    <row r="39">
      <c r="A39" s="10" t="s">
        <v>1765</v>
      </c>
      <c r="B39" s="31">
        <v>0.101875</v>
      </c>
      <c r="C39" s="10" t="s">
        <v>968</v>
      </c>
      <c r="D39" s="10" t="s">
        <v>100</v>
      </c>
      <c r="E39" s="13">
        <v>7.0</v>
      </c>
      <c r="F39" s="16">
        <f>E39-1</f>
        <v>6</v>
      </c>
      <c r="H39" s="10" t="s">
        <v>1771</v>
      </c>
      <c r="J39" s="10" t="s">
        <v>1772</v>
      </c>
    </row>
    <row r="40">
      <c r="A40" s="10" t="s">
        <v>1765</v>
      </c>
      <c r="B40" s="31">
        <v>0.1025462962962963</v>
      </c>
      <c r="C40" s="10" t="s">
        <v>69</v>
      </c>
      <c r="D40" s="10" t="s">
        <v>89</v>
      </c>
      <c r="E40" s="13">
        <v>14.0</v>
      </c>
      <c r="F40" s="16">
        <f>E40-8</f>
        <v>6</v>
      </c>
      <c r="J40" s="10" t="s">
        <v>1746</v>
      </c>
    </row>
    <row r="41">
      <c r="A41" s="10" t="s">
        <v>1765</v>
      </c>
      <c r="B41" s="31">
        <v>0.10319444444444445</v>
      </c>
      <c r="C41" s="10" t="s">
        <v>74</v>
      </c>
      <c r="D41" s="10" t="s">
        <v>67</v>
      </c>
      <c r="E41" s="13">
        <v>7.0</v>
      </c>
      <c r="F41" s="16">
        <f>E41-0</f>
        <v>7</v>
      </c>
    </row>
    <row r="42">
      <c r="A42" s="10" t="s">
        <v>1765</v>
      </c>
      <c r="B42" s="31">
        <v>0.10333333333333333</v>
      </c>
      <c r="C42" s="10" t="s">
        <v>74</v>
      </c>
      <c r="D42" s="10" t="s">
        <v>93</v>
      </c>
      <c r="E42" s="13">
        <v>29.0</v>
      </c>
      <c r="F42" s="13" t="s">
        <v>75</v>
      </c>
      <c r="J42" s="10" t="s">
        <v>1748</v>
      </c>
    </row>
    <row r="43">
      <c r="A43" s="10" t="s">
        <v>1765</v>
      </c>
      <c r="B43" s="31">
        <v>0.10341435185185185</v>
      </c>
      <c r="C43" s="10" t="s">
        <v>74</v>
      </c>
      <c r="D43" s="10" t="s">
        <v>91</v>
      </c>
      <c r="E43" s="13">
        <v>37.0</v>
      </c>
      <c r="F43" s="16"/>
      <c r="H43" s="10" t="s">
        <v>1773</v>
      </c>
      <c r="J43" s="10" t="s">
        <v>493</v>
      </c>
    </row>
    <row r="44">
      <c r="A44" s="10" t="s">
        <v>1765</v>
      </c>
      <c r="B44" s="31">
        <v>0.10445601851851852</v>
      </c>
      <c r="C44" s="10" t="s">
        <v>84</v>
      </c>
      <c r="D44" s="10" t="s">
        <v>79</v>
      </c>
      <c r="E44" s="13">
        <v>17.0</v>
      </c>
      <c r="F44" s="16">
        <f>E44-6</f>
        <v>11</v>
      </c>
      <c r="J44" s="10" t="s">
        <v>86</v>
      </c>
    </row>
    <row r="45">
      <c r="A45" s="10" t="s">
        <v>1765</v>
      </c>
      <c r="B45" s="31">
        <v>0.10445601851851852</v>
      </c>
      <c r="C45" s="10" t="s">
        <v>84</v>
      </c>
      <c r="D45" s="10" t="s">
        <v>79</v>
      </c>
      <c r="E45" s="13" t="s">
        <v>75</v>
      </c>
      <c r="F45" s="13" t="s">
        <v>75</v>
      </c>
      <c r="J45" s="10" t="s">
        <v>85</v>
      </c>
    </row>
    <row r="46">
      <c r="A46" s="10" t="s">
        <v>1765</v>
      </c>
      <c r="B46" s="31">
        <v>0.10528935185185186</v>
      </c>
      <c r="C46" s="10" t="s">
        <v>70</v>
      </c>
      <c r="D46" s="10" t="s">
        <v>93</v>
      </c>
      <c r="E46" s="13">
        <v>27.0</v>
      </c>
      <c r="F46" s="13">
        <v>19.0</v>
      </c>
      <c r="J46" s="10" t="s">
        <v>148</v>
      </c>
    </row>
    <row r="47">
      <c r="A47" s="10" t="s">
        <v>1765</v>
      </c>
      <c r="B47" s="31">
        <v>0.10541666666666667</v>
      </c>
      <c r="C47" s="10" t="s">
        <v>70</v>
      </c>
      <c r="D47" s="10" t="s">
        <v>91</v>
      </c>
      <c r="E47" s="13">
        <v>13.0</v>
      </c>
      <c r="F47" s="16"/>
      <c r="H47" s="10" t="s">
        <v>1774</v>
      </c>
    </row>
    <row r="48">
      <c r="A48" s="10" t="s">
        <v>1765</v>
      </c>
      <c r="B48" s="31">
        <v>0.10543981481481482</v>
      </c>
      <c r="C48" s="10" t="s">
        <v>70</v>
      </c>
      <c r="D48" s="10" t="s">
        <v>93</v>
      </c>
      <c r="E48" s="13">
        <v>20.0</v>
      </c>
      <c r="F48" s="16">
        <f>E48-8</f>
        <v>12</v>
      </c>
      <c r="J48" s="10" t="s">
        <v>148</v>
      </c>
    </row>
    <row r="49">
      <c r="A49" s="10" t="s">
        <v>1765</v>
      </c>
      <c r="B49" s="31">
        <v>0.10564814814814814</v>
      </c>
      <c r="C49" s="10" t="s">
        <v>70</v>
      </c>
      <c r="D49" s="10" t="s">
        <v>91</v>
      </c>
      <c r="E49" s="13">
        <v>10.0</v>
      </c>
      <c r="F49" s="16"/>
      <c r="H49" s="10" t="s">
        <v>1775</v>
      </c>
    </row>
    <row r="50">
      <c r="A50" s="10" t="s">
        <v>1765</v>
      </c>
      <c r="B50" s="31">
        <v>0.10585648148148148</v>
      </c>
      <c r="C50" s="10" t="s">
        <v>70</v>
      </c>
      <c r="D50" s="10" t="s">
        <v>93</v>
      </c>
      <c r="E50" s="13" t="s">
        <v>88</v>
      </c>
      <c r="F50" s="13">
        <v>1.0</v>
      </c>
      <c r="J50" s="10" t="s">
        <v>99</v>
      </c>
    </row>
    <row r="51">
      <c r="A51" s="10" t="s">
        <v>1765</v>
      </c>
      <c r="B51" s="31">
        <v>0.10611111111111111</v>
      </c>
      <c r="C51" s="10" t="s">
        <v>70</v>
      </c>
      <c r="D51" s="10" t="s">
        <v>93</v>
      </c>
      <c r="E51" s="13">
        <v>21.0</v>
      </c>
      <c r="F51" s="16">
        <f>E51-8</f>
        <v>13</v>
      </c>
      <c r="J51" s="10" t="s">
        <v>99</v>
      </c>
    </row>
    <row r="52">
      <c r="A52" s="10" t="s">
        <v>1765</v>
      </c>
      <c r="B52" s="31">
        <v>0.10611111111111111</v>
      </c>
      <c r="C52" s="10" t="s">
        <v>70</v>
      </c>
      <c r="D52" s="10" t="s">
        <v>76</v>
      </c>
      <c r="E52" s="13">
        <v>3.0</v>
      </c>
      <c r="F52" s="16"/>
      <c r="J52" s="10" t="s">
        <v>1604</v>
      </c>
    </row>
    <row r="53">
      <c r="A53" s="10" t="s">
        <v>1765</v>
      </c>
      <c r="B53" s="31">
        <v>0.10623842592592593</v>
      </c>
      <c r="C53" s="10" t="s">
        <v>70</v>
      </c>
      <c r="D53" s="10" t="s">
        <v>91</v>
      </c>
      <c r="E53" s="13">
        <v>10.0</v>
      </c>
      <c r="F53" s="16"/>
      <c r="H53" s="10" t="s">
        <v>1775</v>
      </c>
      <c r="J53" s="10" t="s">
        <v>1776</v>
      </c>
    </row>
    <row r="54">
      <c r="A54" s="10" t="s">
        <v>1765</v>
      </c>
      <c r="B54" s="31">
        <v>0.10766203703703704</v>
      </c>
      <c r="C54" s="10" t="s">
        <v>74</v>
      </c>
      <c r="D54" s="10" t="s">
        <v>81</v>
      </c>
      <c r="E54" s="13">
        <v>15.0</v>
      </c>
      <c r="F54" s="13" t="s">
        <v>75</v>
      </c>
      <c r="J54" s="10" t="s">
        <v>1777</v>
      </c>
    </row>
    <row r="55">
      <c r="A55" s="10" t="s">
        <v>1765</v>
      </c>
      <c r="B55" s="31">
        <v>0.1083912037037037</v>
      </c>
      <c r="C55" s="10" t="s">
        <v>74</v>
      </c>
      <c r="D55" s="10" t="s">
        <v>81</v>
      </c>
      <c r="E55" s="13" t="s">
        <v>88</v>
      </c>
      <c r="F55" s="13">
        <v>1.0</v>
      </c>
      <c r="J55" s="10" t="s">
        <v>1778</v>
      </c>
    </row>
    <row r="56">
      <c r="A56" s="10" t="s">
        <v>1765</v>
      </c>
      <c r="B56" s="31">
        <v>0.10969907407407407</v>
      </c>
      <c r="C56" s="10" t="s">
        <v>66</v>
      </c>
      <c r="D56" s="10" t="s">
        <v>91</v>
      </c>
      <c r="E56" s="13">
        <v>28.0</v>
      </c>
      <c r="F56" s="16"/>
      <c r="H56" s="10" t="s">
        <v>1779</v>
      </c>
      <c r="J56" s="10" t="s">
        <v>1442</v>
      </c>
    </row>
    <row r="57">
      <c r="A57" s="10" t="s">
        <v>1765</v>
      </c>
      <c r="B57" s="31">
        <v>0.11091435185185185</v>
      </c>
      <c r="C57" s="10" t="s">
        <v>968</v>
      </c>
      <c r="D57" s="10" t="s">
        <v>91</v>
      </c>
      <c r="E57" s="13">
        <v>14.0</v>
      </c>
      <c r="F57" s="16"/>
      <c r="H57" s="10" t="s">
        <v>1780</v>
      </c>
      <c r="J57" s="10" t="s">
        <v>1633</v>
      </c>
    </row>
    <row r="58">
      <c r="A58" s="10" t="s">
        <v>1765</v>
      </c>
      <c r="B58" s="31">
        <v>0.11253472222222222</v>
      </c>
      <c r="C58" s="10" t="s">
        <v>968</v>
      </c>
      <c r="D58" s="10" t="s">
        <v>93</v>
      </c>
      <c r="E58" s="13">
        <v>7.0</v>
      </c>
      <c r="F58" s="16">
        <f>E58-5</f>
        <v>2</v>
      </c>
      <c r="H58" s="10" t="s">
        <v>1781</v>
      </c>
      <c r="I58" s="10">
        <v>1.0</v>
      </c>
      <c r="J58" s="10" t="s">
        <v>1675</v>
      </c>
    </row>
    <row r="59">
      <c r="A59" s="10" t="s">
        <v>1765</v>
      </c>
      <c r="B59" s="31">
        <v>0.11418981481481481</v>
      </c>
      <c r="C59" s="10" t="s">
        <v>69</v>
      </c>
      <c r="D59" s="10" t="s">
        <v>89</v>
      </c>
      <c r="E59" s="13">
        <v>11.0</v>
      </c>
      <c r="F59" s="16">
        <f t="shared" ref="F59:F60" si="4">E59-8</f>
        <v>3</v>
      </c>
      <c r="J59" s="10" t="s">
        <v>223</v>
      </c>
    </row>
    <row r="60">
      <c r="A60" s="10" t="s">
        <v>1765</v>
      </c>
      <c r="B60" s="31">
        <v>0.11460648148148148</v>
      </c>
      <c r="C60" s="10" t="s">
        <v>69</v>
      </c>
      <c r="D60" s="10" t="s">
        <v>89</v>
      </c>
      <c r="E60" s="13">
        <v>17.0</v>
      </c>
      <c r="F60" s="16">
        <f t="shared" si="4"/>
        <v>9</v>
      </c>
      <c r="J60" s="10" t="s">
        <v>1782</v>
      </c>
    </row>
    <row r="61">
      <c r="A61" s="10" t="s">
        <v>1765</v>
      </c>
      <c r="B61" s="31">
        <v>0.11487268518518519</v>
      </c>
      <c r="C61" s="10" t="s">
        <v>69</v>
      </c>
      <c r="D61" s="10" t="s">
        <v>91</v>
      </c>
      <c r="E61" s="13">
        <v>27.0</v>
      </c>
      <c r="F61" s="16"/>
      <c r="H61" s="10" t="s">
        <v>1783</v>
      </c>
    </row>
    <row r="62">
      <c r="A62" s="10" t="s">
        <v>1765</v>
      </c>
      <c r="B62" s="31">
        <v>0.11626157407407407</v>
      </c>
      <c r="C62" s="10" t="s">
        <v>74</v>
      </c>
      <c r="D62" s="10" t="s">
        <v>125</v>
      </c>
      <c r="E62" s="13">
        <v>29.0</v>
      </c>
      <c r="F62" s="13">
        <v>18.0</v>
      </c>
    </row>
    <row r="63">
      <c r="A63" s="10" t="s">
        <v>1765</v>
      </c>
      <c r="B63" s="31">
        <v>0.11649305555555556</v>
      </c>
      <c r="C63" s="10" t="s">
        <v>74</v>
      </c>
      <c r="D63" s="10" t="s">
        <v>93</v>
      </c>
      <c r="E63" s="16">
        <f>F63+9</f>
        <v>19</v>
      </c>
      <c r="F63" s="13">
        <v>10.0</v>
      </c>
      <c r="J63" s="10" t="s">
        <v>1304</v>
      </c>
    </row>
    <row r="64">
      <c r="A64" s="10" t="s">
        <v>1765</v>
      </c>
      <c r="B64" s="31">
        <v>0.11649305555555556</v>
      </c>
      <c r="C64" s="10" t="s">
        <v>74</v>
      </c>
      <c r="D64" s="10" t="s">
        <v>76</v>
      </c>
      <c r="E64" s="13">
        <v>1.0</v>
      </c>
      <c r="F64" s="16"/>
      <c r="J64" s="10" t="s">
        <v>1604</v>
      </c>
    </row>
    <row r="65">
      <c r="A65" s="10" t="s">
        <v>1765</v>
      </c>
      <c r="B65" s="31">
        <v>0.11673611111111111</v>
      </c>
      <c r="C65" s="10" t="s">
        <v>74</v>
      </c>
      <c r="D65" s="10" t="s">
        <v>91</v>
      </c>
      <c r="E65" s="13">
        <v>8.0</v>
      </c>
      <c r="F65" s="16"/>
      <c r="H65" s="10" t="s">
        <v>1784</v>
      </c>
    </row>
    <row r="66">
      <c r="A66" s="10" t="s">
        <v>1765</v>
      </c>
      <c r="B66" s="31">
        <v>0.11733796296296296</v>
      </c>
      <c r="C66" s="10" t="s">
        <v>84</v>
      </c>
      <c r="D66" s="10" t="s">
        <v>93</v>
      </c>
      <c r="E66" s="13">
        <v>22.0</v>
      </c>
      <c r="F66" s="16">
        <f t="shared" ref="F66:F67" si="5">E66-7</f>
        <v>15</v>
      </c>
      <c r="J66" s="10" t="s">
        <v>663</v>
      </c>
    </row>
    <row r="67">
      <c r="A67" s="10" t="s">
        <v>1765</v>
      </c>
      <c r="B67" s="31">
        <v>0.11741898148148149</v>
      </c>
      <c r="C67" s="10" t="s">
        <v>84</v>
      </c>
      <c r="D67" s="10" t="s">
        <v>93</v>
      </c>
      <c r="E67" s="13">
        <v>21.0</v>
      </c>
      <c r="F67" s="16">
        <f t="shared" si="5"/>
        <v>14</v>
      </c>
      <c r="J67" s="10" t="s">
        <v>663</v>
      </c>
    </row>
    <row r="68">
      <c r="A68" s="10" t="s">
        <v>1765</v>
      </c>
      <c r="B68" s="31">
        <v>0.11746527777777778</v>
      </c>
      <c r="C68" s="10" t="s">
        <v>84</v>
      </c>
      <c r="D68" s="10" t="s">
        <v>91</v>
      </c>
      <c r="E68" s="13">
        <v>22.0</v>
      </c>
      <c r="F68" s="16"/>
      <c r="H68" s="10" t="s">
        <v>1785</v>
      </c>
    </row>
    <row r="69">
      <c r="A69" s="10" t="s">
        <v>1765</v>
      </c>
      <c r="B69" s="31">
        <v>0.11765046296296296</v>
      </c>
      <c r="C69" s="10" t="s">
        <v>84</v>
      </c>
      <c r="D69" s="10" t="s">
        <v>91</v>
      </c>
      <c r="E69" s="13">
        <v>14.0</v>
      </c>
      <c r="F69" s="16"/>
      <c r="H69" s="10" t="s">
        <v>1786</v>
      </c>
    </row>
    <row r="70">
      <c r="A70" s="10" t="s">
        <v>1765</v>
      </c>
      <c r="B70" s="31">
        <v>0.11828703703703704</v>
      </c>
      <c r="C70" s="10" t="s">
        <v>70</v>
      </c>
      <c r="D70" s="10" t="s">
        <v>93</v>
      </c>
      <c r="E70" s="13">
        <v>11.0</v>
      </c>
      <c r="F70" s="16">
        <f>E70-8</f>
        <v>3</v>
      </c>
      <c r="J70" s="10" t="s">
        <v>148</v>
      </c>
    </row>
    <row r="71">
      <c r="A71" s="10" t="s">
        <v>1765</v>
      </c>
      <c r="B71" s="31">
        <v>0.11851851851851852</v>
      </c>
      <c r="C71" s="10" t="s">
        <v>70</v>
      </c>
      <c r="D71" s="10" t="s">
        <v>93</v>
      </c>
      <c r="E71" s="13" t="s">
        <v>68</v>
      </c>
      <c r="F71" s="13">
        <v>20.0</v>
      </c>
      <c r="G71" s="10" t="s">
        <v>137</v>
      </c>
      <c r="J71" s="10" t="s">
        <v>148</v>
      </c>
    </row>
    <row r="72">
      <c r="A72" s="10" t="s">
        <v>1765</v>
      </c>
      <c r="B72" s="31">
        <v>0.11857638888888888</v>
      </c>
      <c r="C72" s="10" t="s">
        <v>70</v>
      </c>
      <c r="D72" s="10" t="s">
        <v>91</v>
      </c>
      <c r="E72" s="13">
        <v>7.0</v>
      </c>
      <c r="F72" s="16"/>
      <c r="H72" s="10" t="s">
        <v>1787</v>
      </c>
    </row>
    <row r="73">
      <c r="A73" s="10" t="s">
        <v>1765</v>
      </c>
      <c r="B73" s="31">
        <v>0.1189236111111111</v>
      </c>
      <c r="C73" s="10" t="s">
        <v>70</v>
      </c>
      <c r="D73" s="10" t="s">
        <v>93</v>
      </c>
      <c r="E73" s="13">
        <v>14.0</v>
      </c>
      <c r="F73" s="16">
        <f>E73-8</f>
        <v>6</v>
      </c>
      <c r="J73" s="10" t="s">
        <v>99</v>
      </c>
    </row>
    <row r="74">
      <c r="A74" s="10" t="s">
        <v>1765</v>
      </c>
      <c r="B74" s="31">
        <v>0.1189236111111111</v>
      </c>
      <c r="C74" s="10" t="s">
        <v>70</v>
      </c>
      <c r="D74" s="10" t="s">
        <v>76</v>
      </c>
      <c r="E74" s="13">
        <v>2.0</v>
      </c>
      <c r="F74" s="16"/>
      <c r="J74" s="10" t="s">
        <v>1604</v>
      </c>
    </row>
    <row r="75">
      <c r="A75" s="10" t="s">
        <v>1765</v>
      </c>
      <c r="B75" s="31">
        <v>0.11921296296296297</v>
      </c>
      <c r="C75" s="10" t="s">
        <v>70</v>
      </c>
      <c r="D75" s="10" t="s">
        <v>91</v>
      </c>
      <c r="E75" s="13">
        <v>10.0</v>
      </c>
      <c r="F75" s="16"/>
      <c r="H75" s="10" t="s">
        <v>1788</v>
      </c>
    </row>
    <row r="76">
      <c r="A76" s="10" t="s">
        <v>1765</v>
      </c>
      <c r="B76" s="31">
        <v>0.11927083333333334</v>
      </c>
      <c r="C76" s="10" t="s">
        <v>70</v>
      </c>
      <c r="D76" s="10" t="s">
        <v>93</v>
      </c>
      <c r="E76" s="13">
        <v>13.0</v>
      </c>
      <c r="F76" s="16">
        <f>E76-8</f>
        <v>5</v>
      </c>
      <c r="J76" s="10" t="s">
        <v>99</v>
      </c>
    </row>
    <row r="77">
      <c r="A77" s="10" t="s">
        <v>1765</v>
      </c>
      <c r="B77" s="31">
        <v>0.11927083333333334</v>
      </c>
      <c r="C77" s="10" t="s">
        <v>70</v>
      </c>
      <c r="D77" s="10" t="s">
        <v>76</v>
      </c>
      <c r="E77" s="13">
        <v>2.0</v>
      </c>
      <c r="F77" s="16"/>
      <c r="J77" s="10" t="s">
        <v>1604</v>
      </c>
    </row>
    <row r="78">
      <c r="A78" s="10" t="s">
        <v>1765</v>
      </c>
      <c r="B78" s="31">
        <v>0.11938657407407408</v>
      </c>
      <c r="C78" s="10" t="s">
        <v>70</v>
      </c>
      <c r="D78" s="10" t="s">
        <v>91</v>
      </c>
      <c r="E78" s="13">
        <v>8.0</v>
      </c>
      <c r="F78" s="16"/>
      <c r="H78" s="10" t="s">
        <v>1789</v>
      </c>
    </row>
    <row r="79">
      <c r="A79" s="10" t="s">
        <v>1765</v>
      </c>
      <c r="B79" s="31">
        <v>0.12085648148148148</v>
      </c>
      <c r="C79" s="10" t="s">
        <v>84</v>
      </c>
      <c r="D79" s="10" t="s">
        <v>81</v>
      </c>
      <c r="E79" s="13">
        <v>7.0</v>
      </c>
      <c r="F79" s="16">
        <f>E79-5</f>
        <v>2</v>
      </c>
      <c r="J79" s="10" t="s">
        <v>1790</v>
      </c>
    </row>
    <row r="80">
      <c r="A80" s="10" t="s">
        <v>1765</v>
      </c>
      <c r="B80" s="31">
        <v>0.12291666666666666</v>
      </c>
      <c r="C80" s="10" t="s">
        <v>70</v>
      </c>
      <c r="D80" s="10" t="s">
        <v>81</v>
      </c>
      <c r="E80" s="13">
        <v>18.0</v>
      </c>
      <c r="F80" s="16">
        <f>E80-3</f>
        <v>15</v>
      </c>
      <c r="J80" s="10" t="s">
        <v>1791</v>
      </c>
    </row>
    <row r="81">
      <c r="A81" s="10" t="s">
        <v>1765</v>
      </c>
      <c r="B81" s="31">
        <v>0.12291666666666666</v>
      </c>
      <c r="C81" s="10" t="s">
        <v>70</v>
      </c>
      <c r="D81" s="10" t="s">
        <v>76</v>
      </c>
      <c r="E81" s="13">
        <v>3.0</v>
      </c>
      <c r="F81" s="16"/>
      <c r="J81" s="10" t="s">
        <v>1604</v>
      </c>
    </row>
    <row r="82">
      <c r="A82" s="10" t="s">
        <v>1765</v>
      </c>
      <c r="B82" s="31">
        <v>0.12359953703703704</v>
      </c>
      <c r="C82" s="10" t="s">
        <v>70</v>
      </c>
      <c r="D82" s="10" t="s">
        <v>93</v>
      </c>
      <c r="E82" s="13">
        <v>13.0</v>
      </c>
      <c r="F82" s="16">
        <f>E82-8</f>
        <v>5</v>
      </c>
      <c r="J82" s="10" t="s">
        <v>605</v>
      </c>
    </row>
    <row r="83">
      <c r="A83" s="10" t="s">
        <v>1765</v>
      </c>
      <c r="B83" s="31">
        <v>0.12359953703703704</v>
      </c>
      <c r="C83" s="10" t="s">
        <v>70</v>
      </c>
      <c r="D83" s="10" t="s">
        <v>76</v>
      </c>
      <c r="E83" s="13">
        <v>2.0</v>
      </c>
      <c r="F83" s="16"/>
      <c r="J83" s="10" t="s">
        <v>1604</v>
      </c>
    </row>
    <row r="84">
      <c r="A84" s="10" t="s">
        <v>1765</v>
      </c>
      <c r="B84" s="31">
        <v>0.12372685185185185</v>
      </c>
      <c r="C84" s="10" t="s">
        <v>70</v>
      </c>
      <c r="D84" s="10" t="s">
        <v>91</v>
      </c>
      <c r="E84" s="13">
        <v>8.0</v>
      </c>
      <c r="F84" s="16"/>
      <c r="H84" s="10" t="s">
        <v>1789</v>
      </c>
    </row>
    <row r="85">
      <c r="A85" s="10" t="s">
        <v>1765</v>
      </c>
      <c r="B85" s="31">
        <v>0.12604166666666666</v>
      </c>
      <c r="C85" s="10" t="s">
        <v>66</v>
      </c>
      <c r="D85" s="10" t="s">
        <v>89</v>
      </c>
      <c r="E85" s="13" t="s">
        <v>88</v>
      </c>
      <c r="F85" s="13">
        <v>1.0</v>
      </c>
      <c r="J85" s="10" t="s">
        <v>171</v>
      </c>
    </row>
    <row r="86">
      <c r="A86" s="10" t="s">
        <v>1765</v>
      </c>
      <c r="B86" s="31">
        <v>0.12627314814814813</v>
      </c>
      <c r="C86" s="10" t="s">
        <v>66</v>
      </c>
      <c r="D86" s="10" t="s">
        <v>89</v>
      </c>
      <c r="E86" s="13">
        <v>23.0</v>
      </c>
      <c r="F86" s="13">
        <v>15.0</v>
      </c>
      <c r="J86" s="10" t="s">
        <v>171</v>
      </c>
    </row>
    <row r="87">
      <c r="A87" s="10" t="s">
        <v>1765</v>
      </c>
      <c r="B87" s="31">
        <v>0.12636574074074075</v>
      </c>
      <c r="C87" s="10" t="s">
        <v>66</v>
      </c>
      <c r="D87" s="10" t="s">
        <v>91</v>
      </c>
      <c r="E87" s="13">
        <v>15.0</v>
      </c>
      <c r="F87" s="16"/>
      <c r="H87" s="10" t="s">
        <v>1792</v>
      </c>
    </row>
    <row r="88">
      <c r="A88" s="10" t="s">
        <v>1765</v>
      </c>
      <c r="B88" s="31">
        <v>0.1277199074074074</v>
      </c>
      <c r="C88" s="10" t="s">
        <v>968</v>
      </c>
      <c r="D88" s="10" t="s">
        <v>81</v>
      </c>
      <c r="E88" s="13" t="s">
        <v>75</v>
      </c>
      <c r="F88" s="13" t="s">
        <v>75</v>
      </c>
      <c r="J88" s="10" t="s">
        <v>85</v>
      </c>
    </row>
    <row r="89">
      <c r="A89" s="10" t="s">
        <v>1765</v>
      </c>
      <c r="B89" s="31">
        <v>0.1277199074074074</v>
      </c>
      <c r="C89" s="10" t="s">
        <v>968</v>
      </c>
      <c r="D89" s="10" t="s">
        <v>81</v>
      </c>
      <c r="E89" s="13">
        <v>10.0</v>
      </c>
      <c r="F89" s="16">
        <f>E89-2</f>
        <v>8</v>
      </c>
      <c r="J89" s="10" t="s">
        <v>768</v>
      </c>
    </row>
    <row r="90">
      <c r="A90" s="10" t="s">
        <v>1765</v>
      </c>
      <c r="B90" s="31">
        <v>0.12871527777777778</v>
      </c>
      <c r="C90" s="10" t="s">
        <v>968</v>
      </c>
      <c r="D90" s="10" t="s">
        <v>93</v>
      </c>
      <c r="E90" s="13">
        <v>22.0</v>
      </c>
      <c r="F90" s="16">
        <f>E90-5</f>
        <v>17</v>
      </c>
      <c r="J90" s="10" t="s">
        <v>1675</v>
      </c>
    </row>
    <row r="91">
      <c r="A91" s="10" t="s">
        <v>1765</v>
      </c>
      <c r="B91" s="31">
        <v>0.12890046296296295</v>
      </c>
      <c r="C91" s="10" t="s">
        <v>968</v>
      </c>
      <c r="D91" s="10" t="s">
        <v>91</v>
      </c>
      <c r="E91" s="13">
        <v>14.0</v>
      </c>
      <c r="F91" s="16"/>
      <c r="H91" s="10" t="s">
        <v>1793</v>
      </c>
    </row>
    <row r="92">
      <c r="A92" s="10" t="s">
        <v>1765</v>
      </c>
      <c r="B92" s="31">
        <v>0.13</v>
      </c>
      <c r="C92" s="10" t="s">
        <v>69</v>
      </c>
      <c r="D92" s="10" t="s">
        <v>89</v>
      </c>
      <c r="E92" s="13" t="s">
        <v>68</v>
      </c>
      <c r="F92" s="13">
        <v>20.0</v>
      </c>
      <c r="G92" s="10" t="s">
        <v>137</v>
      </c>
      <c r="J92" s="10" t="s">
        <v>267</v>
      </c>
    </row>
    <row r="93">
      <c r="A93" s="10" t="s">
        <v>1765</v>
      </c>
      <c r="B93" s="31">
        <v>0.13025462962962964</v>
      </c>
      <c r="C93" s="10" t="s">
        <v>69</v>
      </c>
      <c r="D93" s="10" t="s">
        <v>91</v>
      </c>
      <c r="E93" s="13">
        <v>31.0</v>
      </c>
      <c r="F93" s="16"/>
      <c r="H93" s="10" t="s">
        <v>1794</v>
      </c>
      <c r="I93" s="10">
        <v>1.0</v>
      </c>
      <c r="J93" s="10" t="s">
        <v>119</v>
      </c>
    </row>
    <row r="94">
      <c r="A94" s="10" t="s">
        <v>1765</v>
      </c>
      <c r="B94" s="31">
        <v>0.13190972222222222</v>
      </c>
      <c r="C94" s="10" t="s">
        <v>74</v>
      </c>
      <c r="D94" s="10" t="s">
        <v>129</v>
      </c>
      <c r="E94" s="13">
        <v>8.0</v>
      </c>
      <c r="F94" s="16">
        <f>E94-5</f>
        <v>3</v>
      </c>
      <c r="J94" s="10" t="s">
        <v>1795</v>
      </c>
    </row>
    <row r="95">
      <c r="A95" s="10" t="s">
        <v>1765</v>
      </c>
      <c r="B95" s="31">
        <v>0.13190972222222222</v>
      </c>
      <c r="C95" s="10" t="s">
        <v>74</v>
      </c>
      <c r="D95" s="10" t="s">
        <v>76</v>
      </c>
      <c r="E95" s="13">
        <v>3.0</v>
      </c>
      <c r="F95" s="16"/>
      <c r="J95" s="10" t="s">
        <v>1604</v>
      </c>
    </row>
    <row r="96">
      <c r="A96" s="10" t="s">
        <v>1765</v>
      </c>
      <c r="B96" s="31">
        <v>0.13190972222222222</v>
      </c>
      <c r="C96" s="10" t="s">
        <v>74</v>
      </c>
      <c r="D96" s="10" t="s">
        <v>129</v>
      </c>
      <c r="E96" s="13" t="s">
        <v>68</v>
      </c>
      <c r="F96" s="13">
        <v>20.0</v>
      </c>
      <c r="J96" s="10" t="s">
        <v>160</v>
      </c>
    </row>
    <row r="97">
      <c r="A97" s="10" t="s">
        <v>1765</v>
      </c>
      <c r="B97" s="31">
        <v>0.13246527777777778</v>
      </c>
      <c r="C97" s="10" t="s">
        <v>74</v>
      </c>
      <c r="D97" s="10" t="s">
        <v>91</v>
      </c>
      <c r="E97" s="13">
        <v>8.0</v>
      </c>
      <c r="F97" s="16"/>
      <c r="H97" s="10" t="s">
        <v>1796</v>
      </c>
    </row>
    <row r="98">
      <c r="A98" s="10" t="s">
        <v>1765</v>
      </c>
      <c r="B98" s="31">
        <v>0.1330324074074074</v>
      </c>
      <c r="C98" s="10" t="s">
        <v>84</v>
      </c>
      <c r="D98" s="10" t="s">
        <v>81</v>
      </c>
      <c r="E98" s="13">
        <v>16.0</v>
      </c>
      <c r="F98" s="16">
        <f>E98-5</f>
        <v>11</v>
      </c>
      <c r="J98" s="10" t="s">
        <v>1797</v>
      </c>
    </row>
    <row r="99">
      <c r="A99" s="10" t="s">
        <v>1765</v>
      </c>
      <c r="B99" s="31">
        <v>0.13347222222222221</v>
      </c>
      <c r="C99" s="10" t="s">
        <v>70</v>
      </c>
      <c r="D99" s="10" t="s">
        <v>93</v>
      </c>
      <c r="E99" s="13">
        <v>19.0</v>
      </c>
      <c r="F99" s="16">
        <f>E99-8</f>
        <v>11</v>
      </c>
      <c r="J99" s="10" t="s">
        <v>148</v>
      </c>
    </row>
    <row r="100">
      <c r="A100" s="10" t="s">
        <v>1765</v>
      </c>
      <c r="B100" s="31">
        <v>0.13347222222222221</v>
      </c>
      <c r="C100" s="10" t="s">
        <v>70</v>
      </c>
      <c r="D100" s="10" t="s">
        <v>76</v>
      </c>
      <c r="E100" s="13">
        <v>1.0</v>
      </c>
      <c r="F100" s="16"/>
      <c r="J100" s="10" t="s">
        <v>1604</v>
      </c>
    </row>
    <row r="101">
      <c r="A101" s="10" t="s">
        <v>1765</v>
      </c>
      <c r="B101" s="31">
        <v>0.13366898148148149</v>
      </c>
      <c r="C101" s="10" t="s">
        <v>70</v>
      </c>
      <c r="D101" s="10" t="s">
        <v>91</v>
      </c>
      <c r="E101" s="13">
        <v>11.0</v>
      </c>
      <c r="F101" s="16"/>
      <c r="H101" s="10" t="s">
        <v>1798</v>
      </c>
      <c r="I101" s="10">
        <v>1.0</v>
      </c>
      <c r="J101" s="10" t="s">
        <v>119</v>
      </c>
    </row>
    <row r="102">
      <c r="A102" s="10" t="s">
        <v>1765</v>
      </c>
      <c r="B102" s="31">
        <v>0.13518518518518519</v>
      </c>
      <c r="C102" s="10" t="s">
        <v>968</v>
      </c>
      <c r="D102" s="10" t="s">
        <v>120</v>
      </c>
      <c r="E102" s="13">
        <v>21.0</v>
      </c>
      <c r="F102" s="16"/>
      <c r="J102" s="10" t="s">
        <v>1799</v>
      </c>
    </row>
    <row r="103">
      <c r="A103" s="10" t="s">
        <v>1765</v>
      </c>
      <c r="B103" s="31">
        <v>0.1362962962962963</v>
      </c>
      <c r="C103" s="10" t="s">
        <v>82</v>
      </c>
      <c r="D103" s="10" t="s">
        <v>83</v>
      </c>
      <c r="E103" s="13">
        <v>24.0</v>
      </c>
      <c r="F103" s="16">
        <f t="shared" ref="F103:F104" si="6">E103-9</f>
        <v>15</v>
      </c>
    </row>
    <row r="104">
      <c r="A104" s="10" t="s">
        <v>1765</v>
      </c>
      <c r="B104" s="31">
        <v>0.1363425925925926</v>
      </c>
      <c r="C104" s="10" t="s">
        <v>74</v>
      </c>
      <c r="D104" s="10" t="s">
        <v>83</v>
      </c>
      <c r="E104" s="13">
        <v>26.0</v>
      </c>
      <c r="F104" s="16">
        <f t="shared" si="6"/>
        <v>17</v>
      </c>
    </row>
    <row r="105">
      <c r="A105" s="10" t="s">
        <v>1765</v>
      </c>
      <c r="B105" s="31">
        <v>0.13789351851851853</v>
      </c>
      <c r="C105" s="10" t="s">
        <v>69</v>
      </c>
      <c r="D105" s="10" t="s">
        <v>320</v>
      </c>
      <c r="E105" s="13">
        <v>20.0</v>
      </c>
      <c r="F105" s="13">
        <v>15.0</v>
      </c>
    </row>
    <row r="106">
      <c r="A106" s="10" t="s">
        <v>1765</v>
      </c>
      <c r="B106" s="31">
        <v>0.13903935185185184</v>
      </c>
      <c r="C106" s="10" t="s">
        <v>70</v>
      </c>
      <c r="D106" s="10" t="s">
        <v>132</v>
      </c>
      <c r="E106" s="13">
        <v>16.0</v>
      </c>
      <c r="F106" s="16">
        <f>E106-5</f>
        <v>11</v>
      </c>
    </row>
    <row r="107">
      <c r="A107" s="10" t="s">
        <v>1765</v>
      </c>
      <c r="B107" s="31">
        <v>0.14195601851851852</v>
      </c>
      <c r="C107" s="10" t="s">
        <v>74</v>
      </c>
      <c r="D107" s="10" t="s">
        <v>128</v>
      </c>
      <c r="E107" s="13" t="s">
        <v>68</v>
      </c>
      <c r="F107" s="13">
        <v>20.0</v>
      </c>
    </row>
    <row r="108">
      <c r="A108" s="10" t="s">
        <v>1765</v>
      </c>
      <c r="B108" s="31">
        <v>0.1110300925925926</v>
      </c>
      <c r="C108" s="10" t="s">
        <v>968</v>
      </c>
      <c r="D108" s="10" t="s">
        <v>127</v>
      </c>
      <c r="E108" s="13">
        <v>21.0</v>
      </c>
      <c r="F108" s="16">
        <f>E108-3</f>
        <v>18</v>
      </c>
    </row>
    <row r="109">
      <c r="A109" s="10" t="s">
        <v>1765</v>
      </c>
      <c r="B109" s="31">
        <v>0.14991898148148147</v>
      </c>
      <c r="C109" s="10" t="s">
        <v>70</v>
      </c>
      <c r="D109" s="10" t="s">
        <v>131</v>
      </c>
      <c r="E109" s="13">
        <v>14.0</v>
      </c>
      <c r="F109" s="13">
        <f>E109-2</f>
        <v>12</v>
      </c>
    </row>
    <row r="110">
      <c r="A110" s="10" t="s">
        <v>1765</v>
      </c>
      <c r="B110" s="31">
        <v>0.1521412037037037</v>
      </c>
      <c r="C110" s="10" t="s">
        <v>74</v>
      </c>
      <c r="D110" s="10" t="s">
        <v>67</v>
      </c>
      <c r="E110" s="13">
        <v>12.0</v>
      </c>
      <c r="F110" s="16">
        <f>E110-0</f>
        <v>12</v>
      </c>
    </row>
    <row r="111">
      <c r="A111" s="10" t="s">
        <v>1765</v>
      </c>
      <c r="B111" s="31">
        <v>0.15217592592592594</v>
      </c>
      <c r="C111" s="10" t="s">
        <v>69</v>
      </c>
      <c r="D111" s="10" t="s">
        <v>67</v>
      </c>
      <c r="E111" s="13">
        <v>12.0</v>
      </c>
      <c r="F111" s="16">
        <f t="shared" ref="F111:F112" si="7">E111-5</f>
        <v>7</v>
      </c>
    </row>
    <row r="112">
      <c r="A112" s="10" t="s">
        <v>1765</v>
      </c>
      <c r="B112" s="31">
        <v>0.15425925925925926</v>
      </c>
      <c r="C112" s="10" t="s">
        <v>69</v>
      </c>
      <c r="D112" s="10" t="s">
        <v>71</v>
      </c>
      <c r="E112" s="13">
        <v>21.0</v>
      </c>
      <c r="F112" s="16">
        <f t="shared" si="7"/>
        <v>16</v>
      </c>
    </row>
    <row r="113">
      <c r="A113" s="10" t="s">
        <v>1765</v>
      </c>
      <c r="B113" s="31">
        <v>0.16234953703703703</v>
      </c>
      <c r="C113" s="10" t="s">
        <v>74</v>
      </c>
      <c r="D113" s="10" t="s">
        <v>127</v>
      </c>
      <c r="E113" s="13">
        <v>18.0</v>
      </c>
      <c r="F113" s="13">
        <v>18.0</v>
      </c>
    </row>
    <row r="114">
      <c r="A114" s="10" t="s">
        <v>1765</v>
      </c>
      <c r="B114" s="31">
        <v>0.16234953703703703</v>
      </c>
      <c r="C114" s="10" t="s">
        <v>69</v>
      </c>
      <c r="D114" s="10" t="s">
        <v>127</v>
      </c>
      <c r="E114" s="13">
        <v>22.0</v>
      </c>
      <c r="F114" s="13">
        <v>18.0</v>
      </c>
    </row>
    <row r="115">
      <c r="A115" s="10" t="s">
        <v>1765</v>
      </c>
      <c r="B115" s="31">
        <v>0.16810185185185186</v>
      </c>
      <c r="C115" s="10" t="s">
        <v>968</v>
      </c>
      <c r="D115" s="10" t="s">
        <v>366</v>
      </c>
      <c r="E115" s="13" t="s">
        <v>88</v>
      </c>
      <c r="F115" s="13">
        <v>1.0</v>
      </c>
    </row>
    <row r="116">
      <c r="A116" s="10" t="s">
        <v>1765</v>
      </c>
      <c r="B116" s="31">
        <v>0.168125</v>
      </c>
      <c r="C116" s="10" t="s">
        <v>70</v>
      </c>
      <c r="D116" s="10" t="s">
        <v>366</v>
      </c>
      <c r="E116" s="13">
        <v>8.0</v>
      </c>
      <c r="F116" s="16">
        <f>E116-6</f>
        <v>2</v>
      </c>
    </row>
    <row r="117">
      <c r="A117" s="10" t="s">
        <v>1765</v>
      </c>
      <c r="B117" s="31">
        <v>0.16818287037037036</v>
      </c>
      <c r="C117" s="10" t="s">
        <v>66</v>
      </c>
      <c r="D117" s="10" t="s">
        <v>366</v>
      </c>
      <c r="E117" s="13" t="s">
        <v>75</v>
      </c>
      <c r="F117" s="13" t="s">
        <v>75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1800</v>
      </c>
      <c r="B2" s="31">
        <v>0.008449074074074074</v>
      </c>
      <c r="C2" s="10" t="s">
        <v>66</v>
      </c>
      <c r="D2" s="10" t="s">
        <v>67</v>
      </c>
      <c r="E2" s="13">
        <v>13.0</v>
      </c>
      <c r="F2" s="13">
        <f>E2-1</f>
        <v>12</v>
      </c>
    </row>
    <row r="3">
      <c r="A3" s="10" t="s">
        <v>1800</v>
      </c>
      <c r="B3" s="31">
        <v>0.0090625</v>
      </c>
      <c r="C3" s="10" t="s">
        <v>968</v>
      </c>
      <c r="D3" s="10" t="s">
        <v>67</v>
      </c>
      <c r="E3" s="13">
        <v>11.0</v>
      </c>
      <c r="F3" s="13">
        <f>E3-8</f>
        <v>3</v>
      </c>
    </row>
    <row r="4">
      <c r="A4" s="10" t="s">
        <v>1800</v>
      </c>
      <c r="B4" s="31">
        <v>0.03177083333333333</v>
      </c>
      <c r="C4" s="10" t="s">
        <v>70</v>
      </c>
      <c r="D4" s="10" t="s">
        <v>80</v>
      </c>
      <c r="E4" s="13">
        <v>17.0</v>
      </c>
      <c r="F4" s="16">
        <f t="shared" ref="F4:F5" si="1">E4-4</f>
        <v>13</v>
      </c>
    </row>
    <row r="5">
      <c r="A5" s="10" t="s">
        <v>1800</v>
      </c>
      <c r="B5" s="31">
        <v>0.03634259259259259</v>
      </c>
      <c r="C5" s="10" t="s">
        <v>82</v>
      </c>
      <c r="D5" s="10" t="s">
        <v>126</v>
      </c>
      <c r="E5" s="13">
        <v>11.0</v>
      </c>
      <c r="F5" s="16">
        <f t="shared" si="1"/>
        <v>7</v>
      </c>
    </row>
    <row r="6">
      <c r="A6" s="10" t="s">
        <v>1800</v>
      </c>
      <c r="B6" s="31">
        <v>0.03820601851851852</v>
      </c>
      <c r="C6" s="10" t="s">
        <v>69</v>
      </c>
      <c r="D6" s="10" t="s">
        <v>126</v>
      </c>
      <c r="E6" s="13">
        <v>11.0</v>
      </c>
      <c r="F6" s="16">
        <f t="shared" ref="F6:F7" si="2">E6-5</f>
        <v>6</v>
      </c>
    </row>
    <row r="7">
      <c r="A7" s="10" t="s">
        <v>1800</v>
      </c>
      <c r="B7" s="31">
        <v>0.03861111111111111</v>
      </c>
      <c r="C7" s="10" t="s">
        <v>968</v>
      </c>
      <c r="D7" s="10" t="s">
        <v>126</v>
      </c>
      <c r="E7" s="13">
        <v>13.0</v>
      </c>
      <c r="F7" s="13">
        <f t="shared" si="2"/>
        <v>8</v>
      </c>
    </row>
    <row r="8">
      <c r="A8" s="10" t="s">
        <v>1800</v>
      </c>
      <c r="B8" s="31">
        <v>0.03934027777777778</v>
      </c>
      <c r="C8" s="10" t="s">
        <v>82</v>
      </c>
      <c r="D8" s="10" t="s">
        <v>126</v>
      </c>
      <c r="E8" s="13">
        <v>19.0</v>
      </c>
      <c r="F8" s="16">
        <f>E8-4</f>
        <v>15</v>
      </c>
    </row>
    <row r="9">
      <c r="A9" s="10" t="s">
        <v>1800</v>
      </c>
      <c r="B9" s="31">
        <v>0.04009259259259259</v>
      </c>
      <c r="C9" s="10" t="s">
        <v>69</v>
      </c>
      <c r="D9" s="10" t="s">
        <v>126</v>
      </c>
      <c r="E9" s="13">
        <v>19.0</v>
      </c>
      <c r="F9" s="16">
        <f t="shared" ref="F9:F10" si="3">E9-5</f>
        <v>14</v>
      </c>
    </row>
    <row r="10">
      <c r="A10" s="10" t="s">
        <v>1800</v>
      </c>
      <c r="B10" s="31">
        <v>0.04037037037037037</v>
      </c>
      <c r="C10" s="10" t="s">
        <v>968</v>
      </c>
      <c r="D10" s="10" t="s">
        <v>126</v>
      </c>
      <c r="E10" s="13">
        <v>11.0</v>
      </c>
      <c r="F10" s="16">
        <f t="shared" si="3"/>
        <v>6</v>
      </c>
    </row>
    <row r="11">
      <c r="A11" s="10" t="s">
        <v>1800</v>
      </c>
      <c r="B11" s="31">
        <v>0.04078703703703704</v>
      </c>
      <c r="C11" s="10" t="s">
        <v>82</v>
      </c>
      <c r="D11" s="10" t="s">
        <v>126</v>
      </c>
      <c r="E11" s="13">
        <v>19.0</v>
      </c>
      <c r="F11" s="13">
        <f>E11-4</f>
        <v>15</v>
      </c>
    </row>
    <row r="12">
      <c r="A12" s="10" t="s">
        <v>1800</v>
      </c>
      <c r="B12" s="31">
        <v>0.041041666666666664</v>
      </c>
      <c r="C12" s="10" t="s">
        <v>69</v>
      </c>
      <c r="D12" s="10" t="s">
        <v>126</v>
      </c>
      <c r="E12" s="13">
        <v>16.0</v>
      </c>
      <c r="F12" s="16">
        <f t="shared" ref="F12:F13" si="4">E12-5</f>
        <v>11</v>
      </c>
    </row>
    <row r="13">
      <c r="A13" s="10" t="s">
        <v>1800</v>
      </c>
      <c r="B13" s="31">
        <v>0.04137731481481482</v>
      </c>
      <c r="C13" s="10" t="s">
        <v>968</v>
      </c>
      <c r="D13" s="10" t="s">
        <v>126</v>
      </c>
      <c r="E13" s="13">
        <v>15.0</v>
      </c>
      <c r="F13" s="16">
        <f t="shared" si="4"/>
        <v>10</v>
      </c>
    </row>
    <row r="14">
      <c r="A14" s="10" t="s">
        <v>1800</v>
      </c>
      <c r="B14" s="31">
        <v>0.04275462962962963</v>
      </c>
      <c r="C14" s="10" t="s">
        <v>968</v>
      </c>
      <c r="D14" s="10" t="s">
        <v>71</v>
      </c>
      <c r="E14" s="13">
        <v>18.0</v>
      </c>
      <c r="F14" s="16">
        <f>E14-8</f>
        <v>10</v>
      </c>
    </row>
    <row r="15">
      <c r="A15" s="10" t="s">
        <v>1800</v>
      </c>
      <c r="B15" s="31">
        <v>0.044328703703703703</v>
      </c>
      <c r="C15" s="10" t="s">
        <v>82</v>
      </c>
      <c r="D15" s="10" t="s">
        <v>80</v>
      </c>
      <c r="E15" s="13">
        <v>17.0</v>
      </c>
      <c r="F15" s="16">
        <f>E15-4</f>
        <v>13</v>
      </c>
    </row>
    <row r="16">
      <c r="A16" s="10" t="s">
        <v>1800</v>
      </c>
      <c r="B16" s="31">
        <v>0.05091435185185185</v>
      </c>
      <c r="C16" s="10" t="s">
        <v>968</v>
      </c>
      <c r="D16" s="10" t="s">
        <v>67</v>
      </c>
      <c r="E16" s="13">
        <v>16.0</v>
      </c>
      <c r="F16" s="16">
        <f>E16-8</f>
        <v>8</v>
      </c>
    </row>
    <row r="17">
      <c r="A17" s="10" t="s">
        <v>1800</v>
      </c>
      <c r="B17" s="31">
        <v>0.05099537037037037</v>
      </c>
      <c r="C17" s="10" t="s">
        <v>70</v>
      </c>
      <c r="D17" s="10" t="s">
        <v>67</v>
      </c>
      <c r="E17" s="13">
        <v>8.0</v>
      </c>
      <c r="F17" s="13">
        <f>E17-3</f>
        <v>5</v>
      </c>
    </row>
    <row r="18">
      <c r="A18" s="10" t="s">
        <v>1800</v>
      </c>
      <c r="B18" s="31">
        <v>0.05113425925925926</v>
      </c>
      <c r="C18" s="10" t="s">
        <v>69</v>
      </c>
      <c r="D18" s="10" t="s">
        <v>67</v>
      </c>
      <c r="E18" s="13">
        <v>10.0</v>
      </c>
      <c r="F18" s="16">
        <f>E18-5</f>
        <v>5</v>
      </c>
    </row>
    <row r="19">
      <c r="A19" s="10" t="s">
        <v>1800</v>
      </c>
      <c r="B19" s="31">
        <v>0.05376157407407407</v>
      </c>
      <c r="C19" s="10" t="s">
        <v>968</v>
      </c>
      <c r="D19" s="10" t="s">
        <v>128</v>
      </c>
      <c r="E19" s="13" t="s">
        <v>68</v>
      </c>
      <c r="F19" s="13">
        <v>20.0</v>
      </c>
    </row>
    <row r="20">
      <c r="A20" s="10" t="s">
        <v>1800</v>
      </c>
      <c r="B20" s="31">
        <v>0.05803240740740741</v>
      </c>
      <c r="C20" s="10" t="s">
        <v>70</v>
      </c>
      <c r="D20" s="10" t="s">
        <v>67</v>
      </c>
      <c r="E20" s="13">
        <v>12.0</v>
      </c>
      <c r="F20" s="13">
        <f>E20-3</f>
        <v>9</v>
      </c>
    </row>
    <row r="21">
      <c r="A21" s="10" t="s">
        <v>1800</v>
      </c>
      <c r="B21" s="31">
        <v>0.059027777777777776</v>
      </c>
      <c r="C21" s="10" t="s">
        <v>968</v>
      </c>
      <c r="D21" s="10" t="s">
        <v>130</v>
      </c>
      <c r="E21" s="13" t="s">
        <v>88</v>
      </c>
      <c r="F21" s="13">
        <v>1.0</v>
      </c>
    </row>
    <row r="22">
      <c r="A22" s="10" t="s">
        <v>1800</v>
      </c>
      <c r="B22" s="31">
        <v>0.06388888888888888</v>
      </c>
      <c r="C22" s="10" t="s">
        <v>69</v>
      </c>
      <c r="D22" s="10" t="s">
        <v>67</v>
      </c>
      <c r="E22" s="13">
        <v>22.0</v>
      </c>
      <c r="F22" s="16">
        <f>E22-5</f>
        <v>17</v>
      </c>
    </row>
    <row r="23">
      <c r="A23" s="10" t="s">
        <v>1800</v>
      </c>
      <c r="B23" s="31">
        <v>0.06673611111111111</v>
      </c>
      <c r="C23" s="10" t="s">
        <v>82</v>
      </c>
      <c r="D23" s="10" t="s">
        <v>127</v>
      </c>
      <c r="E23" s="13">
        <v>14.0</v>
      </c>
      <c r="F23" s="16">
        <f>E23-4</f>
        <v>10</v>
      </c>
      <c r="J23" s="10" t="s">
        <v>1801</v>
      </c>
    </row>
    <row r="24">
      <c r="A24" s="10" t="s">
        <v>1800</v>
      </c>
      <c r="B24" s="31">
        <v>0.06673611111111111</v>
      </c>
      <c r="C24" s="10" t="s">
        <v>82</v>
      </c>
      <c r="D24" s="10" t="s">
        <v>127</v>
      </c>
      <c r="E24" s="13" t="s">
        <v>75</v>
      </c>
      <c r="F24" s="13" t="s">
        <v>75</v>
      </c>
      <c r="J24" s="10" t="s">
        <v>85</v>
      </c>
    </row>
    <row r="25">
      <c r="A25" s="10" t="s">
        <v>1800</v>
      </c>
      <c r="B25" s="31">
        <v>0.06872685185185186</v>
      </c>
      <c r="C25" s="10" t="s">
        <v>70</v>
      </c>
      <c r="D25" s="10" t="s">
        <v>71</v>
      </c>
      <c r="E25" s="13">
        <v>19.0</v>
      </c>
      <c r="F25" s="16">
        <f>E25-7</f>
        <v>12</v>
      </c>
    </row>
    <row r="26">
      <c r="A26" s="10" t="s">
        <v>1800</v>
      </c>
      <c r="B26" s="31">
        <v>0.06953703703703704</v>
      </c>
      <c r="C26" s="10" t="s">
        <v>66</v>
      </c>
      <c r="D26" s="10" t="s">
        <v>67</v>
      </c>
      <c r="E26" s="13">
        <v>19.0</v>
      </c>
      <c r="F26" s="13">
        <v>18.0</v>
      </c>
    </row>
    <row r="27">
      <c r="A27" s="10" t="s">
        <v>1800</v>
      </c>
      <c r="B27" s="31">
        <v>0.07222222222222222</v>
      </c>
      <c r="C27" s="10" t="s">
        <v>968</v>
      </c>
      <c r="D27" s="10" t="s">
        <v>83</v>
      </c>
      <c r="E27" s="13">
        <v>4.0</v>
      </c>
      <c r="F27" s="16">
        <f>E27--1</f>
        <v>5</v>
      </c>
    </row>
    <row r="28">
      <c r="A28" s="10" t="s">
        <v>1800</v>
      </c>
      <c r="B28" s="31">
        <v>0.0724074074074074</v>
      </c>
      <c r="C28" s="10" t="s">
        <v>74</v>
      </c>
      <c r="D28" s="10" t="s">
        <v>217</v>
      </c>
      <c r="E28" s="13">
        <v>26.0</v>
      </c>
      <c r="F28" s="16">
        <f>E28-11</f>
        <v>15</v>
      </c>
    </row>
    <row r="29">
      <c r="A29" s="10" t="s">
        <v>1800</v>
      </c>
      <c r="B29" s="31">
        <v>0.07309027777777778</v>
      </c>
      <c r="C29" s="10" t="s">
        <v>70</v>
      </c>
      <c r="D29" s="10" t="s">
        <v>67</v>
      </c>
      <c r="E29" s="13" t="s">
        <v>88</v>
      </c>
      <c r="F29" s="13">
        <v>1.0</v>
      </c>
    </row>
    <row r="30">
      <c r="A30" s="10" t="s">
        <v>1800</v>
      </c>
      <c r="B30" s="31">
        <v>0.07313657407407408</v>
      </c>
      <c r="C30" s="10" t="s">
        <v>69</v>
      </c>
      <c r="D30" s="10" t="s">
        <v>67</v>
      </c>
      <c r="E30" s="13">
        <v>24.0</v>
      </c>
      <c r="F30" s="16">
        <f>E30-5</f>
        <v>19</v>
      </c>
    </row>
    <row r="31">
      <c r="A31" s="10" t="s">
        <v>1800</v>
      </c>
      <c r="B31" s="31">
        <v>0.07318287037037037</v>
      </c>
      <c r="C31" s="10" t="s">
        <v>968</v>
      </c>
      <c r="D31" s="10" t="s">
        <v>67</v>
      </c>
      <c r="E31" s="13">
        <v>25.0</v>
      </c>
      <c r="F31" s="16">
        <f>E31-8</f>
        <v>17</v>
      </c>
    </row>
    <row r="32">
      <c r="A32" s="10" t="s">
        <v>1800</v>
      </c>
      <c r="B32" s="31">
        <v>0.07378472222222222</v>
      </c>
      <c r="C32" s="10" t="s">
        <v>74</v>
      </c>
      <c r="D32" s="10" t="s">
        <v>80</v>
      </c>
      <c r="E32" s="13">
        <v>15.0</v>
      </c>
      <c r="F32" s="16">
        <f>E32--3</f>
        <v>18</v>
      </c>
    </row>
    <row r="33">
      <c r="A33" s="10" t="s">
        <v>1800</v>
      </c>
      <c r="B33" s="31">
        <v>0.07454861111111111</v>
      </c>
      <c r="C33" s="10" t="s">
        <v>74</v>
      </c>
      <c r="D33" s="10" t="s">
        <v>67</v>
      </c>
      <c r="E33" s="13">
        <v>12.0</v>
      </c>
      <c r="F33" s="13">
        <f>E33-0</f>
        <v>12</v>
      </c>
    </row>
    <row r="34">
      <c r="A34" s="10" t="s">
        <v>1800</v>
      </c>
      <c r="B34" s="31">
        <v>0.07510416666666667</v>
      </c>
      <c r="C34" s="10" t="s">
        <v>968</v>
      </c>
      <c r="D34" s="10" t="s">
        <v>83</v>
      </c>
      <c r="E34" s="13">
        <v>6.0</v>
      </c>
      <c r="F34" s="16">
        <f>E34--1</f>
        <v>7</v>
      </c>
    </row>
    <row r="35">
      <c r="A35" s="10" t="s">
        <v>1800</v>
      </c>
      <c r="B35" s="31">
        <v>0.0751388888888889</v>
      </c>
      <c r="C35" s="10" t="s">
        <v>82</v>
      </c>
      <c r="D35" s="10" t="s">
        <v>83</v>
      </c>
      <c r="E35" s="13">
        <v>13.0</v>
      </c>
      <c r="F35" s="13">
        <f>E35-9</f>
        <v>4</v>
      </c>
    </row>
    <row r="36">
      <c r="A36" s="10" t="s">
        <v>1800</v>
      </c>
      <c r="B36" s="31">
        <v>0.07574074074074075</v>
      </c>
      <c r="C36" s="10" t="s">
        <v>70</v>
      </c>
      <c r="D36" s="10" t="s">
        <v>83</v>
      </c>
      <c r="E36" s="13">
        <v>23.0</v>
      </c>
      <c r="F36" s="16">
        <f>E36-5</f>
        <v>18</v>
      </c>
    </row>
    <row r="37">
      <c r="A37" s="10" t="s">
        <v>1800</v>
      </c>
      <c r="B37" s="31">
        <v>0.09927083333333334</v>
      </c>
      <c r="C37" s="10" t="s">
        <v>66</v>
      </c>
      <c r="D37" s="10" t="s">
        <v>67</v>
      </c>
      <c r="E37" s="13">
        <v>21.0</v>
      </c>
      <c r="F37" s="16">
        <f>E37-1</f>
        <v>20</v>
      </c>
    </row>
    <row r="38">
      <c r="A38" s="10" t="s">
        <v>1800</v>
      </c>
      <c r="B38" s="31">
        <v>0.1025462962962963</v>
      </c>
      <c r="C38" s="10" t="s">
        <v>74</v>
      </c>
      <c r="D38" s="10" t="s">
        <v>73</v>
      </c>
      <c r="E38" s="13">
        <v>29.0</v>
      </c>
      <c r="F38" s="16">
        <f>E38-11</f>
        <v>18</v>
      </c>
    </row>
    <row r="39">
      <c r="A39" s="10" t="s">
        <v>1800</v>
      </c>
      <c r="B39" s="31">
        <v>0.10297453703703703</v>
      </c>
      <c r="C39" s="10" t="s">
        <v>74</v>
      </c>
      <c r="D39" s="10" t="s">
        <v>67</v>
      </c>
      <c r="E39" s="13">
        <v>5.0</v>
      </c>
      <c r="F39" s="16">
        <f>E39-0</f>
        <v>5</v>
      </c>
    </row>
    <row r="40">
      <c r="A40" s="10" t="s">
        <v>1800</v>
      </c>
      <c r="B40" s="31">
        <v>0.10318287037037037</v>
      </c>
      <c r="C40" s="10" t="s">
        <v>70</v>
      </c>
      <c r="D40" s="10" t="s">
        <v>71</v>
      </c>
      <c r="E40" s="13">
        <v>18.0</v>
      </c>
      <c r="F40" s="16">
        <f>E40-7</f>
        <v>11</v>
      </c>
    </row>
    <row r="41">
      <c r="A41" s="10" t="s">
        <v>1800</v>
      </c>
      <c r="B41" s="31">
        <v>0.1121875</v>
      </c>
      <c r="C41" s="10" t="s">
        <v>70</v>
      </c>
      <c r="D41" s="10" t="s">
        <v>87</v>
      </c>
      <c r="E41" s="13">
        <v>17.0</v>
      </c>
      <c r="F41" s="16">
        <f>E41-5</f>
        <v>12</v>
      </c>
    </row>
    <row r="42">
      <c r="A42" s="10" t="s">
        <v>1800</v>
      </c>
      <c r="B42" s="31">
        <v>0.1121875</v>
      </c>
      <c r="C42" s="10" t="s">
        <v>70</v>
      </c>
      <c r="D42" s="10" t="s">
        <v>76</v>
      </c>
      <c r="E42" s="13">
        <v>4.0</v>
      </c>
      <c r="F42" s="13"/>
      <c r="J42" s="10" t="s">
        <v>1802</v>
      </c>
    </row>
    <row r="43">
      <c r="A43" s="10" t="s">
        <v>1800</v>
      </c>
      <c r="B43" s="31">
        <v>0.11359953703703704</v>
      </c>
      <c r="C43" s="10" t="s">
        <v>70</v>
      </c>
      <c r="D43" s="10" t="s">
        <v>93</v>
      </c>
      <c r="E43" s="13">
        <v>27.0</v>
      </c>
      <c r="F43" s="13">
        <v>19.0</v>
      </c>
      <c r="J43" s="10" t="s">
        <v>1803</v>
      </c>
    </row>
    <row r="44">
      <c r="A44" s="10" t="s">
        <v>1800</v>
      </c>
      <c r="B44" s="31">
        <v>0.11375</v>
      </c>
      <c r="C44" s="10" t="s">
        <v>70</v>
      </c>
      <c r="D44" s="10" t="s">
        <v>91</v>
      </c>
      <c r="E44" s="13">
        <v>8.0</v>
      </c>
      <c r="F44" s="16"/>
      <c r="H44" s="10" t="s">
        <v>1804</v>
      </c>
    </row>
    <row r="45">
      <c r="A45" s="10" t="s">
        <v>1800</v>
      </c>
      <c r="B45" s="31">
        <v>0.11402777777777778</v>
      </c>
      <c r="C45" s="10" t="s">
        <v>70</v>
      </c>
      <c r="D45" s="10" t="s">
        <v>93</v>
      </c>
      <c r="E45" s="13">
        <v>15.0</v>
      </c>
      <c r="F45" s="16">
        <f>E45-8</f>
        <v>7</v>
      </c>
      <c r="J45" s="10" t="s">
        <v>1803</v>
      </c>
    </row>
    <row r="46">
      <c r="A46" s="10" t="s">
        <v>1800</v>
      </c>
      <c r="B46" s="31">
        <v>0.11494212962962963</v>
      </c>
      <c r="C46" s="10" t="s">
        <v>70</v>
      </c>
      <c r="D46" s="10" t="s">
        <v>81</v>
      </c>
      <c r="E46" s="13">
        <v>6.0</v>
      </c>
      <c r="F46" s="13">
        <f>E46-3</f>
        <v>3</v>
      </c>
      <c r="J46" s="10" t="s">
        <v>1805</v>
      </c>
    </row>
    <row r="47">
      <c r="A47" s="10" t="s">
        <v>1800</v>
      </c>
      <c r="B47" s="31">
        <v>0.11711805555555556</v>
      </c>
      <c r="C47" s="10" t="s">
        <v>69</v>
      </c>
      <c r="D47" s="10" t="s">
        <v>91</v>
      </c>
      <c r="E47" s="13">
        <v>17.0</v>
      </c>
      <c r="F47" s="13"/>
      <c r="H47" s="10" t="s">
        <v>1806</v>
      </c>
      <c r="J47" s="10" t="s">
        <v>239</v>
      </c>
    </row>
    <row r="48">
      <c r="A48" s="10" t="s">
        <v>1800</v>
      </c>
      <c r="B48" s="31">
        <v>0.11923611111111111</v>
      </c>
      <c r="C48" s="10" t="s">
        <v>70</v>
      </c>
      <c r="D48" s="10" t="s">
        <v>93</v>
      </c>
      <c r="E48" s="13" t="s">
        <v>75</v>
      </c>
      <c r="F48" s="13" t="s">
        <v>75</v>
      </c>
      <c r="J48" s="10" t="s">
        <v>85</v>
      </c>
    </row>
    <row r="49">
      <c r="A49" s="10" t="s">
        <v>1800</v>
      </c>
      <c r="B49" s="31">
        <v>0.11923611111111111</v>
      </c>
      <c r="C49" s="10" t="s">
        <v>70</v>
      </c>
      <c r="D49" s="10" t="s">
        <v>93</v>
      </c>
      <c r="E49" s="13">
        <v>16.0</v>
      </c>
      <c r="F49" s="16">
        <f>E49-8</f>
        <v>8</v>
      </c>
      <c r="J49" s="10" t="s">
        <v>1807</v>
      </c>
    </row>
    <row r="50">
      <c r="A50" s="10" t="s">
        <v>1800</v>
      </c>
      <c r="B50" s="31">
        <v>0.11938657407407408</v>
      </c>
      <c r="C50" s="10" t="s">
        <v>70</v>
      </c>
      <c r="D50" s="10" t="s">
        <v>91</v>
      </c>
      <c r="E50" s="13">
        <v>6.0</v>
      </c>
      <c r="F50" s="16"/>
      <c r="H50" s="10" t="s">
        <v>1808</v>
      </c>
    </row>
    <row r="51">
      <c r="A51" s="10" t="s">
        <v>1800</v>
      </c>
      <c r="B51" s="31">
        <v>0.12013888888888889</v>
      </c>
      <c r="C51" s="10" t="s">
        <v>70</v>
      </c>
      <c r="D51" s="10" t="s">
        <v>93</v>
      </c>
      <c r="E51" s="13">
        <v>25.0</v>
      </c>
      <c r="F51" s="13">
        <f>E51-8</f>
        <v>17</v>
      </c>
      <c r="J51" s="10" t="s">
        <v>1803</v>
      </c>
    </row>
    <row r="52">
      <c r="A52" s="10" t="s">
        <v>1800</v>
      </c>
      <c r="B52" s="31">
        <v>0.12019675925925925</v>
      </c>
      <c r="C52" s="10" t="s">
        <v>70</v>
      </c>
      <c r="D52" s="10" t="s">
        <v>91</v>
      </c>
      <c r="E52" s="13">
        <v>9.0</v>
      </c>
      <c r="F52" s="16"/>
      <c r="H52" s="10" t="s">
        <v>1809</v>
      </c>
    </row>
    <row r="53">
      <c r="A53" s="10" t="s">
        <v>1800</v>
      </c>
      <c r="B53" s="31">
        <v>0.12078703703703704</v>
      </c>
      <c r="C53" s="10" t="s">
        <v>70</v>
      </c>
      <c r="D53" s="10" t="s">
        <v>93</v>
      </c>
      <c r="E53" s="13">
        <v>19.0</v>
      </c>
      <c r="F53" s="16">
        <f>E53-8</f>
        <v>11</v>
      </c>
      <c r="J53" s="10" t="s">
        <v>1810</v>
      </c>
    </row>
    <row r="54">
      <c r="A54" s="10" t="s">
        <v>1800</v>
      </c>
      <c r="B54" s="31">
        <v>0.12091435185185186</v>
      </c>
      <c r="C54" s="10" t="s">
        <v>70</v>
      </c>
      <c r="D54" s="10" t="s">
        <v>91</v>
      </c>
      <c r="E54" s="13">
        <v>11.0</v>
      </c>
      <c r="F54" s="16"/>
      <c r="H54" s="10" t="s">
        <v>1811</v>
      </c>
    </row>
    <row r="55">
      <c r="A55" s="10" t="s">
        <v>1800</v>
      </c>
      <c r="B55" s="31">
        <v>0.12136574074074075</v>
      </c>
      <c r="C55" s="10" t="s">
        <v>69</v>
      </c>
      <c r="D55" s="10" t="s">
        <v>81</v>
      </c>
      <c r="E55" s="13">
        <v>5.0</v>
      </c>
      <c r="F55" s="13">
        <f>E55-2</f>
        <v>3</v>
      </c>
      <c r="J55" s="10" t="s">
        <v>1812</v>
      </c>
    </row>
    <row r="56">
      <c r="A56" s="10" t="s">
        <v>1800</v>
      </c>
      <c r="B56" s="31">
        <v>0.12359953703703704</v>
      </c>
      <c r="C56" s="10" t="s">
        <v>70</v>
      </c>
      <c r="D56" s="10" t="s">
        <v>93</v>
      </c>
      <c r="E56" s="13">
        <v>16.0</v>
      </c>
      <c r="F56" s="13">
        <f>E56-8</f>
        <v>8</v>
      </c>
      <c r="J56" s="10" t="s">
        <v>1803</v>
      </c>
    </row>
    <row r="57">
      <c r="A57" s="10" t="s">
        <v>1800</v>
      </c>
      <c r="B57" s="31">
        <v>0.12398148148148148</v>
      </c>
      <c r="C57" s="10" t="s">
        <v>70</v>
      </c>
      <c r="D57" s="10" t="s">
        <v>81</v>
      </c>
      <c r="E57" s="13">
        <v>14.0</v>
      </c>
      <c r="F57" s="16">
        <f>E57-3</f>
        <v>11</v>
      </c>
      <c r="J57" s="10" t="s">
        <v>1805</v>
      </c>
    </row>
    <row r="58">
      <c r="A58" s="10" t="s">
        <v>1800</v>
      </c>
      <c r="B58" s="31">
        <v>0.12864583333333332</v>
      </c>
      <c r="C58" s="10" t="s">
        <v>70</v>
      </c>
      <c r="D58" s="10" t="s">
        <v>93</v>
      </c>
      <c r="E58" s="13" t="s">
        <v>75</v>
      </c>
      <c r="F58" s="13" t="s">
        <v>75</v>
      </c>
      <c r="J58" s="10" t="s">
        <v>85</v>
      </c>
    </row>
    <row r="59">
      <c r="A59" s="10" t="s">
        <v>1800</v>
      </c>
      <c r="B59" s="31">
        <v>0.12864583333333332</v>
      </c>
      <c r="C59" s="10" t="s">
        <v>70</v>
      </c>
      <c r="D59" s="10" t="s">
        <v>93</v>
      </c>
      <c r="E59" s="13">
        <v>21.0</v>
      </c>
      <c r="F59" s="16">
        <f>E59-8</f>
        <v>13</v>
      </c>
      <c r="J59" s="10" t="s">
        <v>1803</v>
      </c>
    </row>
    <row r="60">
      <c r="A60" s="10" t="s">
        <v>1800</v>
      </c>
      <c r="B60" s="31">
        <v>0.12871527777777778</v>
      </c>
      <c r="C60" s="10" t="s">
        <v>70</v>
      </c>
      <c r="D60" s="10" t="s">
        <v>91</v>
      </c>
      <c r="E60" s="13">
        <v>9.0</v>
      </c>
      <c r="F60" s="16"/>
      <c r="H60" s="10" t="s">
        <v>1809</v>
      </c>
    </row>
    <row r="61">
      <c r="A61" s="10" t="s">
        <v>1800</v>
      </c>
      <c r="B61" s="31">
        <v>0.1294675925925926</v>
      </c>
      <c r="C61" s="10" t="s">
        <v>70</v>
      </c>
      <c r="D61" s="10" t="s">
        <v>93</v>
      </c>
      <c r="E61" s="13">
        <v>11.0</v>
      </c>
      <c r="F61" s="16">
        <f>E61-8</f>
        <v>3</v>
      </c>
      <c r="J61" s="10" t="s">
        <v>1803</v>
      </c>
    </row>
    <row r="62">
      <c r="A62" s="10" t="s">
        <v>1800</v>
      </c>
      <c r="B62" s="31">
        <v>0.13019675925925925</v>
      </c>
      <c r="C62" s="10" t="s">
        <v>74</v>
      </c>
      <c r="D62" s="10" t="s">
        <v>73</v>
      </c>
      <c r="E62" s="13">
        <v>27.0</v>
      </c>
      <c r="F62" s="16">
        <f>E62-11</f>
        <v>16</v>
      </c>
    </row>
    <row r="63">
      <c r="A63" s="10" t="s">
        <v>1800</v>
      </c>
      <c r="B63" s="31">
        <v>0.13041666666666665</v>
      </c>
      <c r="C63" s="10" t="s">
        <v>968</v>
      </c>
      <c r="D63" s="10" t="s">
        <v>67</v>
      </c>
      <c r="E63" s="13" t="s">
        <v>75</v>
      </c>
      <c r="F63" s="13" t="s">
        <v>75</v>
      </c>
    </row>
    <row r="64">
      <c r="A64" s="10" t="s">
        <v>1800</v>
      </c>
      <c r="B64" s="31">
        <v>0.13185185185185186</v>
      </c>
      <c r="C64" s="10" t="s">
        <v>69</v>
      </c>
      <c r="D64" s="10" t="s">
        <v>91</v>
      </c>
      <c r="E64" s="13">
        <v>17.0</v>
      </c>
      <c r="F64" s="13"/>
      <c r="H64" s="10" t="s">
        <v>1813</v>
      </c>
      <c r="J64" s="10" t="s">
        <v>1348</v>
      </c>
    </row>
    <row r="65">
      <c r="A65" s="10" t="s">
        <v>1800</v>
      </c>
      <c r="B65" s="31">
        <v>0.13230324074074074</v>
      </c>
      <c r="C65" s="10" t="s">
        <v>69</v>
      </c>
      <c r="D65" s="10" t="s">
        <v>91</v>
      </c>
      <c r="E65" s="13">
        <v>13.0</v>
      </c>
      <c r="F65" s="16"/>
      <c r="H65" s="10" t="s">
        <v>1814</v>
      </c>
      <c r="J65" s="10" t="s">
        <v>1348</v>
      </c>
    </row>
    <row r="66">
      <c r="A66" s="10" t="s">
        <v>1800</v>
      </c>
      <c r="B66" s="31">
        <v>0.1335763888888889</v>
      </c>
      <c r="C66" s="10" t="s">
        <v>70</v>
      </c>
      <c r="D66" s="10" t="s">
        <v>93</v>
      </c>
      <c r="E66" s="13" t="s">
        <v>88</v>
      </c>
      <c r="F66" s="13">
        <v>1.0</v>
      </c>
      <c r="J66" s="10" t="s">
        <v>85</v>
      </c>
    </row>
    <row r="67">
      <c r="A67" s="10" t="s">
        <v>1800</v>
      </c>
      <c r="B67" s="31">
        <v>0.1335763888888889</v>
      </c>
      <c r="C67" s="10" t="s">
        <v>70</v>
      </c>
      <c r="D67" s="10" t="s">
        <v>93</v>
      </c>
      <c r="E67" s="13">
        <v>22.0</v>
      </c>
      <c r="F67" s="13">
        <f>E67-8</f>
        <v>14</v>
      </c>
      <c r="J67" s="10" t="s">
        <v>1803</v>
      </c>
    </row>
    <row r="68">
      <c r="A68" s="10" t="s">
        <v>1800</v>
      </c>
      <c r="B68" s="31">
        <v>0.1337037037037037</v>
      </c>
      <c r="C68" s="10" t="s">
        <v>70</v>
      </c>
      <c r="D68" s="10" t="s">
        <v>91</v>
      </c>
      <c r="E68" s="13">
        <v>10.0</v>
      </c>
      <c r="F68" s="16"/>
      <c r="H68" s="10" t="s">
        <v>1815</v>
      </c>
    </row>
    <row r="69">
      <c r="A69" s="10" t="s">
        <v>1800</v>
      </c>
      <c r="B69" s="31">
        <v>0.13393518518518518</v>
      </c>
      <c r="C69" s="10" t="s">
        <v>70</v>
      </c>
      <c r="D69" s="10" t="s">
        <v>93</v>
      </c>
      <c r="E69" s="13">
        <v>19.0</v>
      </c>
      <c r="F69" s="16">
        <f>E69-8</f>
        <v>11</v>
      </c>
      <c r="J69" s="10" t="s">
        <v>1803</v>
      </c>
    </row>
    <row r="70">
      <c r="A70" s="10" t="s">
        <v>1800</v>
      </c>
      <c r="B70" s="31">
        <v>0.13399305555555555</v>
      </c>
      <c r="C70" s="10" t="s">
        <v>70</v>
      </c>
      <c r="D70" s="10" t="s">
        <v>91</v>
      </c>
      <c r="E70" s="13">
        <v>9.0</v>
      </c>
      <c r="F70" s="16"/>
      <c r="H70" s="10" t="s">
        <v>1809</v>
      </c>
    </row>
    <row r="71">
      <c r="A71" s="10" t="s">
        <v>1800</v>
      </c>
      <c r="B71" s="31">
        <v>0.13436342592592593</v>
      </c>
      <c r="C71" s="10" t="s">
        <v>70</v>
      </c>
      <c r="D71" s="10" t="s">
        <v>93</v>
      </c>
      <c r="E71" s="13">
        <v>23.0</v>
      </c>
      <c r="F71" s="13">
        <v>15.0</v>
      </c>
      <c r="J71" s="10" t="s">
        <v>1816</v>
      </c>
    </row>
    <row r="72">
      <c r="A72" s="10" t="s">
        <v>1800</v>
      </c>
      <c r="B72" s="31">
        <v>0.13456018518518517</v>
      </c>
      <c r="C72" s="10" t="s">
        <v>70</v>
      </c>
      <c r="D72" s="10" t="s">
        <v>91</v>
      </c>
      <c r="E72" s="13">
        <v>10.0</v>
      </c>
      <c r="F72" s="13"/>
      <c r="H72" s="10" t="s">
        <v>1815</v>
      </c>
    </row>
    <row r="73">
      <c r="A73" s="10" t="s">
        <v>1800</v>
      </c>
      <c r="B73" s="31">
        <v>0.13471064814814815</v>
      </c>
      <c r="C73" s="10" t="s">
        <v>70</v>
      </c>
      <c r="D73" s="10" t="s">
        <v>93</v>
      </c>
      <c r="E73" s="13">
        <v>17.0</v>
      </c>
      <c r="F73" s="16">
        <f>E73-8</f>
        <v>9</v>
      </c>
      <c r="J73" s="10" t="s">
        <v>1816</v>
      </c>
    </row>
    <row r="74">
      <c r="A74" s="10" t="s">
        <v>1800</v>
      </c>
      <c r="B74" s="31">
        <v>0.13710648148148147</v>
      </c>
      <c r="C74" s="10" t="s">
        <v>74</v>
      </c>
      <c r="D74" s="10" t="s">
        <v>73</v>
      </c>
      <c r="E74" s="13">
        <v>17.0</v>
      </c>
      <c r="F74" s="16">
        <f>E74-11</f>
        <v>6</v>
      </c>
    </row>
    <row r="75">
      <c r="A75" s="10" t="s">
        <v>1800</v>
      </c>
      <c r="B75" s="31">
        <v>0.13767361111111112</v>
      </c>
      <c r="C75" s="10" t="s">
        <v>70</v>
      </c>
      <c r="D75" s="10" t="s">
        <v>93</v>
      </c>
      <c r="E75" s="13" t="s">
        <v>68</v>
      </c>
      <c r="F75" s="13">
        <v>20.0</v>
      </c>
      <c r="J75" s="10" t="s">
        <v>160</v>
      </c>
    </row>
    <row r="76">
      <c r="A76" s="10" t="s">
        <v>1800</v>
      </c>
      <c r="B76" s="31">
        <v>0.13767361111111112</v>
      </c>
      <c r="C76" s="10" t="s">
        <v>70</v>
      </c>
      <c r="D76" s="10" t="s">
        <v>93</v>
      </c>
      <c r="E76" s="13">
        <v>16.0</v>
      </c>
      <c r="F76" s="13">
        <f>E76-8</f>
        <v>8</v>
      </c>
      <c r="J76" s="10" t="s">
        <v>1803</v>
      </c>
    </row>
    <row r="77">
      <c r="A77" s="10" t="s">
        <v>1800</v>
      </c>
      <c r="B77" s="31">
        <v>0.13896990740740742</v>
      </c>
      <c r="C77" s="10" t="s">
        <v>968</v>
      </c>
      <c r="D77" s="10" t="s">
        <v>120</v>
      </c>
      <c r="E77" s="13">
        <v>9.0</v>
      </c>
      <c r="F77" s="16"/>
      <c r="H77" s="10" t="s">
        <v>1817</v>
      </c>
      <c r="J77" s="10" t="s">
        <v>1818</v>
      </c>
    </row>
    <row r="78">
      <c r="A78" s="10" t="s">
        <v>1800</v>
      </c>
      <c r="B78" s="31">
        <v>0.13896990740740742</v>
      </c>
      <c r="C78" s="10" t="s">
        <v>968</v>
      </c>
      <c r="D78" s="10" t="s">
        <v>120</v>
      </c>
      <c r="E78" s="13">
        <v>9.0</v>
      </c>
      <c r="F78" s="16"/>
      <c r="H78" s="10" t="s">
        <v>1819</v>
      </c>
      <c r="J78" s="10" t="s">
        <v>1820</v>
      </c>
    </row>
    <row r="79">
      <c r="A79" s="10" t="s">
        <v>1800</v>
      </c>
      <c r="B79" s="31">
        <v>0.13909722222222223</v>
      </c>
      <c r="C79" s="10" t="s">
        <v>74</v>
      </c>
      <c r="D79" s="10" t="s">
        <v>73</v>
      </c>
      <c r="E79" s="13">
        <v>23.0</v>
      </c>
      <c r="F79" s="16">
        <f>E79-11</f>
        <v>12</v>
      </c>
    </row>
    <row r="80">
      <c r="A80" s="10" t="s">
        <v>1800</v>
      </c>
      <c r="B80" s="31">
        <v>0.14261574074074074</v>
      </c>
      <c r="C80" s="10" t="s">
        <v>69</v>
      </c>
      <c r="D80" s="10" t="s">
        <v>120</v>
      </c>
      <c r="E80" s="13">
        <v>14.0</v>
      </c>
      <c r="F80" s="16"/>
      <c r="H80" s="10" t="s">
        <v>1821</v>
      </c>
      <c r="J80" s="10" t="s">
        <v>1822</v>
      </c>
    </row>
    <row r="81">
      <c r="A81" s="10" t="s">
        <v>1800</v>
      </c>
      <c r="B81" s="31">
        <v>0.1426388888888889</v>
      </c>
      <c r="C81" s="10" t="s">
        <v>69</v>
      </c>
      <c r="D81" s="10" t="s">
        <v>120</v>
      </c>
      <c r="E81" s="13">
        <v>15.0</v>
      </c>
      <c r="F81" s="16"/>
      <c r="H81" s="10" t="s">
        <v>1823</v>
      </c>
      <c r="J81" s="10" t="s">
        <v>1822</v>
      </c>
    </row>
    <row r="82">
      <c r="A82" s="10" t="s">
        <v>1800</v>
      </c>
      <c r="B82" s="31">
        <v>0.14315972222222223</v>
      </c>
      <c r="C82" s="10" t="s">
        <v>66</v>
      </c>
      <c r="D82" s="10" t="s">
        <v>67</v>
      </c>
      <c r="E82" s="13">
        <v>8.0</v>
      </c>
      <c r="F82" s="16">
        <f>E82-1</f>
        <v>7</v>
      </c>
    </row>
    <row r="83">
      <c r="A83" s="10" t="s">
        <v>1800</v>
      </c>
      <c r="B83" s="31">
        <v>0.14583333333333334</v>
      </c>
      <c r="C83" s="10" t="s">
        <v>70</v>
      </c>
      <c r="D83" s="10" t="s">
        <v>67</v>
      </c>
      <c r="E83" s="13">
        <v>22.0</v>
      </c>
      <c r="F83" s="16">
        <f>E83-3</f>
        <v>19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57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0" width="31.57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1824</v>
      </c>
      <c r="B2" s="27">
        <v>0.017465277777777777</v>
      </c>
      <c r="C2" s="26" t="s">
        <v>66</v>
      </c>
      <c r="D2" s="26" t="s">
        <v>67</v>
      </c>
      <c r="E2" s="25">
        <v>15.0</v>
      </c>
      <c r="F2" s="25">
        <f>E2-1</f>
        <v>14</v>
      </c>
      <c r="G2" s="26"/>
      <c r="H2" s="26"/>
      <c r="I2" s="26"/>
      <c r="J2" s="26"/>
    </row>
    <row r="3">
      <c r="A3" s="26" t="s">
        <v>1824</v>
      </c>
      <c r="B3" s="27">
        <v>0.017592592592592594</v>
      </c>
      <c r="C3" s="26" t="s">
        <v>968</v>
      </c>
      <c r="D3" s="26" t="s">
        <v>67</v>
      </c>
      <c r="E3" s="25">
        <v>14.0</v>
      </c>
      <c r="F3" s="25">
        <f>E3-8</f>
        <v>6</v>
      </c>
      <c r="G3" s="26"/>
      <c r="H3" s="26"/>
      <c r="I3" s="26"/>
      <c r="J3" s="26"/>
    </row>
    <row r="4">
      <c r="A4" s="26" t="s">
        <v>1824</v>
      </c>
      <c r="B4" s="27">
        <v>0.017951388888888888</v>
      </c>
      <c r="C4" s="26" t="s">
        <v>69</v>
      </c>
      <c r="D4" s="26" t="s">
        <v>120</v>
      </c>
      <c r="E4" s="25">
        <v>10.0</v>
      </c>
      <c r="F4" s="25"/>
      <c r="G4" s="26"/>
      <c r="H4" s="26"/>
      <c r="I4" s="26"/>
      <c r="J4" s="26" t="s">
        <v>1825</v>
      </c>
    </row>
    <row r="5">
      <c r="A5" s="26" t="s">
        <v>1824</v>
      </c>
      <c r="B5" s="27">
        <v>0.017997685185185186</v>
      </c>
      <c r="C5" s="26" t="s">
        <v>69</v>
      </c>
      <c r="D5" s="26" t="s">
        <v>120</v>
      </c>
      <c r="E5" s="25">
        <v>13.0</v>
      </c>
      <c r="F5" s="25"/>
      <c r="G5" s="26"/>
      <c r="H5" s="26"/>
      <c r="I5" s="26"/>
      <c r="J5" s="26" t="s">
        <v>1826</v>
      </c>
    </row>
    <row r="6">
      <c r="A6" s="26" t="s">
        <v>1824</v>
      </c>
      <c r="B6" s="27">
        <v>0.03543981481481481</v>
      </c>
      <c r="C6" s="26" t="s">
        <v>74</v>
      </c>
      <c r="D6" s="26" t="s">
        <v>83</v>
      </c>
      <c r="E6" s="25">
        <v>24.0</v>
      </c>
      <c r="F6" s="25">
        <f>E6-9</f>
        <v>15</v>
      </c>
      <c r="G6" s="26"/>
      <c r="H6" s="26"/>
      <c r="I6" s="26"/>
      <c r="J6" s="26"/>
    </row>
    <row r="7">
      <c r="A7" s="26" t="s">
        <v>1824</v>
      </c>
      <c r="B7" s="27">
        <v>0.0408912037037037</v>
      </c>
      <c r="C7" s="26" t="s">
        <v>82</v>
      </c>
      <c r="D7" s="26" t="s">
        <v>131</v>
      </c>
      <c r="E7" s="25">
        <v>9.0</v>
      </c>
      <c r="F7" s="25">
        <f>E7-6</f>
        <v>3</v>
      </c>
      <c r="G7" s="26"/>
      <c r="H7" s="26"/>
      <c r="I7" s="26"/>
      <c r="J7" s="26"/>
    </row>
    <row r="8">
      <c r="A8" s="26" t="s">
        <v>1824</v>
      </c>
      <c r="B8" s="27">
        <v>0.04105324074074074</v>
      </c>
      <c r="C8" s="26" t="s">
        <v>82</v>
      </c>
      <c r="D8" s="26" t="s">
        <v>80</v>
      </c>
      <c r="E8" s="25">
        <v>18.0</v>
      </c>
      <c r="F8" s="25">
        <f>E8-4</f>
        <v>14</v>
      </c>
      <c r="G8" s="26"/>
      <c r="H8" s="26"/>
      <c r="I8" s="26"/>
      <c r="J8" s="26"/>
    </row>
    <row r="9">
      <c r="A9" s="26" t="s">
        <v>1824</v>
      </c>
      <c r="B9" s="27">
        <v>0.04310185185185185</v>
      </c>
      <c r="C9" s="26" t="s">
        <v>82</v>
      </c>
      <c r="D9" s="26" t="s">
        <v>209</v>
      </c>
      <c r="E9" s="25">
        <v>11.0</v>
      </c>
      <c r="F9" s="25">
        <f>E9-1</f>
        <v>10</v>
      </c>
      <c r="G9" s="26"/>
      <c r="H9" s="26"/>
      <c r="I9" s="26"/>
      <c r="J9" s="26"/>
    </row>
    <row r="10">
      <c r="A10" s="26" t="s">
        <v>1824</v>
      </c>
      <c r="B10" s="27">
        <v>0.04357638888888889</v>
      </c>
      <c r="C10" s="26" t="s">
        <v>66</v>
      </c>
      <c r="D10" s="26" t="s">
        <v>80</v>
      </c>
      <c r="E10" s="25">
        <v>18.0</v>
      </c>
      <c r="F10" s="25">
        <f>E10-8</f>
        <v>10</v>
      </c>
      <c r="G10" s="26"/>
      <c r="H10" s="26"/>
      <c r="I10" s="26"/>
      <c r="J10" s="26"/>
    </row>
    <row r="11">
      <c r="A11" s="26" t="s">
        <v>1824</v>
      </c>
      <c r="B11" s="27">
        <v>0.04724537037037037</v>
      </c>
      <c r="C11" s="26" t="s">
        <v>66</v>
      </c>
      <c r="D11" s="26" t="s">
        <v>67</v>
      </c>
      <c r="E11" s="25">
        <v>18.0</v>
      </c>
      <c r="F11" s="25">
        <f>E11-1</f>
        <v>17</v>
      </c>
      <c r="G11" s="26"/>
      <c r="H11" s="26"/>
      <c r="I11" s="26"/>
      <c r="J11" s="26"/>
    </row>
    <row r="12">
      <c r="A12" s="26" t="s">
        <v>1824</v>
      </c>
      <c r="B12" s="27">
        <v>0.04769675925925926</v>
      </c>
      <c r="C12" s="26" t="s">
        <v>70</v>
      </c>
      <c r="D12" s="26" t="s">
        <v>83</v>
      </c>
      <c r="E12" s="25">
        <v>8.0</v>
      </c>
      <c r="F12" s="25">
        <f>E12-5</f>
        <v>3</v>
      </c>
      <c r="G12" s="26"/>
      <c r="H12" s="26"/>
      <c r="I12" s="26"/>
      <c r="J12" s="26"/>
    </row>
    <row r="13">
      <c r="A13" s="26" t="s">
        <v>1824</v>
      </c>
      <c r="B13" s="27">
        <v>0.050138888888888886</v>
      </c>
      <c r="C13" s="26" t="s">
        <v>968</v>
      </c>
      <c r="D13" s="26" t="s">
        <v>130</v>
      </c>
      <c r="E13" s="25">
        <v>1.0</v>
      </c>
      <c r="F13" s="25">
        <f>E13--1</f>
        <v>2</v>
      </c>
      <c r="G13" s="26"/>
      <c r="H13" s="26"/>
      <c r="I13" s="26"/>
      <c r="J13" s="26"/>
    </row>
    <row r="14">
      <c r="A14" s="26" t="s">
        <v>1824</v>
      </c>
      <c r="B14" s="27">
        <v>0.05085648148148148</v>
      </c>
      <c r="C14" s="26" t="s">
        <v>157</v>
      </c>
      <c r="D14" s="26" t="s">
        <v>67</v>
      </c>
      <c r="E14" s="25">
        <v>8.0</v>
      </c>
      <c r="F14" s="25">
        <f>E14-3</f>
        <v>5</v>
      </c>
      <c r="G14" s="26"/>
      <c r="H14" s="26"/>
      <c r="I14" s="26"/>
      <c r="J14" s="26"/>
    </row>
    <row r="15">
      <c r="A15" s="26" t="s">
        <v>1824</v>
      </c>
      <c r="B15" s="27">
        <v>0.05168981481481481</v>
      </c>
      <c r="C15" s="26" t="s">
        <v>66</v>
      </c>
      <c r="D15" s="26" t="s">
        <v>67</v>
      </c>
      <c r="E15" s="25">
        <v>12.0</v>
      </c>
      <c r="F15" s="25">
        <f>E15-1</f>
        <v>11</v>
      </c>
      <c r="G15" s="26"/>
      <c r="H15" s="26"/>
      <c r="I15" s="26"/>
      <c r="J15" s="26"/>
    </row>
    <row r="16">
      <c r="A16" s="26" t="s">
        <v>1824</v>
      </c>
      <c r="B16" s="27">
        <v>0.052766203703703704</v>
      </c>
      <c r="C16" s="26" t="s">
        <v>66</v>
      </c>
      <c r="D16" s="26" t="s">
        <v>210</v>
      </c>
      <c r="E16" s="25">
        <v>20.0</v>
      </c>
      <c r="F16" s="25">
        <f>E16-8</f>
        <v>12</v>
      </c>
      <c r="G16" s="26"/>
      <c r="H16" s="26"/>
      <c r="I16" s="26"/>
      <c r="J16" s="26"/>
    </row>
    <row r="17">
      <c r="A17" s="26" t="s">
        <v>1824</v>
      </c>
      <c r="B17" s="27">
        <v>0.055266203703703706</v>
      </c>
      <c r="C17" s="26" t="s">
        <v>82</v>
      </c>
      <c r="D17" s="26" t="s">
        <v>125</v>
      </c>
      <c r="E17" s="25">
        <v>4.0</v>
      </c>
      <c r="F17" s="25">
        <f>E17-2</f>
        <v>2</v>
      </c>
      <c r="G17" s="26"/>
      <c r="H17" s="26"/>
      <c r="I17" s="26"/>
      <c r="J17" s="26"/>
    </row>
    <row r="18">
      <c r="A18" s="26" t="s">
        <v>1824</v>
      </c>
      <c r="B18" s="27">
        <v>0.05528935185185185</v>
      </c>
      <c r="C18" s="26" t="s">
        <v>968</v>
      </c>
      <c r="D18" s="26" t="s">
        <v>125</v>
      </c>
      <c r="E18" s="25">
        <v>10.0</v>
      </c>
      <c r="F18" s="25">
        <f>E18-1</f>
        <v>9</v>
      </c>
      <c r="G18" s="26"/>
      <c r="H18" s="26"/>
      <c r="I18" s="26"/>
      <c r="J18" s="26"/>
    </row>
    <row r="19">
      <c r="A19" s="26" t="s">
        <v>1824</v>
      </c>
      <c r="B19" s="27">
        <v>0.05530092592592593</v>
      </c>
      <c r="C19" s="26" t="s">
        <v>69</v>
      </c>
      <c r="D19" s="26" t="s">
        <v>125</v>
      </c>
      <c r="E19" s="25">
        <v>11.0</v>
      </c>
      <c r="F19" s="25">
        <f>E19-4</f>
        <v>7</v>
      </c>
      <c r="G19" s="26"/>
      <c r="H19" s="26"/>
      <c r="I19" s="26"/>
      <c r="J19" s="26"/>
    </row>
    <row r="20">
      <c r="A20" s="26" t="s">
        <v>1824</v>
      </c>
      <c r="B20" s="27">
        <v>0.055324074074074074</v>
      </c>
      <c r="C20" s="26" t="s">
        <v>70</v>
      </c>
      <c r="D20" s="26" t="s">
        <v>125</v>
      </c>
      <c r="E20" s="25">
        <v>22.0</v>
      </c>
      <c r="F20" s="25">
        <f>E20-8</f>
        <v>14</v>
      </c>
      <c r="G20" s="26"/>
      <c r="H20" s="26"/>
      <c r="I20" s="26"/>
      <c r="J20" s="26"/>
    </row>
    <row r="21">
      <c r="A21" s="26" t="s">
        <v>1824</v>
      </c>
      <c r="B21" s="27">
        <v>0.05534722222222222</v>
      </c>
      <c r="C21" s="26" t="s">
        <v>74</v>
      </c>
      <c r="D21" s="26" t="s">
        <v>125</v>
      </c>
      <c r="E21" s="25">
        <v>26.0</v>
      </c>
      <c r="F21" s="25">
        <f>E21-11</f>
        <v>15</v>
      </c>
      <c r="G21" s="26"/>
      <c r="H21" s="26"/>
      <c r="I21" s="26"/>
      <c r="J21" s="26"/>
    </row>
    <row r="22">
      <c r="A22" s="26" t="s">
        <v>1824</v>
      </c>
      <c r="B22" s="27">
        <v>0.05696759259259259</v>
      </c>
      <c r="C22" s="26" t="s">
        <v>66</v>
      </c>
      <c r="D22" s="26" t="s">
        <v>67</v>
      </c>
      <c r="E22" s="25">
        <v>13.0</v>
      </c>
      <c r="F22" s="25">
        <f t="shared" ref="F22:F23" si="1">E22-1</f>
        <v>12</v>
      </c>
      <c r="G22" s="26"/>
      <c r="H22" s="26"/>
      <c r="I22" s="26"/>
      <c r="J22" s="26"/>
    </row>
    <row r="23">
      <c r="A23" s="26" t="s">
        <v>1824</v>
      </c>
      <c r="B23" s="27">
        <v>0.060821759259259256</v>
      </c>
      <c r="C23" s="26" t="s">
        <v>70</v>
      </c>
      <c r="D23" s="26" t="s">
        <v>83</v>
      </c>
      <c r="E23" s="25">
        <v>20.0</v>
      </c>
      <c r="F23" s="25">
        <f t="shared" si="1"/>
        <v>19</v>
      </c>
      <c r="G23" s="26"/>
      <c r="H23" s="26"/>
      <c r="I23" s="26"/>
      <c r="J23" s="26"/>
    </row>
    <row r="24">
      <c r="A24" s="26" t="s">
        <v>1824</v>
      </c>
      <c r="B24" s="27">
        <v>0.06086805555555556</v>
      </c>
      <c r="C24" s="26" t="s">
        <v>968</v>
      </c>
      <c r="D24" s="26" t="s">
        <v>67</v>
      </c>
      <c r="E24" s="25">
        <v>27.0</v>
      </c>
      <c r="F24" s="25">
        <f>E24-8</f>
        <v>19</v>
      </c>
      <c r="G24" s="26"/>
      <c r="H24" s="26"/>
      <c r="I24" s="26"/>
      <c r="J24" s="26"/>
    </row>
    <row r="25">
      <c r="A25" s="26" t="s">
        <v>1824</v>
      </c>
      <c r="B25" s="27">
        <v>0.06194444444444445</v>
      </c>
      <c r="C25" s="26" t="s">
        <v>69</v>
      </c>
      <c r="D25" s="26" t="s">
        <v>67</v>
      </c>
      <c r="E25" s="25">
        <v>22.0</v>
      </c>
      <c r="F25" s="25">
        <f>E25-5</f>
        <v>17</v>
      </c>
      <c r="G25" s="26"/>
      <c r="H25" s="26"/>
      <c r="I25" s="26"/>
      <c r="J25" s="26"/>
    </row>
    <row r="26">
      <c r="A26" s="26" t="s">
        <v>1824</v>
      </c>
      <c r="B26" s="27">
        <v>0.06258101851851852</v>
      </c>
      <c r="C26" s="26" t="s">
        <v>74</v>
      </c>
      <c r="D26" s="26" t="s">
        <v>83</v>
      </c>
      <c r="E26" s="25">
        <v>15.0</v>
      </c>
      <c r="F26" s="25">
        <f>E26-9</f>
        <v>6</v>
      </c>
      <c r="G26" s="26"/>
      <c r="H26" s="26"/>
      <c r="I26" s="26"/>
      <c r="J26" s="26" t="s">
        <v>1827</v>
      </c>
    </row>
    <row r="27">
      <c r="A27" s="26" t="s">
        <v>1824</v>
      </c>
      <c r="B27" s="27">
        <v>0.06421296296296296</v>
      </c>
      <c r="C27" s="26" t="s">
        <v>70</v>
      </c>
      <c r="D27" s="43" t="s">
        <v>127</v>
      </c>
      <c r="E27" s="25">
        <v>8.0</v>
      </c>
      <c r="F27" s="25">
        <f>E27-1</f>
        <v>7</v>
      </c>
      <c r="G27" s="26"/>
      <c r="H27" s="26"/>
      <c r="I27" s="26"/>
      <c r="J27" s="26"/>
    </row>
    <row r="28">
      <c r="A28" s="26" t="s">
        <v>1824</v>
      </c>
      <c r="B28" s="27">
        <v>0.06579861111111111</v>
      </c>
      <c r="C28" s="26" t="s">
        <v>69</v>
      </c>
      <c r="D28" s="26" t="s">
        <v>80</v>
      </c>
      <c r="E28" s="25">
        <v>14.0</v>
      </c>
      <c r="F28" s="25">
        <f t="shared" ref="F28:F29" si="2">E28-4</f>
        <v>10</v>
      </c>
      <c r="G28" s="26"/>
      <c r="H28" s="26"/>
      <c r="I28" s="26"/>
      <c r="J28" s="26"/>
    </row>
    <row r="29">
      <c r="A29" s="26" t="s">
        <v>1824</v>
      </c>
      <c r="B29" s="27">
        <v>0.06664351851851852</v>
      </c>
      <c r="C29" s="26" t="s">
        <v>70</v>
      </c>
      <c r="D29" s="26" t="s">
        <v>80</v>
      </c>
      <c r="E29" s="25">
        <v>22.0</v>
      </c>
      <c r="F29" s="25">
        <f t="shared" si="2"/>
        <v>18</v>
      </c>
      <c r="G29" s="26"/>
      <c r="H29" s="26"/>
      <c r="I29" s="26"/>
      <c r="J29" s="26"/>
    </row>
    <row r="30">
      <c r="A30" s="26" t="s">
        <v>1824</v>
      </c>
      <c r="B30" s="27">
        <v>0.06813657407407407</v>
      </c>
      <c r="C30" s="26" t="s">
        <v>66</v>
      </c>
      <c r="D30" s="26" t="s">
        <v>79</v>
      </c>
      <c r="E30" s="25">
        <v>22.0</v>
      </c>
      <c r="F30" s="25">
        <f>E30-3</f>
        <v>19</v>
      </c>
      <c r="G30" s="26"/>
      <c r="H30" s="26"/>
      <c r="I30" s="26"/>
      <c r="J30" s="26"/>
    </row>
    <row r="31">
      <c r="A31" s="26" t="s">
        <v>1824</v>
      </c>
      <c r="B31" s="27">
        <v>0.06886574074074074</v>
      </c>
      <c r="C31" s="26" t="s">
        <v>66</v>
      </c>
      <c r="D31" s="26" t="s">
        <v>83</v>
      </c>
      <c r="E31" s="25">
        <v>23.0</v>
      </c>
      <c r="F31" s="25">
        <f>E31-5</f>
        <v>18</v>
      </c>
      <c r="G31" s="26"/>
      <c r="H31" s="26"/>
      <c r="I31" s="26"/>
      <c r="J31" s="26"/>
    </row>
    <row r="32">
      <c r="A32" s="26" t="s">
        <v>1824</v>
      </c>
      <c r="B32" s="27">
        <v>0.07200231481481481</v>
      </c>
      <c r="C32" s="26" t="s">
        <v>70</v>
      </c>
      <c r="D32" s="26" t="s">
        <v>155</v>
      </c>
      <c r="E32" s="25">
        <v>44.0</v>
      </c>
      <c r="F32" s="25"/>
      <c r="G32" s="26"/>
      <c r="H32" s="26"/>
      <c r="I32" s="26"/>
      <c r="J32" s="26" t="s">
        <v>1652</v>
      </c>
    </row>
    <row r="33">
      <c r="A33" s="26" t="s">
        <v>1824</v>
      </c>
      <c r="B33" s="27">
        <v>0.07739583333333333</v>
      </c>
      <c r="C33" s="26" t="s">
        <v>70</v>
      </c>
      <c r="D33" s="26" t="s">
        <v>93</v>
      </c>
      <c r="E33" s="25">
        <f t="shared" ref="E33:E34" si="3">F33+8</f>
        <v>12</v>
      </c>
      <c r="F33" s="25">
        <v>4.0</v>
      </c>
      <c r="G33" s="26"/>
      <c r="H33" s="26"/>
      <c r="I33" s="26"/>
      <c r="J33" s="26" t="s">
        <v>99</v>
      </c>
    </row>
    <row r="34">
      <c r="A34" s="26" t="s">
        <v>1824</v>
      </c>
      <c r="B34" s="27">
        <v>0.07740740740740741</v>
      </c>
      <c r="C34" s="26" t="s">
        <v>70</v>
      </c>
      <c r="D34" s="26" t="s">
        <v>93</v>
      </c>
      <c r="E34" s="25">
        <f t="shared" si="3"/>
        <v>27</v>
      </c>
      <c r="F34" s="25">
        <v>19.0</v>
      </c>
      <c r="G34" s="26"/>
      <c r="H34" s="26"/>
      <c r="I34" s="26"/>
      <c r="J34" s="26" t="s">
        <v>99</v>
      </c>
    </row>
    <row r="35">
      <c r="A35" s="26" t="s">
        <v>1824</v>
      </c>
      <c r="B35" s="27">
        <v>0.07770833333333334</v>
      </c>
      <c r="C35" s="26" t="s">
        <v>70</v>
      </c>
      <c r="D35" s="26" t="s">
        <v>91</v>
      </c>
      <c r="E35" s="25"/>
      <c r="F35" s="25"/>
      <c r="G35" s="26"/>
      <c r="H35" s="26" t="s">
        <v>1828</v>
      </c>
      <c r="I35" s="26"/>
      <c r="J35" s="26"/>
    </row>
    <row r="36">
      <c r="A36" s="26" t="s">
        <v>1824</v>
      </c>
      <c r="B36" s="27">
        <v>0.07793981481481481</v>
      </c>
      <c r="C36" s="26" t="s">
        <v>70</v>
      </c>
      <c r="D36" s="26" t="s">
        <v>93</v>
      </c>
      <c r="E36" s="25">
        <v>18.0</v>
      </c>
      <c r="F36" s="25">
        <f t="shared" ref="F36:F37" si="4">E36-8</f>
        <v>10</v>
      </c>
      <c r="G36" s="26"/>
      <c r="H36" s="26"/>
      <c r="I36" s="26"/>
      <c r="J36" s="26" t="s">
        <v>99</v>
      </c>
    </row>
    <row r="37">
      <c r="A37" s="26" t="s">
        <v>1824</v>
      </c>
      <c r="B37" s="27">
        <v>0.07797453703703704</v>
      </c>
      <c r="C37" s="26" t="s">
        <v>70</v>
      </c>
      <c r="D37" s="26" t="s">
        <v>93</v>
      </c>
      <c r="E37" s="25">
        <v>17.0</v>
      </c>
      <c r="F37" s="25">
        <f t="shared" si="4"/>
        <v>9</v>
      </c>
      <c r="G37" s="26"/>
      <c r="H37" s="26"/>
      <c r="I37" s="26"/>
      <c r="J37" s="26" t="s">
        <v>99</v>
      </c>
    </row>
    <row r="38">
      <c r="A38" s="26" t="s">
        <v>1824</v>
      </c>
      <c r="B38" s="27">
        <v>0.08493055555555555</v>
      </c>
      <c r="C38" s="26" t="s">
        <v>70</v>
      </c>
      <c r="D38" s="26" t="s">
        <v>154</v>
      </c>
      <c r="E38" s="25">
        <v>19.0</v>
      </c>
      <c r="F38" s="25">
        <f t="shared" ref="F38:F39" si="5">E38-3</f>
        <v>16</v>
      </c>
      <c r="G38" s="26"/>
      <c r="H38" s="26"/>
      <c r="I38" s="26"/>
      <c r="J38" s="26"/>
    </row>
    <row r="39">
      <c r="A39" s="26" t="s">
        <v>1824</v>
      </c>
      <c r="B39" s="27">
        <v>0.0853587962962963</v>
      </c>
      <c r="C39" s="26" t="s">
        <v>70</v>
      </c>
      <c r="D39" s="26" t="s">
        <v>125</v>
      </c>
      <c r="E39" s="25">
        <v>13.0</v>
      </c>
      <c r="F39" s="25">
        <f t="shared" si="5"/>
        <v>10</v>
      </c>
      <c r="G39" s="26"/>
      <c r="H39" s="26"/>
      <c r="I39" s="26"/>
      <c r="J39" s="26"/>
    </row>
    <row r="40">
      <c r="A40" s="26" t="s">
        <v>1824</v>
      </c>
      <c r="B40" s="27">
        <v>0.08559027777777778</v>
      </c>
      <c r="C40" s="26" t="s">
        <v>70</v>
      </c>
      <c r="D40" s="26" t="s">
        <v>155</v>
      </c>
      <c r="E40" s="25" t="s">
        <v>75</v>
      </c>
      <c r="F40" s="25" t="s">
        <v>75</v>
      </c>
      <c r="G40" s="26"/>
      <c r="H40" s="26"/>
      <c r="I40" s="26"/>
      <c r="J40" s="26" t="s">
        <v>1829</v>
      </c>
    </row>
    <row r="41">
      <c r="A41" s="26" t="s">
        <v>1824</v>
      </c>
      <c r="B41" s="27">
        <v>0.1046875</v>
      </c>
      <c r="C41" s="26" t="s">
        <v>66</v>
      </c>
      <c r="D41" s="26" t="s">
        <v>125</v>
      </c>
      <c r="E41" s="25">
        <v>25.0</v>
      </c>
      <c r="F41" s="25">
        <f>E41-10</f>
        <v>15</v>
      </c>
      <c r="G41" s="26"/>
      <c r="H41" s="26"/>
      <c r="I41" s="26"/>
      <c r="J41" s="26" t="s">
        <v>970</v>
      </c>
    </row>
    <row r="42">
      <c r="A42" s="26" t="s">
        <v>1824</v>
      </c>
      <c r="B42" s="27">
        <v>0.1046875</v>
      </c>
      <c r="C42" s="26" t="s">
        <v>84</v>
      </c>
      <c r="D42" s="26" t="s">
        <v>125</v>
      </c>
      <c r="E42" s="25">
        <v>26.0</v>
      </c>
      <c r="F42" s="25">
        <f>E42-2-10</f>
        <v>14</v>
      </c>
      <c r="G42" s="26"/>
      <c r="H42" s="26"/>
      <c r="I42" s="26"/>
      <c r="J42" s="26" t="s">
        <v>970</v>
      </c>
    </row>
    <row r="43">
      <c r="A43" s="26" t="s">
        <v>1824</v>
      </c>
      <c r="B43" s="27">
        <v>0.1047337962962963</v>
      </c>
      <c r="C43" s="26" t="s">
        <v>70</v>
      </c>
      <c r="D43" s="26" t="s">
        <v>125</v>
      </c>
      <c r="E43" s="25">
        <v>27.0</v>
      </c>
      <c r="F43" s="25">
        <f>E43-10-8</f>
        <v>9</v>
      </c>
      <c r="G43" s="26"/>
      <c r="H43" s="26"/>
      <c r="I43" s="26"/>
      <c r="J43" s="26" t="s">
        <v>970</v>
      </c>
    </row>
    <row r="44">
      <c r="A44" s="26" t="s">
        <v>1824</v>
      </c>
      <c r="B44" s="27">
        <v>0.10474537037037036</v>
      </c>
      <c r="C44" s="26" t="s">
        <v>82</v>
      </c>
      <c r="D44" s="26" t="s">
        <v>125</v>
      </c>
      <c r="E44" s="25">
        <v>23.0</v>
      </c>
      <c r="F44" s="25">
        <f>E44-10-2</f>
        <v>11</v>
      </c>
      <c r="G44" s="26"/>
      <c r="H44" s="26"/>
      <c r="I44" s="26"/>
      <c r="J44" s="26" t="s">
        <v>970</v>
      </c>
    </row>
    <row r="45">
      <c r="A45" s="26" t="s">
        <v>1824</v>
      </c>
      <c r="B45" s="27">
        <v>0.10484953703703703</v>
      </c>
      <c r="C45" s="26" t="s">
        <v>74</v>
      </c>
      <c r="D45" s="26" t="s">
        <v>125</v>
      </c>
      <c r="E45" s="25" t="s">
        <v>75</v>
      </c>
      <c r="F45" s="25" t="s">
        <v>75</v>
      </c>
      <c r="G45" s="26"/>
      <c r="H45" s="26"/>
      <c r="I45" s="26"/>
      <c r="J45" s="26" t="s">
        <v>85</v>
      </c>
    </row>
    <row r="46">
      <c r="A46" s="26" t="s">
        <v>1824</v>
      </c>
      <c r="B46" s="27">
        <v>0.1047337962962963</v>
      </c>
      <c r="C46" s="26" t="s">
        <v>74</v>
      </c>
      <c r="D46" s="26" t="s">
        <v>125</v>
      </c>
      <c r="E46" s="25">
        <v>34.0</v>
      </c>
      <c r="F46" s="25">
        <f>E46-10-11</f>
        <v>13</v>
      </c>
      <c r="G46" s="26"/>
      <c r="H46" s="26"/>
      <c r="I46" s="26"/>
      <c r="J46" s="26" t="s">
        <v>1290</v>
      </c>
    </row>
    <row r="47">
      <c r="A47" s="26" t="s">
        <v>1824</v>
      </c>
      <c r="B47" s="27">
        <v>0.10489583333333333</v>
      </c>
      <c r="C47" s="26" t="s">
        <v>69</v>
      </c>
      <c r="D47" s="26" t="s">
        <v>125</v>
      </c>
      <c r="E47" s="25">
        <v>21.0</v>
      </c>
      <c r="F47" s="25">
        <f>E47-4-10</f>
        <v>7</v>
      </c>
      <c r="G47" s="26"/>
      <c r="H47" s="26"/>
      <c r="I47" s="26"/>
      <c r="J47" s="26" t="s">
        <v>970</v>
      </c>
    </row>
    <row r="48">
      <c r="A48" s="26" t="s">
        <v>1824</v>
      </c>
      <c r="B48" s="27">
        <v>0.10490740740740741</v>
      </c>
      <c r="C48" s="26" t="s">
        <v>968</v>
      </c>
      <c r="D48" s="26" t="s">
        <v>125</v>
      </c>
      <c r="E48" s="25">
        <v>26.0</v>
      </c>
      <c r="F48" s="25">
        <f>E48-1-10</f>
        <v>15</v>
      </c>
      <c r="G48" s="26"/>
      <c r="H48" s="26"/>
      <c r="I48" s="26"/>
      <c r="J48" s="26" t="s">
        <v>970</v>
      </c>
    </row>
    <row r="49">
      <c r="A49" s="26" t="s">
        <v>1824</v>
      </c>
      <c r="B49" s="27">
        <v>0.10550925925925926</v>
      </c>
      <c r="C49" s="26" t="s">
        <v>66</v>
      </c>
      <c r="D49" s="26" t="s">
        <v>67</v>
      </c>
      <c r="E49" s="25">
        <v>5.0</v>
      </c>
      <c r="F49" s="25">
        <f>E49-1</f>
        <v>4</v>
      </c>
      <c r="G49" s="26"/>
      <c r="H49" s="26"/>
      <c r="I49" s="26"/>
      <c r="J49" s="26"/>
    </row>
    <row r="50">
      <c r="A50" s="26" t="s">
        <v>1824</v>
      </c>
      <c r="B50" s="27">
        <v>0.10958333333333334</v>
      </c>
      <c r="C50" s="26" t="s">
        <v>84</v>
      </c>
      <c r="D50" s="26" t="s">
        <v>209</v>
      </c>
      <c r="E50" s="25">
        <v>23.0</v>
      </c>
      <c r="F50" s="25">
        <f>E50-4</f>
        <v>19</v>
      </c>
      <c r="G50" s="26"/>
      <c r="H50" s="26"/>
      <c r="I50" s="26"/>
      <c r="J50" s="26"/>
    </row>
    <row r="51">
      <c r="A51" s="26" t="s">
        <v>1824</v>
      </c>
      <c r="B51" s="27">
        <v>0.11180555555555556</v>
      </c>
      <c r="C51" s="26" t="s">
        <v>74</v>
      </c>
      <c r="D51" s="26" t="s">
        <v>67</v>
      </c>
      <c r="E51" s="25" t="s">
        <v>68</v>
      </c>
      <c r="F51" s="25">
        <v>20.0</v>
      </c>
      <c r="G51" s="26"/>
      <c r="H51" s="26"/>
      <c r="I51" s="26"/>
      <c r="J51" s="26"/>
    </row>
    <row r="52">
      <c r="A52" s="26" t="s">
        <v>1824</v>
      </c>
      <c r="B52" s="27">
        <v>0.11383101851851851</v>
      </c>
      <c r="C52" s="26" t="s">
        <v>74</v>
      </c>
      <c r="D52" s="26" t="s">
        <v>87</v>
      </c>
      <c r="E52" s="25">
        <v>20.0</v>
      </c>
      <c r="F52" s="25">
        <f>E52-5</f>
        <v>15</v>
      </c>
      <c r="G52" s="26"/>
      <c r="H52" s="26"/>
      <c r="I52" s="26"/>
      <c r="J52" s="26"/>
    </row>
    <row r="53">
      <c r="A53" s="26" t="s">
        <v>1824</v>
      </c>
      <c r="B53" s="27">
        <v>0.11390046296296297</v>
      </c>
      <c r="C53" s="26" t="s">
        <v>69</v>
      </c>
      <c r="D53" s="26" t="s">
        <v>87</v>
      </c>
      <c r="E53" s="25">
        <v>19.0</v>
      </c>
      <c r="F53" s="25">
        <f>E53-4</f>
        <v>15</v>
      </c>
      <c r="G53" s="26"/>
      <c r="H53" s="26"/>
      <c r="I53" s="26"/>
      <c r="J53" s="26"/>
    </row>
    <row r="54">
      <c r="A54" s="26" t="s">
        <v>1824</v>
      </c>
      <c r="B54" s="27">
        <v>0.11390046296296297</v>
      </c>
      <c r="C54" s="26" t="s">
        <v>968</v>
      </c>
      <c r="D54" s="26" t="s">
        <v>87</v>
      </c>
      <c r="E54" s="25">
        <v>17.0</v>
      </c>
      <c r="F54" s="25">
        <f>E54-1</f>
        <v>16</v>
      </c>
      <c r="G54" s="26"/>
      <c r="H54" s="26"/>
      <c r="I54" s="26"/>
      <c r="J54" s="26"/>
    </row>
    <row r="55">
      <c r="A55" s="26" t="s">
        <v>1824</v>
      </c>
      <c r="B55" s="27">
        <v>0.11392361111111111</v>
      </c>
      <c r="C55" s="26" t="s">
        <v>70</v>
      </c>
      <c r="D55" s="26" t="s">
        <v>87</v>
      </c>
      <c r="E55" s="25">
        <v>18.0</v>
      </c>
      <c r="F55" s="25">
        <f>E55-5</f>
        <v>13</v>
      </c>
      <c r="G55" s="26"/>
      <c r="H55" s="26"/>
      <c r="I55" s="26"/>
      <c r="J55" s="26"/>
    </row>
    <row r="56">
      <c r="A56" s="26" t="s">
        <v>1824</v>
      </c>
      <c r="B56" s="27">
        <v>0.11394675925925926</v>
      </c>
      <c r="C56" s="26" t="s">
        <v>82</v>
      </c>
      <c r="D56" s="26" t="s">
        <v>87</v>
      </c>
      <c r="E56" s="25">
        <v>16.0</v>
      </c>
      <c r="F56" s="25">
        <f>E56-1</f>
        <v>15</v>
      </c>
      <c r="G56" s="26"/>
      <c r="H56" s="26"/>
      <c r="I56" s="26"/>
      <c r="J56" s="26"/>
    </row>
    <row r="57">
      <c r="A57" s="26" t="s">
        <v>1824</v>
      </c>
      <c r="B57" s="27">
        <v>0.11421296296296296</v>
      </c>
      <c r="C57" s="26" t="s">
        <v>84</v>
      </c>
      <c r="D57" s="26" t="s">
        <v>87</v>
      </c>
      <c r="E57" s="25">
        <v>14.0</v>
      </c>
      <c r="F57" s="25">
        <f>E57-2</f>
        <v>12</v>
      </c>
      <c r="G57" s="26"/>
      <c r="H57" s="26"/>
      <c r="I57" s="26"/>
      <c r="J57" s="26"/>
    </row>
    <row r="58">
      <c r="A58" s="26" t="s">
        <v>1824</v>
      </c>
      <c r="B58" s="27">
        <v>0.1142824074074074</v>
      </c>
      <c r="C58" s="26" t="s">
        <v>66</v>
      </c>
      <c r="D58" s="26" t="s">
        <v>87</v>
      </c>
      <c r="E58" s="25">
        <v>4.0</v>
      </c>
      <c r="F58" s="25">
        <f>E58-0</f>
        <v>4</v>
      </c>
      <c r="G58" s="26"/>
      <c r="H58" s="26"/>
      <c r="I58" s="26"/>
      <c r="J58" s="26"/>
    </row>
    <row r="59">
      <c r="A59" s="26" t="s">
        <v>1824</v>
      </c>
      <c r="B59" s="27">
        <v>0.11511574074074074</v>
      </c>
      <c r="C59" s="26" t="s">
        <v>74</v>
      </c>
      <c r="D59" s="26" t="s">
        <v>125</v>
      </c>
      <c r="E59" s="25" t="s">
        <v>68</v>
      </c>
      <c r="F59" s="25">
        <v>20.0</v>
      </c>
      <c r="G59" s="26"/>
      <c r="H59" s="26"/>
      <c r="I59" s="26"/>
      <c r="J59" s="26"/>
    </row>
    <row r="60">
      <c r="A60" s="26" t="s">
        <v>1824</v>
      </c>
      <c r="B60" s="27">
        <v>0.11768518518518518</v>
      </c>
      <c r="C60" s="26" t="s">
        <v>69</v>
      </c>
      <c r="D60" s="26" t="s">
        <v>89</v>
      </c>
      <c r="E60" s="25">
        <v>12.0</v>
      </c>
      <c r="F60" s="25">
        <f>E60-8</f>
        <v>4</v>
      </c>
      <c r="G60" s="26"/>
      <c r="H60" s="26"/>
      <c r="I60" s="26"/>
      <c r="J60" s="26" t="s">
        <v>1830</v>
      </c>
    </row>
    <row r="61">
      <c r="A61" s="26" t="s">
        <v>1824</v>
      </c>
      <c r="B61" s="27">
        <v>0.11813657407407407</v>
      </c>
      <c r="C61" s="26" t="s">
        <v>70</v>
      </c>
      <c r="D61" s="26" t="s">
        <v>67</v>
      </c>
      <c r="E61" s="25">
        <v>22.0</v>
      </c>
      <c r="F61" s="25">
        <f>E61-3</f>
        <v>19</v>
      </c>
      <c r="G61" s="26"/>
      <c r="H61" s="26"/>
      <c r="I61" s="26"/>
      <c r="J61" s="26"/>
    </row>
    <row r="62">
      <c r="A62" s="26" t="s">
        <v>1824</v>
      </c>
      <c r="B62" s="27">
        <v>0.12043981481481482</v>
      </c>
      <c r="C62" s="26" t="s">
        <v>82</v>
      </c>
      <c r="D62" s="26" t="s">
        <v>166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>
      <c r="A63" s="26" t="s">
        <v>1824</v>
      </c>
      <c r="B63" s="27">
        <v>0.12043981481481482</v>
      </c>
      <c r="C63" s="26" t="s">
        <v>82</v>
      </c>
      <c r="D63" s="26" t="s">
        <v>166</v>
      </c>
      <c r="E63" s="25">
        <v>26.0</v>
      </c>
      <c r="F63" s="25">
        <f>E63-7</f>
        <v>19</v>
      </c>
      <c r="G63" s="26"/>
      <c r="H63" s="26"/>
      <c r="I63" s="26"/>
      <c r="J63" s="26" t="s">
        <v>1831</v>
      </c>
    </row>
    <row r="64">
      <c r="A64" s="26" t="s">
        <v>1824</v>
      </c>
      <c r="B64" s="27">
        <v>0.12236111111111111</v>
      </c>
      <c r="C64" s="26" t="s">
        <v>84</v>
      </c>
      <c r="D64" s="26" t="s">
        <v>166</v>
      </c>
      <c r="E64" s="25" t="s">
        <v>75</v>
      </c>
      <c r="F64" s="25" t="s">
        <v>75</v>
      </c>
      <c r="G64" s="26"/>
      <c r="H64" s="26"/>
      <c r="I64" s="26"/>
      <c r="J64" s="26" t="s">
        <v>85</v>
      </c>
    </row>
    <row r="65">
      <c r="A65" s="26" t="s">
        <v>1824</v>
      </c>
      <c r="B65" s="27">
        <v>0.12236111111111111</v>
      </c>
      <c r="C65" s="26" t="s">
        <v>84</v>
      </c>
      <c r="D65" s="26" t="s">
        <v>166</v>
      </c>
      <c r="E65" s="25">
        <v>16.0</v>
      </c>
      <c r="F65" s="25">
        <f>E65--1</f>
        <v>17</v>
      </c>
      <c r="G65" s="26"/>
      <c r="H65" s="26"/>
      <c r="I65" s="26"/>
      <c r="J65" s="26" t="s">
        <v>1831</v>
      </c>
    </row>
    <row r="66">
      <c r="A66" s="26" t="s">
        <v>1824</v>
      </c>
      <c r="B66" s="27">
        <v>0.1247337962962963</v>
      </c>
      <c r="C66" s="26" t="s">
        <v>74</v>
      </c>
      <c r="D66" s="26" t="s">
        <v>93</v>
      </c>
      <c r="E66" s="25">
        <v>28.0</v>
      </c>
      <c r="F66" s="25">
        <f>E66-9</f>
        <v>19</v>
      </c>
      <c r="G66" s="26"/>
      <c r="H66" s="26"/>
      <c r="I66" s="26"/>
      <c r="J66" s="26" t="s">
        <v>1363</v>
      </c>
    </row>
    <row r="67">
      <c r="A67" s="26" t="s">
        <v>1824</v>
      </c>
      <c r="B67" s="27">
        <v>0.12491898148148148</v>
      </c>
      <c r="C67" s="26" t="s">
        <v>74</v>
      </c>
      <c r="D67" s="26" t="s">
        <v>91</v>
      </c>
      <c r="E67" s="25">
        <v>26.0</v>
      </c>
      <c r="F67" s="25"/>
      <c r="G67" s="26"/>
      <c r="H67" s="26" t="s">
        <v>1832</v>
      </c>
      <c r="I67" s="26"/>
      <c r="J67" s="26"/>
    </row>
    <row r="68">
      <c r="A68" s="26" t="s">
        <v>1824</v>
      </c>
      <c r="B68" s="27">
        <v>0.12540509259259258</v>
      </c>
      <c r="C68" s="26" t="s">
        <v>74</v>
      </c>
      <c r="D68" s="26" t="s">
        <v>125</v>
      </c>
      <c r="E68" s="25">
        <v>22.0</v>
      </c>
      <c r="F68" s="25">
        <f>E68-11</f>
        <v>11</v>
      </c>
      <c r="G68" s="26"/>
      <c r="H68" s="26"/>
      <c r="I68" s="26"/>
      <c r="J68" s="26"/>
    </row>
    <row r="69">
      <c r="A69" s="26" t="s">
        <v>1824</v>
      </c>
      <c r="B69" s="27">
        <v>0.1261574074074074</v>
      </c>
      <c r="C69" s="26" t="s">
        <v>69</v>
      </c>
      <c r="D69" s="26" t="s">
        <v>89</v>
      </c>
      <c r="E69" s="25">
        <v>23.0</v>
      </c>
      <c r="F69" s="25">
        <v>15.0</v>
      </c>
      <c r="G69" s="26"/>
      <c r="H69" s="26"/>
      <c r="I69" s="26"/>
      <c r="J69" s="26" t="s">
        <v>814</v>
      </c>
    </row>
    <row r="70">
      <c r="A70" s="26" t="s">
        <v>1824</v>
      </c>
      <c r="B70" s="27">
        <v>0.12636574074074075</v>
      </c>
      <c r="C70" s="26" t="s">
        <v>69</v>
      </c>
      <c r="D70" s="26" t="s">
        <v>91</v>
      </c>
      <c r="E70" s="25">
        <v>26.0</v>
      </c>
      <c r="F70" s="25"/>
      <c r="G70" s="26"/>
      <c r="H70" s="26" t="s">
        <v>1833</v>
      </c>
      <c r="I70" s="26"/>
      <c r="J70" s="26"/>
    </row>
    <row r="71">
      <c r="A71" s="26" t="s">
        <v>1824</v>
      </c>
      <c r="B71" s="27">
        <v>0.12690972222222222</v>
      </c>
      <c r="C71" s="26" t="s">
        <v>69</v>
      </c>
      <c r="D71" s="26" t="s">
        <v>89</v>
      </c>
      <c r="E71" s="25">
        <v>11.0</v>
      </c>
      <c r="F71" s="25">
        <f>E71-8</f>
        <v>3</v>
      </c>
      <c r="G71" s="26"/>
      <c r="H71" s="26"/>
      <c r="I71" s="26"/>
      <c r="J71" s="26" t="s">
        <v>223</v>
      </c>
    </row>
    <row r="72">
      <c r="A72" s="26" t="s">
        <v>1824</v>
      </c>
      <c r="B72" s="27">
        <v>0.12790509259259258</v>
      </c>
      <c r="C72" s="26" t="s">
        <v>70</v>
      </c>
      <c r="D72" s="26" t="s">
        <v>93</v>
      </c>
      <c r="E72" s="25">
        <f>F72+8</f>
        <v>27</v>
      </c>
      <c r="F72" s="25">
        <v>19.0</v>
      </c>
      <c r="G72" s="26"/>
      <c r="H72" s="26"/>
      <c r="I72" s="26"/>
      <c r="J72" s="26" t="s">
        <v>99</v>
      </c>
    </row>
    <row r="73">
      <c r="A73" s="26" t="s">
        <v>1824</v>
      </c>
      <c r="B73" s="27">
        <v>0.12796296296296297</v>
      </c>
      <c r="C73" s="26" t="s">
        <v>70</v>
      </c>
      <c r="D73" s="26" t="s">
        <v>93</v>
      </c>
      <c r="E73" s="25">
        <v>17.0</v>
      </c>
      <c r="F73" s="25">
        <f>E73-8</f>
        <v>9</v>
      </c>
      <c r="G73" s="26"/>
      <c r="H73" s="26"/>
      <c r="I73" s="26"/>
      <c r="J73" s="26" t="s">
        <v>99</v>
      </c>
    </row>
    <row r="74">
      <c r="A74" s="26" t="s">
        <v>1824</v>
      </c>
      <c r="B74" s="27">
        <v>0.1280787037037037</v>
      </c>
      <c r="C74" s="26" t="s">
        <v>70</v>
      </c>
      <c r="D74" s="26" t="s">
        <v>91</v>
      </c>
      <c r="E74" s="25">
        <v>10.0</v>
      </c>
      <c r="F74" s="25"/>
      <c r="G74" s="26"/>
      <c r="H74" s="26" t="s">
        <v>1834</v>
      </c>
      <c r="I74" s="26"/>
      <c r="J74" s="26"/>
    </row>
    <row r="75">
      <c r="A75" s="26" t="s">
        <v>1824</v>
      </c>
      <c r="B75" s="27">
        <v>0.12810185185185186</v>
      </c>
      <c r="C75" s="26" t="s">
        <v>70</v>
      </c>
      <c r="D75" s="26" t="s">
        <v>91</v>
      </c>
      <c r="E75" s="25">
        <v>6.0</v>
      </c>
      <c r="F75" s="25"/>
      <c r="G75" s="26"/>
      <c r="H75" s="26" t="s">
        <v>1835</v>
      </c>
      <c r="I75" s="26"/>
      <c r="J75" s="26"/>
    </row>
    <row r="76">
      <c r="A76" s="26" t="s">
        <v>1824</v>
      </c>
      <c r="B76" s="27">
        <v>0.12815972222222222</v>
      </c>
      <c r="C76" s="26" t="s">
        <v>70</v>
      </c>
      <c r="D76" s="26" t="s">
        <v>93</v>
      </c>
      <c r="E76" s="25">
        <v>18.0</v>
      </c>
      <c r="F76" s="25">
        <f>E76-8</f>
        <v>10</v>
      </c>
      <c r="G76" s="26"/>
      <c r="H76" s="26"/>
      <c r="I76" s="26"/>
      <c r="J76" s="26" t="s">
        <v>99</v>
      </c>
    </row>
    <row r="77">
      <c r="A77" s="26" t="s">
        <v>1824</v>
      </c>
      <c r="B77" s="27">
        <v>0.12819444444444444</v>
      </c>
      <c r="C77" s="26" t="s">
        <v>70</v>
      </c>
      <c r="D77" s="26" t="s">
        <v>91</v>
      </c>
      <c r="E77" s="25">
        <v>8.0</v>
      </c>
      <c r="F77" s="25"/>
      <c r="G77" s="26"/>
      <c r="H77" s="26" t="s">
        <v>1836</v>
      </c>
      <c r="I77" s="26"/>
      <c r="J77" s="26"/>
    </row>
    <row r="78">
      <c r="A78" s="26" t="s">
        <v>1824</v>
      </c>
      <c r="B78" s="27">
        <v>0.1282986111111111</v>
      </c>
      <c r="C78" s="26" t="s">
        <v>70</v>
      </c>
      <c r="D78" s="26" t="s">
        <v>93</v>
      </c>
      <c r="E78" s="25">
        <f t="shared" ref="E78:E79" si="6">F78+8</f>
        <v>25</v>
      </c>
      <c r="F78" s="25">
        <v>17.0</v>
      </c>
      <c r="G78" s="26"/>
      <c r="H78" s="26"/>
      <c r="I78" s="26"/>
      <c r="J78" s="26" t="s">
        <v>99</v>
      </c>
    </row>
    <row r="79">
      <c r="A79" s="26" t="s">
        <v>1824</v>
      </c>
      <c r="B79" s="27">
        <v>0.12832175925925926</v>
      </c>
      <c r="C79" s="26" t="s">
        <v>70</v>
      </c>
      <c r="D79" s="26" t="s">
        <v>93</v>
      </c>
      <c r="E79" s="25">
        <f t="shared" si="6"/>
        <v>10</v>
      </c>
      <c r="F79" s="25">
        <v>2.0</v>
      </c>
      <c r="G79" s="26"/>
      <c r="H79" s="26"/>
      <c r="I79" s="26"/>
      <c r="J79" s="26" t="s">
        <v>99</v>
      </c>
    </row>
    <row r="80">
      <c r="A80" s="26" t="s">
        <v>1824</v>
      </c>
      <c r="B80" s="27">
        <v>0.12840277777777778</v>
      </c>
      <c r="C80" s="26" t="s">
        <v>70</v>
      </c>
      <c r="D80" s="26" t="s">
        <v>91</v>
      </c>
      <c r="E80" s="25">
        <v>10.0</v>
      </c>
      <c r="F80" s="25"/>
      <c r="G80" s="26"/>
      <c r="H80" s="26" t="s">
        <v>1834</v>
      </c>
      <c r="I80" s="26"/>
      <c r="J80" s="26"/>
    </row>
    <row r="81">
      <c r="A81" s="26" t="s">
        <v>1824</v>
      </c>
      <c r="B81" s="27">
        <v>0.13126157407407407</v>
      </c>
      <c r="C81" s="26" t="s">
        <v>82</v>
      </c>
      <c r="D81" s="26" t="s">
        <v>89</v>
      </c>
      <c r="E81" s="25">
        <f>F81+8</f>
        <v>22</v>
      </c>
      <c r="F81" s="25">
        <v>14.0</v>
      </c>
      <c r="G81" s="26"/>
      <c r="H81" s="26"/>
      <c r="I81" s="26"/>
      <c r="J81" s="26" t="s">
        <v>1837</v>
      </c>
    </row>
    <row r="82">
      <c r="A82" s="26" t="s">
        <v>1824</v>
      </c>
      <c r="B82" s="27">
        <v>0.1314699074074074</v>
      </c>
      <c r="C82" s="26" t="s">
        <v>82</v>
      </c>
      <c r="D82" s="26" t="s">
        <v>91</v>
      </c>
      <c r="E82" s="25">
        <v>10.0</v>
      </c>
      <c r="F82" s="25"/>
      <c r="G82" s="26"/>
      <c r="H82" s="26" t="s">
        <v>1838</v>
      </c>
      <c r="I82" s="26"/>
      <c r="J82" s="26"/>
    </row>
    <row r="83">
      <c r="A83" s="26" t="s">
        <v>1824</v>
      </c>
      <c r="B83" s="27">
        <v>0.13197916666666668</v>
      </c>
      <c r="C83" s="26" t="s">
        <v>70</v>
      </c>
      <c r="D83" s="26" t="s">
        <v>93</v>
      </c>
      <c r="E83" s="25">
        <v>12.0</v>
      </c>
      <c r="F83" s="25">
        <f>E83-8</f>
        <v>4</v>
      </c>
      <c r="G83" s="26"/>
      <c r="H83" s="26"/>
      <c r="I83" s="26"/>
      <c r="J83" s="26" t="s">
        <v>605</v>
      </c>
    </row>
    <row r="84">
      <c r="A84" s="26" t="s">
        <v>1824</v>
      </c>
      <c r="B84" s="27">
        <v>0.13383101851851853</v>
      </c>
      <c r="C84" s="26" t="s">
        <v>66</v>
      </c>
      <c r="D84" s="26" t="s">
        <v>93</v>
      </c>
      <c r="E84" s="25">
        <v>19.0</v>
      </c>
      <c r="F84" s="25">
        <f t="shared" ref="F84:F85" si="7">E84-9</f>
        <v>10</v>
      </c>
      <c r="G84" s="26"/>
      <c r="H84" s="26"/>
      <c r="I84" s="26"/>
      <c r="J84" s="26" t="s">
        <v>1839</v>
      </c>
    </row>
    <row r="85">
      <c r="A85" s="26" t="s">
        <v>1824</v>
      </c>
      <c r="B85" s="27">
        <v>0.13495370370370371</v>
      </c>
      <c r="C85" s="26" t="s">
        <v>66</v>
      </c>
      <c r="D85" s="26" t="s">
        <v>93</v>
      </c>
      <c r="E85" s="25">
        <v>23.0</v>
      </c>
      <c r="F85" s="25">
        <f t="shared" si="7"/>
        <v>14</v>
      </c>
      <c r="G85" s="26"/>
      <c r="H85" s="26"/>
      <c r="I85" s="26"/>
      <c r="J85" s="26" t="s">
        <v>1100</v>
      </c>
    </row>
    <row r="86">
      <c r="A86" s="26" t="s">
        <v>1824</v>
      </c>
      <c r="B86" s="27">
        <v>0.13849537037037038</v>
      </c>
      <c r="C86" s="26" t="s">
        <v>70</v>
      </c>
      <c r="D86" s="26" t="s">
        <v>210</v>
      </c>
      <c r="E86" s="25">
        <v>17.0</v>
      </c>
      <c r="F86" s="25">
        <f>E86-1</f>
        <v>16</v>
      </c>
      <c r="G86" s="26"/>
      <c r="H86" s="26"/>
      <c r="I86" s="26"/>
      <c r="J86" s="26"/>
    </row>
    <row r="87">
      <c r="A87" s="26" t="s">
        <v>1824</v>
      </c>
      <c r="B87" s="27">
        <v>0.14291666666666666</v>
      </c>
      <c r="C87" s="26" t="s">
        <v>66</v>
      </c>
      <c r="D87" s="26" t="s">
        <v>78</v>
      </c>
      <c r="E87" s="25" t="s">
        <v>75</v>
      </c>
      <c r="F87" s="25" t="s">
        <v>75</v>
      </c>
      <c r="G87" s="26"/>
      <c r="H87" s="26"/>
      <c r="I87" s="26"/>
      <c r="J87" s="26"/>
    </row>
    <row r="88">
      <c r="A88" s="26" t="s">
        <v>1824</v>
      </c>
      <c r="B88" s="27">
        <v>0.14324074074074075</v>
      </c>
      <c r="C88" s="26" t="s">
        <v>69</v>
      </c>
      <c r="D88" s="26" t="s">
        <v>209</v>
      </c>
      <c r="E88" s="25" t="s">
        <v>75</v>
      </c>
      <c r="F88" s="25" t="s">
        <v>75</v>
      </c>
      <c r="G88" s="26"/>
      <c r="H88" s="26"/>
      <c r="I88" s="26"/>
      <c r="J88" s="26" t="s">
        <v>85</v>
      </c>
    </row>
    <row r="89">
      <c r="A89" s="26" t="s">
        <v>1824</v>
      </c>
      <c r="B89" s="27">
        <v>0.14324074074074075</v>
      </c>
      <c r="C89" s="26" t="s">
        <v>69</v>
      </c>
      <c r="D89" s="26" t="s">
        <v>209</v>
      </c>
      <c r="E89" s="25">
        <v>10.0</v>
      </c>
      <c r="F89" s="25">
        <f t="shared" ref="F89:F91" si="8">E89-3</f>
        <v>7</v>
      </c>
      <c r="G89" s="26"/>
      <c r="H89" s="26"/>
      <c r="I89" s="26"/>
      <c r="J89" s="26" t="s">
        <v>86</v>
      </c>
    </row>
    <row r="90">
      <c r="A90" s="26" t="s">
        <v>1824</v>
      </c>
      <c r="B90" s="27">
        <v>0.14431712962962964</v>
      </c>
      <c r="C90" s="26" t="s">
        <v>69</v>
      </c>
      <c r="D90" s="26" t="s">
        <v>209</v>
      </c>
      <c r="E90" s="25">
        <v>14.0</v>
      </c>
      <c r="F90" s="25">
        <f t="shared" si="8"/>
        <v>11</v>
      </c>
      <c r="G90" s="26"/>
      <c r="H90" s="26"/>
      <c r="I90" s="26"/>
      <c r="J90" s="26"/>
    </row>
    <row r="91">
      <c r="A91" s="26" t="s">
        <v>1824</v>
      </c>
      <c r="B91" s="27">
        <v>0.1448611111111111</v>
      </c>
      <c r="C91" s="26" t="s">
        <v>70</v>
      </c>
      <c r="D91" s="26" t="s">
        <v>67</v>
      </c>
      <c r="E91" s="25">
        <v>12.0</v>
      </c>
      <c r="F91" s="25">
        <f t="shared" si="8"/>
        <v>9</v>
      </c>
      <c r="G91" s="26"/>
      <c r="H91" s="26"/>
      <c r="I91" s="26"/>
      <c r="J91" s="26"/>
    </row>
    <row r="92">
      <c r="A92" s="26" t="s">
        <v>1824</v>
      </c>
      <c r="B92" s="27">
        <v>0.14524305555555556</v>
      </c>
      <c r="C92" s="26" t="s">
        <v>74</v>
      </c>
      <c r="D92" s="26" t="s">
        <v>67</v>
      </c>
      <c r="E92" s="25">
        <v>16.0</v>
      </c>
      <c r="F92" s="25">
        <f>E92-0</f>
        <v>16</v>
      </c>
      <c r="G92" s="26"/>
      <c r="H92" s="26"/>
      <c r="I92" s="26"/>
      <c r="J92" s="26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9.71"/>
    <col customWidth="1" min="9" max="9" width="6.29"/>
    <col customWidth="1" min="10" max="10" width="37.86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1840</v>
      </c>
      <c r="B2" s="27">
        <v>0.011724537037037037</v>
      </c>
      <c r="C2" s="43" t="s">
        <v>74</v>
      </c>
      <c r="D2" s="43" t="s">
        <v>125</v>
      </c>
      <c r="E2" s="43" t="s">
        <v>68</v>
      </c>
      <c r="F2" s="28">
        <v>20.0</v>
      </c>
      <c r="G2" s="43" t="s">
        <v>137</v>
      </c>
      <c r="H2" s="26"/>
      <c r="I2" s="26"/>
      <c r="J2" s="26"/>
    </row>
    <row r="3">
      <c r="A3" s="43" t="s">
        <v>1840</v>
      </c>
      <c r="B3" s="27">
        <v>0.011724537037037037</v>
      </c>
      <c r="C3" s="43" t="s">
        <v>74</v>
      </c>
      <c r="D3" s="43" t="s">
        <v>125</v>
      </c>
      <c r="E3" s="43" t="s">
        <v>75</v>
      </c>
      <c r="F3" s="43" t="s">
        <v>75</v>
      </c>
      <c r="G3" s="26"/>
      <c r="H3" s="26"/>
      <c r="I3" s="26"/>
      <c r="J3" s="43" t="s">
        <v>85</v>
      </c>
    </row>
    <row r="4">
      <c r="A4" s="43" t="s">
        <v>1840</v>
      </c>
      <c r="B4" s="27">
        <v>0.012766203703703703</v>
      </c>
      <c r="C4" s="43" t="s">
        <v>74</v>
      </c>
      <c r="D4" s="43" t="s">
        <v>67</v>
      </c>
      <c r="E4" s="28">
        <v>7.0</v>
      </c>
      <c r="F4" s="25">
        <f>E4-0</f>
        <v>7</v>
      </c>
      <c r="G4" s="26"/>
      <c r="H4" s="26"/>
      <c r="I4" s="26"/>
      <c r="J4" s="26"/>
    </row>
    <row r="5">
      <c r="A5" s="43" t="s">
        <v>1840</v>
      </c>
      <c r="B5" s="27">
        <v>0.013159722222222222</v>
      </c>
      <c r="C5" s="43" t="s">
        <v>66</v>
      </c>
      <c r="D5" s="43" t="s">
        <v>67</v>
      </c>
      <c r="E5" s="43" t="s">
        <v>88</v>
      </c>
      <c r="F5" s="28">
        <v>1.0</v>
      </c>
      <c r="G5" s="43" t="s">
        <v>137</v>
      </c>
      <c r="H5" s="26"/>
      <c r="I5" s="26"/>
      <c r="J5" s="26"/>
    </row>
    <row r="6">
      <c r="A6" s="43" t="s">
        <v>1840</v>
      </c>
      <c r="B6" s="27">
        <v>0.0153125</v>
      </c>
      <c r="C6" s="43" t="s">
        <v>70</v>
      </c>
      <c r="D6" s="43" t="s">
        <v>87</v>
      </c>
      <c r="E6" s="28">
        <v>18.0</v>
      </c>
      <c r="F6" s="25">
        <f>E6-5</f>
        <v>13</v>
      </c>
      <c r="G6" s="26"/>
      <c r="H6" s="26"/>
      <c r="I6" s="26"/>
      <c r="J6" s="26"/>
    </row>
    <row r="7">
      <c r="A7" s="43" t="s">
        <v>1840</v>
      </c>
      <c r="B7" s="27">
        <v>0.0153125</v>
      </c>
      <c r="C7" s="43" t="s">
        <v>69</v>
      </c>
      <c r="D7" s="43" t="s">
        <v>87</v>
      </c>
      <c r="E7" s="28">
        <v>19.0</v>
      </c>
      <c r="F7" s="25">
        <f>E7-4</f>
        <v>15</v>
      </c>
      <c r="G7" s="26"/>
      <c r="H7" s="26"/>
      <c r="I7" s="26"/>
      <c r="J7" s="26"/>
    </row>
    <row r="8">
      <c r="A8" s="43" t="s">
        <v>1840</v>
      </c>
      <c r="B8" s="27">
        <v>0.015324074074074073</v>
      </c>
      <c r="C8" s="43" t="s">
        <v>82</v>
      </c>
      <c r="D8" s="43" t="s">
        <v>87</v>
      </c>
      <c r="E8" s="28">
        <v>19.0</v>
      </c>
      <c r="F8" s="25">
        <f>E8-2</f>
        <v>17</v>
      </c>
      <c r="G8" s="26"/>
      <c r="H8" s="26"/>
      <c r="I8" s="26"/>
      <c r="J8" s="26"/>
    </row>
    <row r="9">
      <c r="A9" s="43" t="s">
        <v>1840</v>
      </c>
      <c r="B9" s="27">
        <v>0.015462962962962963</v>
      </c>
      <c r="C9" s="43" t="s">
        <v>66</v>
      </c>
      <c r="D9" s="43" t="s">
        <v>87</v>
      </c>
      <c r="E9" s="28">
        <v>14.0</v>
      </c>
      <c r="F9" s="25">
        <f>E9-0</f>
        <v>14</v>
      </c>
      <c r="G9" s="26"/>
      <c r="H9" s="26"/>
      <c r="I9" s="26"/>
      <c r="J9" s="26"/>
    </row>
    <row r="10">
      <c r="A10" s="43" t="s">
        <v>1840</v>
      </c>
      <c r="B10" s="27">
        <v>0.015462962962962963</v>
      </c>
      <c r="C10" s="43" t="s">
        <v>968</v>
      </c>
      <c r="D10" s="43" t="s">
        <v>87</v>
      </c>
      <c r="E10" s="28">
        <v>13.0</v>
      </c>
      <c r="F10" s="25">
        <f>E10-1</f>
        <v>12</v>
      </c>
      <c r="G10" s="26"/>
      <c r="H10" s="26"/>
      <c r="I10" s="26"/>
      <c r="J10" s="26"/>
    </row>
    <row r="11">
      <c r="A11" s="43" t="s">
        <v>1840</v>
      </c>
      <c r="B11" s="27">
        <v>0.015601851851851851</v>
      </c>
      <c r="C11" s="43" t="s">
        <v>74</v>
      </c>
      <c r="D11" s="43" t="s">
        <v>87</v>
      </c>
      <c r="E11" s="28">
        <v>10.0</v>
      </c>
      <c r="F11" s="25">
        <f>E11-5</f>
        <v>5</v>
      </c>
      <c r="G11" s="26"/>
      <c r="H11" s="26"/>
      <c r="I11" s="26"/>
      <c r="J11" s="26"/>
    </row>
    <row r="12">
      <c r="A12" s="43" t="s">
        <v>1840</v>
      </c>
      <c r="B12" s="27">
        <v>0.015648148148148147</v>
      </c>
      <c r="C12" s="43" t="s">
        <v>84</v>
      </c>
      <c r="D12" s="43" t="s">
        <v>87</v>
      </c>
      <c r="E12" s="28">
        <v>6.0</v>
      </c>
      <c r="F12" s="25">
        <f>E12-2</f>
        <v>4</v>
      </c>
      <c r="G12" s="26"/>
      <c r="H12" s="26"/>
      <c r="I12" s="26"/>
      <c r="J12" s="26"/>
    </row>
    <row r="13">
      <c r="A13" s="43" t="s">
        <v>1840</v>
      </c>
      <c r="B13" s="27">
        <v>0.017638888888888888</v>
      </c>
      <c r="C13" s="43" t="s">
        <v>70</v>
      </c>
      <c r="D13" s="43" t="s">
        <v>93</v>
      </c>
      <c r="E13" s="28">
        <f>F13+8</f>
        <v>27</v>
      </c>
      <c r="F13" s="28">
        <v>19.0</v>
      </c>
      <c r="G13" s="26"/>
      <c r="H13" s="26"/>
      <c r="I13" s="26"/>
      <c r="J13" s="43" t="s">
        <v>1841</v>
      </c>
    </row>
    <row r="14">
      <c r="A14" s="43" t="s">
        <v>1840</v>
      </c>
      <c r="B14" s="27">
        <v>0.01804398148148148</v>
      </c>
      <c r="C14" s="43" t="s">
        <v>70</v>
      </c>
      <c r="D14" s="43" t="s">
        <v>91</v>
      </c>
      <c r="E14" s="28">
        <v>9.0</v>
      </c>
      <c r="F14" s="26"/>
      <c r="G14" s="26"/>
      <c r="H14" s="43" t="s">
        <v>1842</v>
      </c>
      <c r="I14" s="26"/>
      <c r="J14" s="26"/>
    </row>
    <row r="15">
      <c r="A15" s="43" t="s">
        <v>1840</v>
      </c>
      <c r="B15" s="27">
        <v>0.018414351851851852</v>
      </c>
      <c r="C15" s="43" t="s">
        <v>70</v>
      </c>
      <c r="D15" s="43" t="s">
        <v>93</v>
      </c>
      <c r="E15" s="28">
        <f>F15+8</f>
        <v>27</v>
      </c>
      <c r="F15" s="28">
        <v>19.0</v>
      </c>
      <c r="G15" s="26"/>
      <c r="H15" s="26"/>
      <c r="I15" s="26"/>
      <c r="J15" s="43" t="s">
        <v>1841</v>
      </c>
    </row>
    <row r="16">
      <c r="A16" s="43" t="s">
        <v>1840</v>
      </c>
      <c r="B16" s="27">
        <v>0.01846064814814815</v>
      </c>
      <c r="C16" s="43" t="s">
        <v>70</v>
      </c>
      <c r="D16" s="43" t="s">
        <v>91</v>
      </c>
      <c r="E16" s="28">
        <v>7.0</v>
      </c>
      <c r="F16" s="26"/>
      <c r="G16" s="26"/>
      <c r="H16" s="43" t="s">
        <v>1843</v>
      </c>
      <c r="I16" s="28">
        <v>1.0</v>
      </c>
      <c r="J16" s="43" t="s">
        <v>1844</v>
      </c>
    </row>
    <row r="17">
      <c r="A17" s="43" t="s">
        <v>1840</v>
      </c>
      <c r="B17" s="27">
        <v>0.01945601851851852</v>
      </c>
      <c r="C17" s="43" t="s">
        <v>70</v>
      </c>
      <c r="D17" s="43" t="s">
        <v>166</v>
      </c>
      <c r="E17" s="28">
        <v>5.0</v>
      </c>
      <c r="F17" s="25">
        <f>E17-3</f>
        <v>2</v>
      </c>
      <c r="G17" s="26"/>
      <c r="H17" s="26"/>
      <c r="I17" s="26"/>
      <c r="J17" s="43" t="s">
        <v>1845</v>
      </c>
    </row>
    <row r="18">
      <c r="A18" s="43" t="s">
        <v>1840</v>
      </c>
      <c r="B18" s="27">
        <v>0.020787037037037038</v>
      </c>
      <c r="C18" s="43" t="s">
        <v>82</v>
      </c>
      <c r="D18" s="43" t="s">
        <v>89</v>
      </c>
      <c r="E18" s="28">
        <v>18.0</v>
      </c>
      <c r="F18" s="25">
        <f>E18-8</f>
        <v>10</v>
      </c>
      <c r="G18" s="26"/>
      <c r="H18" s="26"/>
      <c r="I18" s="26"/>
      <c r="J18" s="43" t="s">
        <v>1846</v>
      </c>
    </row>
    <row r="19">
      <c r="A19" s="43" t="s">
        <v>1840</v>
      </c>
      <c r="B19" s="27">
        <v>0.020925925925925924</v>
      </c>
      <c r="C19" s="43" t="s">
        <v>82</v>
      </c>
      <c r="D19" s="43" t="s">
        <v>91</v>
      </c>
      <c r="E19" s="28">
        <v>7.0</v>
      </c>
      <c r="F19" s="26"/>
      <c r="G19" s="26"/>
      <c r="H19" s="43" t="s">
        <v>1847</v>
      </c>
      <c r="I19" s="26"/>
      <c r="J19" s="26"/>
    </row>
    <row r="20">
      <c r="A20" s="43" t="s">
        <v>1840</v>
      </c>
      <c r="B20" s="27">
        <v>0.02136574074074074</v>
      </c>
      <c r="C20" s="43" t="s">
        <v>70</v>
      </c>
      <c r="D20" s="43" t="s">
        <v>93</v>
      </c>
      <c r="E20" s="28">
        <v>22.0</v>
      </c>
      <c r="F20" s="25">
        <f>E20-8</f>
        <v>14</v>
      </c>
      <c r="G20" s="26"/>
      <c r="H20" s="26"/>
      <c r="I20" s="26"/>
      <c r="J20" s="43" t="s">
        <v>1848</v>
      </c>
    </row>
    <row r="21">
      <c r="A21" s="43" t="s">
        <v>1840</v>
      </c>
      <c r="B21" s="27">
        <v>0.021458333333333333</v>
      </c>
      <c r="C21" s="43" t="s">
        <v>70</v>
      </c>
      <c r="D21" s="43" t="s">
        <v>91</v>
      </c>
      <c r="E21" s="28">
        <v>11.0</v>
      </c>
      <c r="F21" s="26"/>
      <c r="G21" s="26"/>
      <c r="H21" s="43" t="s">
        <v>1849</v>
      </c>
      <c r="I21" s="28">
        <v>1.0</v>
      </c>
      <c r="J21" s="43" t="s">
        <v>1850</v>
      </c>
    </row>
    <row r="22">
      <c r="A22" s="43" t="s">
        <v>1840</v>
      </c>
      <c r="B22" s="27">
        <v>0.026331018518518517</v>
      </c>
      <c r="C22" s="43" t="s">
        <v>84</v>
      </c>
      <c r="D22" s="43" t="s">
        <v>93</v>
      </c>
      <c r="E22" s="43" t="s">
        <v>75</v>
      </c>
      <c r="F22" s="43" t="s">
        <v>75</v>
      </c>
      <c r="G22" s="26"/>
      <c r="H22" s="26"/>
      <c r="I22" s="26"/>
      <c r="J22" s="43" t="s">
        <v>160</v>
      </c>
    </row>
    <row r="23">
      <c r="A23" s="43" t="s">
        <v>1840</v>
      </c>
      <c r="B23" s="27">
        <v>0.026331018518518517</v>
      </c>
      <c r="C23" s="43" t="s">
        <v>84</v>
      </c>
      <c r="D23" s="43" t="s">
        <v>93</v>
      </c>
      <c r="E23" s="28">
        <v>8.0</v>
      </c>
      <c r="F23" s="25">
        <f>E23-6</f>
        <v>2</v>
      </c>
      <c r="G23" s="26"/>
      <c r="H23" s="26"/>
      <c r="I23" s="26"/>
      <c r="J23" s="43" t="s">
        <v>1851</v>
      </c>
    </row>
    <row r="24">
      <c r="A24" s="43" t="s">
        <v>1840</v>
      </c>
      <c r="B24" s="27">
        <v>0.02732638888888889</v>
      </c>
      <c r="C24" s="43" t="s">
        <v>66</v>
      </c>
      <c r="D24" s="43" t="s">
        <v>89</v>
      </c>
      <c r="E24" s="43" t="s">
        <v>75</v>
      </c>
      <c r="F24" s="43" t="s">
        <v>75</v>
      </c>
      <c r="G24" s="26"/>
      <c r="H24" s="26"/>
      <c r="I24" s="26"/>
      <c r="J24" s="43" t="s">
        <v>160</v>
      </c>
    </row>
    <row r="25">
      <c r="A25" s="43" t="s">
        <v>1840</v>
      </c>
      <c r="B25" s="27">
        <v>0.02732638888888889</v>
      </c>
      <c r="C25" s="43" t="s">
        <v>66</v>
      </c>
      <c r="D25" s="43" t="s">
        <v>89</v>
      </c>
      <c r="E25" s="28">
        <v>12.0</v>
      </c>
      <c r="F25" s="28">
        <f>E25-8</f>
        <v>4</v>
      </c>
      <c r="G25" s="26"/>
      <c r="H25" s="26"/>
      <c r="I25" s="26"/>
      <c r="J25" s="26"/>
    </row>
    <row r="26">
      <c r="A26" s="43" t="s">
        <v>1840</v>
      </c>
      <c r="B26" s="27">
        <v>0.027407407407407408</v>
      </c>
      <c r="C26" s="43" t="s">
        <v>66</v>
      </c>
      <c r="D26" s="43" t="s">
        <v>89</v>
      </c>
      <c r="E26" s="43" t="s">
        <v>75</v>
      </c>
      <c r="F26" s="43" t="s">
        <v>75</v>
      </c>
      <c r="G26" s="26"/>
      <c r="H26" s="26"/>
      <c r="I26" s="26"/>
      <c r="J26" s="43" t="s">
        <v>160</v>
      </c>
    </row>
    <row r="27">
      <c r="A27" s="43" t="s">
        <v>1840</v>
      </c>
      <c r="B27" s="27">
        <v>0.027407407407407408</v>
      </c>
      <c r="C27" s="43" t="s">
        <v>66</v>
      </c>
      <c r="D27" s="43" t="s">
        <v>89</v>
      </c>
      <c r="E27" s="28">
        <v>12.0</v>
      </c>
      <c r="F27" s="28">
        <f>E27-8</f>
        <v>4</v>
      </c>
      <c r="G27" s="26"/>
      <c r="H27" s="26"/>
      <c r="I27" s="26"/>
      <c r="J27" s="26"/>
    </row>
    <row r="28">
      <c r="A28" s="43" t="s">
        <v>1840</v>
      </c>
      <c r="B28" s="27">
        <v>0.027476851851851853</v>
      </c>
      <c r="C28" s="43" t="s">
        <v>66</v>
      </c>
      <c r="D28" s="43" t="s">
        <v>76</v>
      </c>
      <c r="E28" s="28">
        <v>2.0</v>
      </c>
      <c r="F28" s="26"/>
      <c r="G28" s="26"/>
      <c r="H28" s="26"/>
      <c r="I28" s="26"/>
      <c r="J28" s="43" t="s">
        <v>1852</v>
      </c>
    </row>
    <row r="29">
      <c r="A29" s="43" t="s">
        <v>1840</v>
      </c>
      <c r="B29" s="27">
        <v>0.027662037037037037</v>
      </c>
      <c r="C29" s="43" t="s">
        <v>66</v>
      </c>
      <c r="D29" s="43" t="s">
        <v>91</v>
      </c>
      <c r="E29" s="28">
        <v>11.0</v>
      </c>
      <c r="F29" s="26"/>
      <c r="G29" s="26"/>
      <c r="H29" s="43" t="s">
        <v>1853</v>
      </c>
      <c r="I29" s="26"/>
      <c r="J29" s="26"/>
    </row>
    <row r="30">
      <c r="A30" s="43" t="s">
        <v>1840</v>
      </c>
      <c r="B30" s="27">
        <v>0.028622685185185185</v>
      </c>
      <c r="C30" s="43" t="s">
        <v>69</v>
      </c>
      <c r="D30" s="43" t="s">
        <v>132</v>
      </c>
      <c r="E30" s="28">
        <v>18.0</v>
      </c>
      <c r="F30" s="25">
        <f>E30-1</f>
        <v>17</v>
      </c>
      <c r="G30" s="26"/>
      <c r="H30" s="26"/>
      <c r="I30" s="26"/>
      <c r="J30" s="26"/>
    </row>
    <row r="31">
      <c r="A31" s="43" t="s">
        <v>1840</v>
      </c>
      <c r="B31" s="27">
        <v>0.02957175925925926</v>
      </c>
      <c r="C31" s="43" t="s">
        <v>84</v>
      </c>
      <c r="D31" s="43" t="s">
        <v>67</v>
      </c>
      <c r="E31" s="28">
        <v>12.0</v>
      </c>
      <c r="F31" s="25">
        <f>E31--2</f>
        <v>14</v>
      </c>
      <c r="G31" s="26"/>
      <c r="H31" s="26"/>
      <c r="I31" s="26"/>
      <c r="J31" s="26"/>
    </row>
    <row r="32">
      <c r="A32" s="43" t="s">
        <v>1840</v>
      </c>
      <c r="B32" s="27">
        <v>0.03203703703703704</v>
      </c>
      <c r="C32" s="43" t="s">
        <v>69</v>
      </c>
      <c r="D32" s="43" t="s">
        <v>130</v>
      </c>
      <c r="E32" s="28">
        <v>17.0</v>
      </c>
      <c r="F32" s="25">
        <f>E32-1</f>
        <v>16</v>
      </c>
      <c r="G32" s="26"/>
      <c r="H32" s="26"/>
      <c r="I32" s="26"/>
      <c r="J32" s="26"/>
    </row>
    <row r="33">
      <c r="A33" s="43" t="s">
        <v>1840</v>
      </c>
      <c r="B33" s="27">
        <v>0.03256944444444444</v>
      </c>
      <c r="C33" s="43" t="s">
        <v>74</v>
      </c>
      <c r="D33" s="43" t="s">
        <v>67</v>
      </c>
      <c r="E33" s="28">
        <v>6.0</v>
      </c>
      <c r="F33" s="28">
        <f>E33-0</f>
        <v>6</v>
      </c>
      <c r="G33" s="26"/>
      <c r="H33" s="26"/>
      <c r="I33" s="26"/>
      <c r="J33" s="26"/>
    </row>
    <row r="34">
      <c r="A34" s="43" t="s">
        <v>1840</v>
      </c>
      <c r="B34" s="27">
        <v>0.034270833333333334</v>
      </c>
      <c r="C34" s="43" t="s">
        <v>66</v>
      </c>
      <c r="D34" s="43" t="s">
        <v>83</v>
      </c>
      <c r="E34" s="28">
        <v>24.0</v>
      </c>
      <c r="F34" s="28">
        <f>E34-5</f>
        <v>19</v>
      </c>
      <c r="G34" s="26"/>
      <c r="H34" s="26"/>
      <c r="I34" s="26"/>
      <c r="J34" s="26"/>
    </row>
    <row r="35">
      <c r="A35" s="43" t="s">
        <v>1840</v>
      </c>
      <c r="B35" s="27">
        <v>0.0352662037037037</v>
      </c>
      <c r="C35" s="43" t="s">
        <v>82</v>
      </c>
      <c r="D35" s="43" t="s">
        <v>362</v>
      </c>
      <c r="E35" s="28">
        <v>27.0</v>
      </c>
      <c r="F35" s="25">
        <f>E35-9</f>
        <v>18</v>
      </c>
      <c r="G35" s="26"/>
      <c r="H35" s="26"/>
      <c r="I35" s="26"/>
      <c r="J35" s="26"/>
    </row>
    <row r="36">
      <c r="A36" s="43" t="s">
        <v>1840</v>
      </c>
      <c r="B36" s="27">
        <v>0.04027777777777778</v>
      </c>
      <c r="C36" s="43" t="s">
        <v>74</v>
      </c>
      <c r="D36" s="43" t="s">
        <v>67</v>
      </c>
      <c r="E36" s="28">
        <v>16.0</v>
      </c>
      <c r="F36" s="25">
        <f>E36-0</f>
        <v>16</v>
      </c>
      <c r="G36" s="26"/>
      <c r="H36" s="26"/>
      <c r="I36" s="26"/>
      <c r="J36" s="26"/>
    </row>
    <row r="37">
      <c r="A37" s="43" t="s">
        <v>1840</v>
      </c>
      <c r="B37" s="27">
        <v>0.04078703703703704</v>
      </c>
      <c r="C37" s="43" t="s">
        <v>82</v>
      </c>
      <c r="D37" s="43" t="s">
        <v>125</v>
      </c>
      <c r="E37" s="28">
        <v>18.0</v>
      </c>
      <c r="F37" s="25">
        <f>E37-2</f>
        <v>16</v>
      </c>
      <c r="G37" s="26"/>
      <c r="H37" s="26"/>
      <c r="I37" s="26"/>
      <c r="J37" s="26"/>
    </row>
    <row r="38">
      <c r="A38" s="43" t="s">
        <v>1840</v>
      </c>
      <c r="B38" s="27">
        <v>0.04200231481481481</v>
      </c>
      <c r="C38" s="43" t="s">
        <v>82</v>
      </c>
      <c r="D38" s="43" t="s">
        <v>166</v>
      </c>
      <c r="E38" s="28">
        <v>12.0</v>
      </c>
      <c r="F38" s="25">
        <f>E38-7</f>
        <v>5</v>
      </c>
      <c r="G38" s="26"/>
      <c r="H38" s="26"/>
      <c r="I38" s="26"/>
      <c r="J38" s="43" t="s">
        <v>1854</v>
      </c>
    </row>
    <row r="39">
      <c r="A39" s="43" t="s">
        <v>1840</v>
      </c>
      <c r="B39" s="27">
        <v>0.04240740740740741</v>
      </c>
      <c r="C39" s="43" t="s">
        <v>70</v>
      </c>
      <c r="D39" s="43" t="s">
        <v>83</v>
      </c>
      <c r="E39" s="28">
        <v>9.0</v>
      </c>
      <c r="F39" s="25">
        <f>E39-5</f>
        <v>4</v>
      </c>
      <c r="G39" s="26"/>
      <c r="H39" s="26"/>
      <c r="I39" s="26"/>
      <c r="J39" s="26"/>
    </row>
    <row r="40">
      <c r="A40" s="43" t="s">
        <v>1840</v>
      </c>
      <c r="B40" s="27">
        <v>0.04435185185185185</v>
      </c>
      <c r="C40" s="43" t="s">
        <v>66</v>
      </c>
      <c r="D40" s="43" t="s">
        <v>100</v>
      </c>
      <c r="E40" s="28">
        <v>3.0</v>
      </c>
      <c r="F40" s="28">
        <f>E40-0</f>
        <v>3</v>
      </c>
      <c r="G40" s="26"/>
      <c r="H40" s="43" t="s">
        <v>1855</v>
      </c>
      <c r="I40" s="26"/>
      <c r="J40" s="43" t="s">
        <v>1856</v>
      </c>
    </row>
    <row r="41">
      <c r="A41" s="43" t="s">
        <v>1840</v>
      </c>
      <c r="B41" s="27">
        <v>0.044375</v>
      </c>
      <c r="C41" s="43" t="s">
        <v>84</v>
      </c>
      <c r="D41" s="43" t="s">
        <v>100</v>
      </c>
      <c r="E41" s="28">
        <v>20.0</v>
      </c>
      <c r="F41" s="25">
        <f>E41-2</f>
        <v>18</v>
      </c>
      <c r="G41" s="26"/>
      <c r="H41" s="43" t="s">
        <v>1857</v>
      </c>
      <c r="I41" s="26"/>
      <c r="J41" s="43" t="s">
        <v>1856</v>
      </c>
    </row>
    <row r="42">
      <c r="A42" s="43" t="s">
        <v>1840</v>
      </c>
      <c r="B42" s="27">
        <v>0.044409722222222225</v>
      </c>
      <c r="C42" s="43" t="s">
        <v>70</v>
      </c>
      <c r="D42" s="43" t="s">
        <v>100</v>
      </c>
      <c r="E42" s="28">
        <v>12.0</v>
      </c>
      <c r="F42" s="25">
        <f>E42-8</f>
        <v>4</v>
      </c>
      <c r="G42" s="26"/>
      <c r="H42" s="43" t="s">
        <v>1858</v>
      </c>
      <c r="I42" s="26"/>
      <c r="J42" s="43" t="s">
        <v>1856</v>
      </c>
    </row>
    <row r="43">
      <c r="A43" s="43" t="s">
        <v>1840</v>
      </c>
      <c r="B43" s="27">
        <v>0.04449074074074074</v>
      </c>
      <c r="C43" s="43" t="s">
        <v>69</v>
      </c>
      <c r="D43" s="43" t="s">
        <v>100</v>
      </c>
      <c r="E43" s="28">
        <v>14.0</v>
      </c>
      <c r="F43" s="25">
        <f>E43-4</f>
        <v>10</v>
      </c>
      <c r="G43" s="26"/>
      <c r="H43" s="43" t="s">
        <v>1859</v>
      </c>
      <c r="I43" s="26"/>
      <c r="J43" s="43" t="s">
        <v>1856</v>
      </c>
    </row>
    <row r="44">
      <c r="A44" s="43" t="s">
        <v>1840</v>
      </c>
      <c r="B44" s="27">
        <v>0.04457175925925926</v>
      </c>
      <c r="C44" s="43" t="s">
        <v>82</v>
      </c>
      <c r="D44" s="43" t="s">
        <v>91</v>
      </c>
      <c r="E44" s="28">
        <v>34.0</v>
      </c>
      <c r="F44" s="26"/>
      <c r="G44" s="26"/>
      <c r="H44" s="26"/>
      <c r="I44" s="26"/>
      <c r="J44" s="43" t="s">
        <v>701</v>
      </c>
    </row>
    <row r="45">
      <c r="A45" s="43" t="s">
        <v>1840</v>
      </c>
      <c r="B45" s="27">
        <v>0.04546296296296296</v>
      </c>
      <c r="C45" s="43" t="s">
        <v>1719</v>
      </c>
      <c r="D45" s="43" t="s">
        <v>100</v>
      </c>
      <c r="E45" s="43" t="s">
        <v>75</v>
      </c>
      <c r="F45" s="43" t="s">
        <v>75</v>
      </c>
      <c r="G45" s="26"/>
      <c r="H45" s="43" t="s">
        <v>1860</v>
      </c>
      <c r="I45" s="26"/>
      <c r="J45" s="43" t="s">
        <v>1861</v>
      </c>
    </row>
    <row r="46">
      <c r="A46" s="43" t="s">
        <v>1840</v>
      </c>
      <c r="B46" s="27">
        <v>0.04621527777777778</v>
      </c>
      <c r="C46" s="43" t="s">
        <v>84</v>
      </c>
      <c r="D46" s="43" t="s">
        <v>87</v>
      </c>
      <c r="E46" s="28">
        <v>18.0</v>
      </c>
      <c r="F46" s="25">
        <f>E46-2</f>
        <v>16</v>
      </c>
      <c r="G46" s="26"/>
      <c r="H46" s="26"/>
      <c r="I46" s="26"/>
      <c r="J46" s="26"/>
    </row>
    <row r="47">
      <c r="A47" s="43" t="s">
        <v>1840</v>
      </c>
      <c r="B47" s="27">
        <v>0.04622685185185185</v>
      </c>
      <c r="C47" s="43" t="s">
        <v>74</v>
      </c>
      <c r="D47" s="43" t="s">
        <v>87</v>
      </c>
      <c r="E47" s="28">
        <v>17.0</v>
      </c>
      <c r="F47" s="25">
        <f t="shared" ref="F47:F48" si="1">E47-5</f>
        <v>12</v>
      </c>
      <c r="G47" s="26"/>
      <c r="H47" s="26"/>
      <c r="I47" s="26"/>
      <c r="J47" s="26"/>
    </row>
    <row r="48">
      <c r="A48" s="43" t="s">
        <v>1840</v>
      </c>
      <c r="B48" s="27">
        <v>0.046238425925925926</v>
      </c>
      <c r="C48" s="43" t="s">
        <v>70</v>
      </c>
      <c r="D48" s="43" t="s">
        <v>87</v>
      </c>
      <c r="E48" s="28">
        <v>15.0</v>
      </c>
      <c r="F48" s="25">
        <f t="shared" si="1"/>
        <v>10</v>
      </c>
      <c r="G48" s="26"/>
      <c r="H48" s="26"/>
      <c r="I48" s="26"/>
      <c r="J48" s="26"/>
    </row>
    <row r="49">
      <c r="A49" s="43" t="s">
        <v>1840</v>
      </c>
      <c r="B49" s="27">
        <v>0.04642361111111111</v>
      </c>
      <c r="C49" s="43" t="s">
        <v>82</v>
      </c>
      <c r="D49" s="43" t="s">
        <v>87</v>
      </c>
      <c r="E49" s="28">
        <v>11.0</v>
      </c>
      <c r="F49" s="25">
        <f t="shared" ref="F49:F50" si="2">E49-1</f>
        <v>10</v>
      </c>
      <c r="G49" s="26"/>
      <c r="H49" s="26"/>
      <c r="I49" s="26"/>
      <c r="J49" s="26"/>
    </row>
    <row r="50">
      <c r="A50" s="43" t="s">
        <v>1840</v>
      </c>
      <c r="B50" s="27">
        <v>0.04650462962962963</v>
      </c>
      <c r="C50" s="43" t="s">
        <v>968</v>
      </c>
      <c r="D50" s="43" t="s">
        <v>87</v>
      </c>
      <c r="E50" s="28">
        <v>9.0</v>
      </c>
      <c r="F50" s="25">
        <f t="shared" si="2"/>
        <v>8</v>
      </c>
      <c r="G50" s="26"/>
      <c r="H50" s="26"/>
      <c r="I50" s="26"/>
      <c r="J50" s="26"/>
    </row>
    <row r="51">
      <c r="A51" s="43" t="s">
        <v>1840</v>
      </c>
      <c r="B51" s="27">
        <v>0.04653935185185185</v>
      </c>
      <c r="C51" s="43" t="s">
        <v>66</v>
      </c>
      <c r="D51" s="43" t="s">
        <v>87</v>
      </c>
      <c r="E51" s="28">
        <v>2.0</v>
      </c>
      <c r="F51" s="28">
        <f>E51-0</f>
        <v>2</v>
      </c>
      <c r="G51" s="26"/>
      <c r="H51" s="26"/>
      <c r="I51" s="26"/>
      <c r="J51" s="26"/>
    </row>
    <row r="52">
      <c r="A52" s="43" t="s">
        <v>1840</v>
      </c>
      <c r="B52" s="27">
        <v>0.04730324074074074</v>
      </c>
      <c r="C52" s="43" t="s">
        <v>66</v>
      </c>
      <c r="D52" s="43" t="s">
        <v>166</v>
      </c>
      <c r="E52" s="28">
        <v>7.0</v>
      </c>
      <c r="F52" s="25">
        <f>E52-2</f>
        <v>5</v>
      </c>
      <c r="G52" s="26"/>
      <c r="H52" s="26"/>
      <c r="I52" s="26"/>
      <c r="J52" s="43" t="s">
        <v>1862</v>
      </c>
    </row>
    <row r="53">
      <c r="A53" s="43" t="s">
        <v>1840</v>
      </c>
      <c r="B53" s="27">
        <v>0.049351851851851855</v>
      </c>
      <c r="C53" s="43" t="s">
        <v>82</v>
      </c>
      <c r="D53" s="43" t="s">
        <v>166</v>
      </c>
      <c r="E53" s="43" t="s">
        <v>75</v>
      </c>
      <c r="F53" s="43" t="s">
        <v>75</v>
      </c>
      <c r="G53" s="26"/>
      <c r="H53" s="26"/>
      <c r="I53" s="26"/>
      <c r="J53" s="43" t="s">
        <v>1863</v>
      </c>
    </row>
    <row r="54">
      <c r="A54" s="43" t="s">
        <v>1840</v>
      </c>
      <c r="B54" s="27">
        <v>0.049699074074074076</v>
      </c>
      <c r="C54" s="43" t="s">
        <v>74</v>
      </c>
      <c r="D54" s="43" t="s">
        <v>125</v>
      </c>
      <c r="E54" s="28">
        <v>26.0</v>
      </c>
      <c r="F54" s="25">
        <f>E54-11</f>
        <v>15</v>
      </c>
      <c r="G54" s="26"/>
      <c r="H54" s="26"/>
      <c r="I54" s="26"/>
      <c r="J54" s="26"/>
    </row>
    <row r="55">
      <c r="A55" s="43" t="s">
        <v>1840</v>
      </c>
      <c r="B55" s="27">
        <v>0.0518287037037037</v>
      </c>
      <c r="C55" s="43" t="s">
        <v>82</v>
      </c>
      <c r="D55" s="43" t="s">
        <v>81</v>
      </c>
      <c r="E55" s="28">
        <v>16.0</v>
      </c>
      <c r="F55" s="25">
        <f>E55-6</f>
        <v>10</v>
      </c>
      <c r="G55" s="26"/>
      <c r="H55" s="26"/>
      <c r="I55" s="26"/>
      <c r="J55" s="43" t="s">
        <v>1864</v>
      </c>
    </row>
    <row r="56">
      <c r="A56" s="43" t="s">
        <v>1840</v>
      </c>
      <c r="B56" s="27">
        <v>0.053564814814814815</v>
      </c>
      <c r="C56" s="43" t="s">
        <v>69</v>
      </c>
      <c r="D56" s="43" t="s">
        <v>100</v>
      </c>
      <c r="E56" s="28">
        <v>11.0</v>
      </c>
      <c r="F56" s="25">
        <f>E56-4</f>
        <v>7</v>
      </c>
      <c r="G56" s="26"/>
      <c r="H56" s="43" t="s">
        <v>1865</v>
      </c>
      <c r="I56" s="26"/>
      <c r="J56" s="43" t="s">
        <v>1866</v>
      </c>
    </row>
    <row r="57">
      <c r="A57" s="43" t="s">
        <v>1840</v>
      </c>
      <c r="B57" s="27">
        <v>0.04663194444444444</v>
      </c>
      <c r="C57" s="43" t="s">
        <v>70</v>
      </c>
      <c r="D57" s="43" t="s">
        <v>100</v>
      </c>
      <c r="E57" s="28">
        <v>24.0</v>
      </c>
      <c r="F57" s="25">
        <f>E57-8</f>
        <v>16</v>
      </c>
      <c r="G57" s="26"/>
      <c r="H57" s="26"/>
      <c r="I57" s="26"/>
      <c r="J57" s="43" t="s">
        <v>1867</v>
      </c>
    </row>
    <row r="58">
      <c r="A58" s="43" t="s">
        <v>1840</v>
      </c>
      <c r="B58" s="27">
        <v>0.05371527777777778</v>
      </c>
      <c r="C58" s="43" t="s">
        <v>82</v>
      </c>
      <c r="D58" s="43" t="s">
        <v>91</v>
      </c>
      <c r="E58" s="28">
        <v>15.0</v>
      </c>
      <c r="F58" s="26"/>
      <c r="G58" s="26"/>
      <c r="H58" s="26"/>
      <c r="I58" s="26"/>
      <c r="J58" s="43" t="s">
        <v>1437</v>
      </c>
    </row>
    <row r="59">
      <c r="A59" s="43" t="s">
        <v>1840</v>
      </c>
      <c r="B59" s="27">
        <v>0.05390046296296296</v>
      </c>
      <c r="C59" s="43" t="s">
        <v>66</v>
      </c>
      <c r="D59" s="43" t="s">
        <v>100</v>
      </c>
      <c r="E59" s="28">
        <v>19.0</v>
      </c>
      <c r="F59" s="28">
        <f>E59-1</f>
        <v>18</v>
      </c>
      <c r="G59" s="26"/>
      <c r="H59" s="43" t="s">
        <v>1868</v>
      </c>
      <c r="I59" s="26"/>
      <c r="J59" s="43" t="s">
        <v>1866</v>
      </c>
    </row>
    <row r="60">
      <c r="A60" s="43" t="s">
        <v>1840</v>
      </c>
      <c r="B60" s="27">
        <v>0.05408564814814815</v>
      </c>
      <c r="C60" s="43" t="s">
        <v>66</v>
      </c>
      <c r="D60" s="43" t="s">
        <v>166</v>
      </c>
      <c r="E60" s="28">
        <v>17.0</v>
      </c>
      <c r="F60" s="25">
        <f t="shared" ref="F60:F61" si="3">E60-2</f>
        <v>15</v>
      </c>
      <c r="G60" s="26"/>
      <c r="H60" s="26"/>
      <c r="I60" s="26"/>
      <c r="J60" s="43" t="s">
        <v>1869</v>
      </c>
    </row>
    <row r="61">
      <c r="A61" s="43" t="s">
        <v>1840</v>
      </c>
      <c r="B61" s="27">
        <v>0.057824074074074076</v>
      </c>
      <c r="C61" s="43" t="s">
        <v>82</v>
      </c>
      <c r="D61" s="43" t="s">
        <v>100</v>
      </c>
      <c r="E61" s="28">
        <v>18.0</v>
      </c>
      <c r="F61" s="25">
        <f t="shared" si="3"/>
        <v>16</v>
      </c>
      <c r="G61" s="26"/>
      <c r="H61" s="26"/>
      <c r="I61" s="26"/>
      <c r="J61" s="43" t="s">
        <v>1866</v>
      </c>
    </row>
    <row r="62">
      <c r="A62" s="43" t="s">
        <v>1840</v>
      </c>
      <c r="B62" s="27">
        <v>0.05800925925925926</v>
      </c>
      <c r="C62" s="43" t="s">
        <v>82</v>
      </c>
      <c r="D62" s="43" t="s">
        <v>91</v>
      </c>
      <c r="E62" s="28">
        <v>28.0</v>
      </c>
      <c r="F62" s="43"/>
      <c r="G62" s="26"/>
      <c r="H62" s="26"/>
      <c r="I62" s="26"/>
      <c r="J62" s="43" t="s">
        <v>1437</v>
      </c>
    </row>
    <row r="63">
      <c r="A63" s="43" t="s">
        <v>1840</v>
      </c>
      <c r="B63" s="27">
        <v>0.05814814814814815</v>
      </c>
      <c r="C63" s="43" t="s">
        <v>82</v>
      </c>
      <c r="D63" s="43" t="s">
        <v>580</v>
      </c>
      <c r="E63" s="28">
        <v>19.0</v>
      </c>
      <c r="F63" s="25">
        <f>E63-1</f>
        <v>18</v>
      </c>
      <c r="G63" s="26"/>
      <c r="H63" s="26"/>
      <c r="I63" s="26"/>
      <c r="J63" s="43" t="s">
        <v>1870</v>
      </c>
    </row>
    <row r="64">
      <c r="A64" s="43" t="s">
        <v>1840</v>
      </c>
      <c r="B64" s="27">
        <v>0.05853009259259259</v>
      </c>
      <c r="C64" s="43" t="s">
        <v>70</v>
      </c>
      <c r="D64" s="43" t="s">
        <v>580</v>
      </c>
      <c r="E64" s="28">
        <v>20.0</v>
      </c>
      <c r="F64" s="28">
        <f>E64-3</f>
        <v>17</v>
      </c>
      <c r="G64" s="26"/>
      <c r="H64" s="26"/>
      <c r="I64" s="26"/>
      <c r="J64" s="43" t="s">
        <v>1870</v>
      </c>
    </row>
    <row r="65">
      <c r="A65" s="43" t="s">
        <v>1840</v>
      </c>
      <c r="B65" s="27">
        <v>0.05865740740740741</v>
      </c>
      <c r="C65" s="43" t="s">
        <v>84</v>
      </c>
      <c r="D65" s="43" t="s">
        <v>580</v>
      </c>
      <c r="E65" s="28">
        <v>19.0</v>
      </c>
      <c r="F65" s="25">
        <f>E65-6</f>
        <v>13</v>
      </c>
      <c r="G65" s="26"/>
      <c r="H65" s="26"/>
      <c r="I65" s="26"/>
      <c r="J65" s="43" t="s">
        <v>1870</v>
      </c>
    </row>
    <row r="66">
      <c r="A66" s="43" t="s">
        <v>1840</v>
      </c>
      <c r="B66" s="27">
        <v>0.05903935185185185</v>
      </c>
      <c r="C66" s="43" t="s">
        <v>66</v>
      </c>
      <c r="D66" s="43" t="s">
        <v>580</v>
      </c>
      <c r="E66" s="43" t="s">
        <v>88</v>
      </c>
      <c r="F66" s="28">
        <v>1.0</v>
      </c>
      <c r="G66" s="26"/>
      <c r="H66" s="26"/>
      <c r="I66" s="26"/>
      <c r="J66" s="43" t="s">
        <v>1870</v>
      </c>
    </row>
    <row r="67">
      <c r="A67" s="43" t="s">
        <v>1840</v>
      </c>
      <c r="B67" s="27">
        <v>0.05925925925925926</v>
      </c>
      <c r="C67" s="43" t="s">
        <v>66</v>
      </c>
      <c r="D67" s="43" t="s">
        <v>81</v>
      </c>
      <c r="E67" s="28">
        <f>F67+5</f>
        <v>20</v>
      </c>
      <c r="F67" s="28">
        <v>15.0</v>
      </c>
      <c r="G67" s="26"/>
      <c r="H67" s="26"/>
      <c r="I67" s="26"/>
      <c r="J67" s="43" t="s">
        <v>85</v>
      </c>
    </row>
    <row r="68">
      <c r="A68" s="43" t="s">
        <v>1840</v>
      </c>
      <c r="B68" s="27">
        <v>0.05925925925925926</v>
      </c>
      <c r="C68" s="43" t="s">
        <v>66</v>
      </c>
      <c r="D68" s="43" t="s">
        <v>81</v>
      </c>
      <c r="E68" s="28">
        <v>22.0</v>
      </c>
      <c r="F68" s="25">
        <f>E68-5</f>
        <v>17</v>
      </c>
      <c r="G68" s="26"/>
      <c r="H68" s="26"/>
      <c r="I68" s="26"/>
      <c r="J68" s="26"/>
    </row>
    <row r="69">
      <c r="A69" s="43" t="s">
        <v>1840</v>
      </c>
      <c r="B69" s="27">
        <v>0.06049768518518518</v>
      </c>
      <c r="C69" s="43" t="s">
        <v>69</v>
      </c>
      <c r="D69" s="43" t="s">
        <v>166</v>
      </c>
      <c r="E69" s="28">
        <v>24.0</v>
      </c>
      <c r="F69" s="28">
        <f>E69-8</f>
        <v>16</v>
      </c>
      <c r="G69" s="26"/>
      <c r="H69" s="26"/>
      <c r="I69" s="26"/>
      <c r="J69" s="26"/>
    </row>
    <row r="70">
      <c r="A70" s="43" t="s">
        <v>1840</v>
      </c>
      <c r="B70" s="27">
        <v>0.06140046296296296</v>
      </c>
      <c r="C70" s="43" t="s">
        <v>84</v>
      </c>
      <c r="D70" s="43" t="s">
        <v>93</v>
      </c>
      <c r="E70" s="28">
        <v>13.0</v>
      </c>
      <c r="F70" s="25">
        <f t="shared" ref="F70:F71" si="4">E70-6</f>
        <v>7</v>
      </c>
      <c r="G70" s="26"/>
      <c r="H70" s="26"/>
      <c r="I70" s="26"/>
      <c r="J70" s="43" t="s">
        <v>1871</v>
      </c>
    </row>
    <row r="71">
      <c r="A71" s="43" t="s">
        <v>1840</v>
      </c>
      <c r="B71" s="27">
        <v>0.061863425925925926</v>
      </c>
      <c r="C71" s="43" t="s">
        <v>84</v>
      </c>
      <c r="D71" s="43" t="s">
        <v>93</v>
      </c>
      <c r="E71" s="28">
        <v>24.0</v>
      </c>
      <c r="F71" s="25">
        <f t="shared" si="4"/>
        <v>18</v>
      </c>
      <c r="G71" s="26"/>
      <c r="H71" s="26"/>
      <c r="I71" s="26"/>
      <c r="J71" s="43" t="s">
        <v>1871</v>
      </c>
    </row>
    <row r="72">
      <c r="A72" s="43" t="s">
        <v>1840</v>
      </c>
      <c r="B72" s="27">
        <v>0.06202546296296296</v>
      </c>
      <c r="C72" s="43" t="s">
        <v>84</v>
      </c>
      <c r="D72" s="43" t="s">
        <v>91</v>
      </c>
      <c r="E72" s="28">
        <v>14.0</v>
      </c>
      <c r="F72" s="43"/>
      <c r="G72" s="26"/>
      <c r="H72" s="43" t="s">
        <v>1872</v>
      </c>
      <c r="I72" s="26"/>
      <c r="J72" s="26"/>
    </row>
    <row r="73">
      <c r="A73" s="43" t="s">
        <v>1840</v>
      </c>
      <c r="B73" s="27">
        <v>0.062233796296296294</v>
      </c>
      <c r="C73" s="43" t="s">
        <v>82</v>
      </c>
      <c r="D73" s="43" t="s">
        <v>81</v>
      </c>
      <c r="E73" s="28">
        <f t="shared" ref="E73:E74" si="5">F73+6</f>
        <v>25</v>
      </c>
      <c r="F73" s="28">
        <v>19.0</v>
      </c>
      <c r="G73" s="26"/>
      <c r="H73" s="26"/>
      <c r="I73" s="26"/>
      <c r="J73" s="26"/>
    </row>
    <row r="74">
      <c r="A74" s="43" t="s">
        <v>1840</v>
      </c>
      <c r="B74" s="27">
        <v>0.062233796296296294</v>
      </c>
      <c r="C74" s="43" t="s">
        <v>82</v>
      </c>
      <c r="D74" s="43" t="s">
        <v>81</v>
      </c>
      <c r="E74" s="28">
        <f t="shared" si="5"/>
        <v>15</v>
      </c>
      <c r="F74" s="28">
        <v>9.0</v>
      </c>
      <c r="G74" s="26"/>
      <c r="H74" s="26"/>
      <c r="I74" s="26"/>
      <c r="J74" s="43" t="s">
        <v>85</v>
      </c>
    </row>
    <row r="75">
      <c r="A75" s="43" t="s">
        <v>1840</v>
      </c>
      <c r="B75" s="27">
        <v>0.06234953703703704</v>
      </c>
      <c r="C75" s="43" t="s">
        <v>82</v>
      </c>
      <c r="D75" s="43" t="s">
        <v>166</v>
      </c>
      <c r="E75" s="28">
        <v>19.0</v>
      </c>
      <c r="F75" s="25">
        <f>E75-7</f>
        <v>12</v>
      </c>
      <c r="G75" s="26"/>
      <c r="H75" s="26"/>
      <c r="I75" s="26"/>
      <c r="J75" s="43" t="s">
        <v>1873</v>
      </c>
    </row>
    <row r="76">
      <c r="A76" s="43" t="s">
        <v>1840</v>
      </c>
      <c r="B76" s="27">
        <v>0.06359953703703704</v>
      </c>
      <c r="C76" s="43" t="s">
        <v>74</v>
      </c>
      <c r="D76" s="43" t="s">
        <v>78</v>
      </c>
      <c r="E76" s="28">
        <v>20.0</v>
      </c>
      <c r="F76" s="25">
        <f>E76-8</f>
        <v>12</v>
      </c>
      <c r="G76" s="26"/>
      <c r="H76" s="26"/>
      <c r="I76" s="26"/>
      <c r="J76" s="26"/>
    </row>
    <row r="77">
      <c r="A77" s="43" t="s">
        <v>1840</v>
      </c>
      <c r="B77" s="27">
        <v>0.06418981481481481</v>
      </c>
      <c r="C77" s="43" t="s">
        <v>74</v>
      </c>
      <c r="D77" s="43" t="s">
        <v>120</v>
      </c>
      <c r="E77" s="28">
        <v>9.0</v>
      </c>
      <c r="F77" s="26"/>
      <c r="G77" s="26"/>
      <c r="H77" s="43" t="s">
        <v>1874</v>
      </c>
      <c r="I77" s="26"/>
      <c r="J77" s="43" t="s">
        <v>1875</v>
      </c>
    </row>
    <row r="78">
      <c r="A78" s="43" t="s">
        <v>1840</v>
      </c>
      <c r="B78" s="27">
        <v>0.06452546296296297</v>
      </c>
      <c r="C78" s="43" t="s">
        <v>74</v>
      </c>
      <c r="D78" s="43" t="s">
        <v>125</v>
      </c>
      <c r="E78" s="28">
        <v>20.0</v>
      </c>
      <c r="F78" s="28">
        <f>E78-11</f>
        <v>9</v>
      </c>
      <c r="G78" s="26"/>
      <c r="H78" s="26"/>
      <c r="I78" s="26"/>
      <c r="J78" s="26"/>
    </row>
    <row r="79">
      <c r="A79" s="43" t="s">
        <v>1840</v>
      </c>
      <c r="B79" s="27">
        <v>0.06475694444444445</v>
      </c>
      <c r="C79" s="43" t="s">
        <v>70</v>
      </c>
      <c r="D79" s="43" t="s">
        <v>67</v>
      </c>
      <c r="E79" s="28">
        <v>22.0</v>
      </c>
      <c r="F79" s="28">
        <f>E79-3</f>
        <v>19</v>
      </c>
      <c r="G79" s="26"/>
      <c r="H79" s="26"/>
      <c r="I79" s="26"/>
      <c r="J79" s="26"/>
    </row>
    <row r="80">
      <c r="A80" s="43" t="s">
        <v>1840</v>
      </c>
      <c r="B80" s="27">
        <v>0.06520833333333333</v>
      </c>
      <c r="C80" s="43" t="s">
        <v>70</v>
      </c>
      <c r="D80" s="43" t="s">
        <v>78</v>
      </c>
      <c r="E80" s="28">
        <v>15.0</v>
      </c>
      <c r="F80" s="25">
        <f>E80-8</f>
        <v>7</v>
      </c>
      <c r="G80" s="26"/>
      <c r="H80" s="26"/>
      <c r="I80" s="26"/>
      <c r="J80" s="26"/>
    </row>
    <row r="81">
      <c r="A81" s="43" t="s">
        <v>1840</v>
      </c>
      <c r="B81" s="27">
        <v>0.06601851851851852</v>
      </c>
      <c r="C81" s="43" t="s">
        <v>74</v>
      </c>
      <c r="D81" s="43" t="s">
        <v>166</v>
      </c>
      <c r="E81" s="25">
        <f>F81+0</f>
        <v>19</v>
      </c>
      <c r="F81" s="28">
        <v>19.0</v>
      </c>
      <c r="G81" s="26"/>
      <c r="H81" s="26"/>
      <c r="I81" s="26"/>
      <c r="J81" s="26"/>
    </row>
    <row r="82">
      <c r="A82" s="43" t="s">
        <v>1840</v>
      </c>
      <c r="B82" s="27">
        <v>0.06680555555555556</v>
      </c>
      <c r="C82" s="43" t="s">
        <v>84</v>
      </c>
      <c r="D82" s="43" t="s">
        <v>81</v>
      </c>
      <c r="E82" s="28">
        <v>8.0</v>
      </c>
      <c r="F82" s="25">
        <f t="shared" ref="F82:F83" si="6">E82-5</f>
        <v>3</v>
      </c>
      <c r="G82" s="26"/>
      <c r="H82" s="43" t="s">
        <v>1876</v>
      </c>
      <c r="I82" s="26"/>
      <c r="J82" s="43" t="s">
        <v>1877</v>
      </c>
    </row>
    <row r="83">
      <c r="A83" s="43" t="s">
        <v>1840</v>
      </c>
      <c r="B83" s="27">
        <v>0.066875</v>
      </c>
      <c r="C83" s="43" t="s">
        <v>84</v>
      </c>
      <c r="D83" s="43" t="s">
        <v>81</v>
      </c>
      <c r="E83" s="28">
        <v>12.0</v>
      </c>
      <c r="F83" s="25">
        <f t="shared" si="6"/>
        <v>7</v>
      </c>
      <c r="G83" s="26"/>
      <c r="H83" s="26"/>
      <c r="I83" s="26"/>
      <c r="J83" s="26"/>
    </row>
    <row r="84">
      <c r="A84" s="43" t="s">
        <v>1840</v>
      </c>
      <c r="B84" s="27">
        <v>0.06777777777777778</v>
      </c>
      <c r="C84" s="43" t="s">
        <v>66</v>
      </c>
      <c r="D84" s="43" t="s">
        <v>67</v>
      </c>
      <c r="E84" s="28">
        <v>11.0</v>
      </c>
      <c r="F84" s="25">
        <f>E84-1</f>
        <v>10</v>
      </c>
      <c r="G84" s="26"/>
      <c r="H84" s="26"/>
      <c r="I84" s="26"/>
      <c r="J84" s="26"/>
    </row>
    <row r="85">
      <c r="A85" s="43" t="s">
        <v>1840</v>
      </c>
      <c r="B85" s="27">
        <v>0.06898148148148148</v>
      </c>
      <c r="C85" s="43" t="s">
        <v>69</v>
      </c>
      <c r="D85" s="43" t="s">
        <v>120</v>
      </c>
      <c r="E85" s="28">
        <v>20.0</v>
      </c>
      <c r="F85" s="26"/>
      <c r="G85" s="26"/>
      <c r="H85" s="43" t="s">
        <v>1878</v>
      </c>
      <c r="I85" s="26"/>
      <c r="J85" s="43" t="s">
        <v>1183</v>
      </c>
    </row>
    <row r="86">
      <c r="A86" s="43" t="s">
        <v>1840</v>
      </c>
      <c r="B86" s="27">
        <v>0.07099537037037038</v>
      </c>
      <c r="C86" s="43" t="s">
        <v>66</v>
      </c>
      <c r="D86" s="43" t="s">
        <v>89</v>
      </c>
      <c r="E86" s="28">
        <v>21.0</v>
      </c>
      <c r="F86" s="25">
        <f>E86-8</f>
        <v>13</v>
      </c>
      <c r="G86" s="26"/>
      <c r="H86" s="26"/>
      <c r="I86" s="26"/>
      <c r="J86" s="43" t="s">
        <v>1879</v>
      </c>
    </row>
    <row r="87">
      <c r="A87" s="43" t="s">
        <v>1840</v>
      </c>
      <c r="B87" s="27">
        <v>0.07112268518518519</v>
      </c>
      <c r="C87" s="43" t="s">
        <v>66</v>
      </c>
      <c r="D87" s="43" t="s">
        <v>91</v>
      </c>
      <c r="E87" s="28">
        <v>6.0</v>
      </c>
      <c r="F87" s="43"/>
      <c r="G87" s="26"/>
      <c r="H87" s="43" t="s">
        <v>1880</v>
      </c>
      <c r="I87" s="26"/>
      <c r="J87" s="26"/>
    </row>
    <row r="88">
      <c r="A88" s="43" t="s">
        <v>1840</v>
      </c>
      <c r="B88" s="27">
        <v>0.0712962962962963</v>
      </c>
      <c r="C88" s="43" t="s">
        <v>66</v>
      </c>
      <c r="D88" s="43" t="s">
        <v>89</v>
      </c>
      <c r="E88" s="28">
        <v>26.0</v>
      </c>
      <c r="F88" s="28">
        <f>E88-8</f>
        <v>18</v>
      </c>
      <c r="G88" s="26"/>
      <c r="H88" s="26"/>
      <c r="I88" s="26"/>
      <c r="J88" s="43" t="s">
        <v>1879</v>
      </c>
    </row>
    <row r="89">
      <c r="A89" s="43" t="s">
        <v>1840</v>
      </c>
      <c r="B89" s="27">
        <v>0.07138888888888889</v>
      </c>
      <c r="C89" s="43" t="s">
        <v>66</v>
      </c>
      <c r="D89" s="43" t="s">
        <v>91</v>
      </c>
      <c r="E89" s="28">
        <v>6.0</v>
      </c>
      <c r="F89" s="26"/>
      <c r="G89" s="26"/>
      <c r="H89" s="43" t="s">
        <v>1880</v>
      </c>
      <c r="I89" s="26"/>
      <c r="J89" s="43" t="s">
        <v>1881</v>
      </c>
    </row>
    <row r="90">
      <c r="A90" s="43" t="s">
        <v>1840</v>
      </c>
      <c r="B90" s="27">
        <v>0.07241898148148149</v>
      </c>
      <c r="C90" s="43" t="s">
        <v>84</v>
      </c>
      <c r="D90" s="43" t="s">
        <v>93</v>
      </c>
      <c r="E90" s="43" t="s">
        <v>75</v>
      </c>
      <c r="F90" s="43" t="s">
        <v>75</v>
      </c>
      <c r="G90" s="26"/>
      <c r="H90" s="26"/>
      <c r="I90" s="26"/>
      <c r="J90" s="43" t="s">
        <v>160</v>
      </c>
    </row>
    <row r="91">
      <c r="A91" s="43" t="s">
        <v>1840</v>
      </c>
      <c r="B91" s="27">
        <v>0.0739236111111111</v>
      </c>
      <c r="C91" s="43" t="s">
        <v>84</v>
      </c>
      <c r="D91" s="43" t="s">
        <v>93</v>
      </c>
      <c r="E91" s="28">
        <v>15.0</v>
      </c>
      <c r="F91" s="25">
        <f>E91-6</f>
        <v>9</v>
      </c>
      <c r="G91" s="26"/>
      <c r="H91" s="26"/>
      <c r="I91" s="26"/>
      <c r="J91" s="43" t="s">
        <v>1882</v>
      </c>
    </row>
    <row r="92">
      <c r="A92" s="43" t="s">
        <v>1840</v>
      </c>
      <c r="B92" s="27">
        <v>0.07255787037037037</v>
      </c>
      <c r="C92" s="43" t="s">
        <v>84</v>
      </c>
      <c r="D92" s="43" t="s">
        <v>91</v>
      </c>
      <c r="E92" s="28">
        <v>17.0</v>
      </c>
      <c r="F92" s="26"/>
      <c r="G92" s="26"/>
      <c r="H92" s="43" t="s">
        <v>1883</v>
      </c>
      <c r="I92" s="28">
        <v>1.0</v>
      </c>
      <c r="J92" s="43" t="s">
        <v>1881</v>
      </c>
    </row>
    <row r="93">
      <c r="A93" s="43" t="s">
        <v>1840</v>
      </c>
      <c r="B93" s="27">
        <v>0.07290509259259259</v>
      </c>
      <c r="C93" s="43" t="s">
        <v>84</v>
      </c>
      <c r="D93" s="43" t="s">
        <v>93</v>
      </c>
      <c r="E93" s="43" t="s">
        <v>75</v>
      </c>
      <c r="F93" s="43" t="s">
        <v>75</v>
      </c>
      <c r="G93" s="26"/>
      <c r="H93" s="26"/>
      <c r="I93" s="26"/>
      <c r="J93" s="43" t="s">
        <v>160</v>
      </c>
    </row>
    <row r="94">
      <c r="A94" s="43" t="s">
        <v>1840</v>
      </c>
      <c r="B94" s="27">
        <v>0.07290509259259259</v>
      </c>
      <c r="C94" s="43" t="s">
        <v>84</v>
      </c>
      <c r="D94" s="43" t="s">
        <v>93</v>
      </c>
      <c r="E94" s="28">
        <v>14.0</v>
      </c>
      <c r="F94" s="25">
        <f>E94-7</f>
        <v>7</v>
      </c>
      <c r="G94" s="26"/>
      <c r="H94" s="26"/>
      <c r="I94" s="26"/>
      <c r="J94" s="43" t="s">
        <v>1882</v>
      </c>
    </row>
    <row r="95">
      <c r="A95" s="43" t="s">
        <v>1840</v>
      </c>
      <c r="B95" s="27">
        <v>0.07298611111111111</v>
      </c>
      <c r="C95" s="43" t="s">
        <v>84</v>
      </c>
      <c r="D95" s="43" t="s">
        <v>91</v>
      </c>
      <c r="E95" s="28">
        <v>11.0</v>
      </c>
      <c r="F95" s="26"/>
      <c r="G95" s="26"/>
      <c r="H95" s="43" t="s">
        <v>1883</v>
      </c>
      <c r="I95" s="28">
        <v>1.0</v>
      </c>
      <c r="J95" s="43" t="s">
        <v>1881</v>
      </c>
    </row>
    <row r="96">
      <c r="A96" s="43" t="s">
        <v>1840</v>
      </c>
      <c r="B96" s="27">
        <v>0.07405092592592592</v>
      </c>
      <c r="C96" s="43" t="s">
        <v>968</v>
      </c>
      <c r="D96" s="43" t="s">
        <v>120</v>
      </c>
      <c r="E96" s="28">
        <v>9.0</v>
      </c>
      <c r="F96" s="26"/>
      <c r="G96" s="26"/>
      <c r="H96" s="43" t="s">
        <v>1884</v>
      </c>
      <c r="I96" s="26"/>
      <c r="J96" s="43" t="s">
        <v>1885</v>
      </c>
    </row>
    <row r="97">
      <c r="A97" s="43" t="s">
        <v>1840</v>
      </c>
      <c r="B97" s="27">
        <v>0.09329861111111111</v>
      </c>
      <c r="C97" s="43" t="s">
        <v>69</v>
      </c>
      <c r="D97" s="43" t="s">
        <v>87</v>
      </c>
      <c r="E97" s="28">
        <v>17.0</v>
      </c>
      <c r="F97" s="25">
        <f>E97-4</f>
        <v>13</v>
      </c>
      <c r="G97" s="26"/>
      <c r="H97" s="26"/>
      <c r="I97" s="26"/>
      <c r="J97" s="26"/>
    </row>
    <row r="98">
      <c r="A98" s="43" t="s">
        <v>1840</v>
      </c>
      <c r="B98" s="27">
        <v>0.09331018518518519</v>
      </c>
      <c r="C98" s="43" t="s">
        <v>82</v>
      </c>
      <c r="D98" s="43" t="s">
        <v>87</v>
      </c>
      <c r="E98" s="28">
        <v>15.0</v>
      </c>
      <c r="F98" s="25">
        <f t="shared" ref="F98:F99" si="7">E98-1</f>
        <v>14</v>
      </c>
      <c r="G98" s="26"/>
      <c r="H98" s="26"/>
      <c r="I98" s="26"/>
      <c r="J98" s="26"/>
    </row>
    <row r="99">
      <c r="A99" s="43" t="s">
        <v>1840</v>
      </c>
      <c r="B99" s="27">
        <v>0.09362268518518518</v>
      </c>
      <c r="C99" s="43" t="s">
        <v>968</v>
      </c>
      <c r="D99" s="43" t="s">
        <v>87</v>
      </c>
      <c r="E99" s="28">
        <v>14.0</v>
      </c>
      <c r="F99" s="25">
        <f t="shared" si="7"/>
        <v>13</v>
      </c>
      <c r="G99" s="26"/>
      <c r="H99" s="26"/>
      <c r="I99" s="26"/>
      <c r="J99" s="26"/>
    </row>
    <row r="100">
      <c r="A100" s="43" t="s">
        <v>1840</v>
      </c>
      <c r="B100" s="27">
        <v>0.09363425925925926</v>
      </c>
      <c r="C100" s="43" t="s">
        <v>70</v>
      </c>
      <c r="D100" s="43" t="s">
        <v>87</v>
      </c>
      <c r="E100" s="28">
        <v>13.0</v>
      </c>
      <c r="F100" s="25">
        <f>E100-5</f>
        <v>8</v>
      </c>
      <c r="G100" s="26"/>
      <c r="H100" s="26"/>
      <c r="I100" s="26"/>
      <c r="J100" s="26"/>
    </row>
    <row r="101">
      <c r="A101" s="43" t="s">
        <v>1840</v>
      </c>
      <c r="B101" s="27">
        <v>0.09376157407407408</v>
      </c>
      <c r="C101" s="43" t="s">
        <v>66</v>
      </c>
      <c r="D101" s="43" t="s">
        <v>87</v>
      </c>
      <c r="E101" s="28">
        <v>11.0</v>
      </c>
      <c r="F101" s="25">
        <f>E101-0</f>
        <v>11</v>
      </c>
      <c r="G101" s="26"/>
      <c r="H101" s="26"/>
      <c r="I101" s="26"/>
      <c r="J101" s="26"/>
    </row>
    <row r="102">
      <c r="A102" s="43" t="s">
        <v>1840</v>
      </c>
      <c r="B102" s="27">
        <v>0.0937962962962963</v>
      </c>
      <c r="C102" s="43" t="s">
        <v>74</v>
      </c>
      <c r="D102" s="43" t="s">
        <v>87</v>
      </c>
      <c r="E102" s="28">
        <v>8.0</v>
      </c>
      <c r="F102" s="25">
        <f>E102-5</f>
        <v>3</v>
      </c>
      <c r="G102" s="26"/>
      <c r="H102" s="26"/>
      <c r="I102" s="26"/>
      <c r="J102" s="26"/>
    </row>
    <row r="103">
      <c r="A103" s="43" t="s">
        <v>1840</v>
      </c>
      <c r="B103" s="27">
        <v>0.09384259259259259</v>
      </c>
      <c r="C103" s="43" t="s">
        <v>84</v>
      </c>
      <c r="D103" s="43" t="s">
        <v>87</v>
      </c>
      <c r="E103" s="28">
        <v>9.0</v>
      </c>
      <c r="F103" s="25">
        <f>E103-2</f>
        <v>7</v>
      </c>
      <c r="G103" s="26"/>
      <c r="H103" s="26"/>
      <c r="I103" s="26"/>
      <c r="J103" s="26"/>
    </row>
    <row r="104">
      <c r="A104" s="43" t="s">
        <v>1840</v>
      </c>
      <c r="B104" s="27">
        <v>0.09570601851851852</v>
      </c>
      <c r="C104" s="43" t="s">
        <v>66</v>
      </c>
      <c r="D104" s="43" t="s">
        <v>166</v>
      </c>
      <c r="E104" s="28">
        <f>F104+2</f>
        <v>5</v>
      </c>
      <c r="F104" s="28">
        <v>3.0</v>
      </c>
      <c r="G104" s="26"/>
      <c r="H104" s="26"/>
      <c r="I104" s="26"/>
      <c r="J104" s="43" t="s">
        <v>85</v>
      </c>
    </row>
    <row r="105">
      <c r="A105" s="43" t="s">
        <v>1840</v>
      </c>
      <c r="B105" s="27">
        <v>0.09570601851851852</v>
      </c>
      <c r="C105" s="43" t="s">
        <v>66</v>
      </c>
      <c r="D105" s="43" t="s">
        <v>166</v>
      </c>
      <c r="E105" s="43" t="s">
        <v>68</v>
      </c>
      <c r="F105" s="28">
        <v>20.0</v>
      </c>
      <c r="G105" s="26"/>
      <c r="H105" s="26"/>
      <c r="I105" s="26"/>
      <c r="J105" s="26"/>
    </row>
    <row r="106">
      <c r="A106" s="43" t="s">
        <v>1840</v>
      </c>
      <c r="B106" s="27">
        <v>0.09815972222222222</v>
      </c>
      <c r="C106" s="43" t="s">
        <v>82</v>
      </c>
      <c r="D106" s="43" t="s">
        <v>89</v>
      </c>
      <c r="E106" s="28">
        <v>16.0</v>
      </c>
      <c r="F106" s="25">
        <f>E106-8</f>
        <v>8</v>
      </c>
      <c r="G106" s="26"/>
      <c r="H106" s="26"/>
      <c r="I106" s="26"/>
      <c r="J106" s="43" t="s">
        <v>1886</v>
      </c>
    </row>
    <row r="107">
      <c r="A107" s="43" t="s">
        <v>1840</v>
      </c>
      <c r="B107" s="27">
        <v>0.09834490740740741</v>
      </c>
      <c r="C107" s="43" t="s">
        <v>82</v>
      </c>
      <c r="D107" s="43" t="s">
        <v>91</v>
      </c>
      <c r="E107" s="28">
        <v>5.0</v>
      </c>
      <c r="F107" s="26"/>
      <c r="G107" s="26"/>
      <c r="H107" s="43" t="s">
        <v>1887</v>
      </c>
      <c r="I107" s="26"/>
      <c r="J107" s="26"/>
    </row>
    <row r="108">
      <c r="A108" s="43" t="s">
        <v>1840</v>
      </c>
      <c r="B108" s="27">
        <v>0.09996527777777778</v>
      </c>
      <c r="C108" s="43" t="s">
        <v>70</v>
      </c>
      <c r="D108" s="43" t="s">
        <v>78</v>
      </c>
      <c r="E108" s="43" t="s">
        <v>68</v>
      </c>
      <c r="F108" s="28">
        <v>20.0</v>
      </c>
      <c r="G108" s="26"/>
      <c r="H108" s="26"/>
      <c r="I108" s="26"/>
      <c r="J108" s="26"/>
    </row>
    <row r="109">
      <c r="A109" s="43" t="s">
        <v>1840</v>
      </c>
      <c r="B109" s="27">
        <v>0.1002662037037037</v>
      </c>
      <c r="C109" s="43" t="s">
        <v>70</v>
      </c>
      <c r="D109" s="43" t="s">
        <v>93</v>
      </c>
      <c r="E109" s="28">
        <v>13.0</v>
      </c>
      <c r="F109" s="25">
        <f t="shared" ref="F109:F110" si="8">E109-8</f>
        <v>5</v>
      </c>
      <c r="G109" s="26"/>
      <c r="H109" s="26"/>
      <c r="I109" s="26"/>
      <c r="J109" s="43" t="s">
        <v>1888</v>
      </c>
    </row>
    <row r="110">
      <c r="A110" s="43" t="s">
        <v>1840</v>
      </c>
      <c r="B110" s="27">
        <v>0.10040509259259259</v>
      </c>
      <c r="C110" s="43" t="s">
        <v>70</v>
      </c>
      <c r="D110" s="43" t="s">
        <v>93</v>
      </c>
      <c r="E110" s="28">
        <v>16.0</v>
      </c>
      <c r="F110" s="25">
        <f t="shared" si="8"/>
        <v>8</v>
      </c>
      <c r="G110" s="26"/>
      <c r="H110" s="26"/>
      <c r="I110" s="26"/>
      <c r="J110" s="43" t="s">
        <v>1888</v>
      </c>
    </row>
    <row r="111">
      <c r="A111" s="43" t="s">
        <v>1840</v>
      </c>
      <c r="B111" s="27">
        <v>0.10049768518518519</v>
      </c>
      <c r="C111" s="43" t="s">
        <v>70</v>
      </c>
      <c r="D111" s="43" t="s">
        <v>91</v>
      </c>
      <c r="E111" s="28">
        <v>9.0</v>
      </c>
      <c r="F111" s="26"/>
      <c r="G111" s="26"/>
      <c r="H111" s="43" t="s">
        <v>1889</v>
      </c>
      <c r="I111" s="26"/>
      <c r="J111" s="26"/>
    </row>
    <row r="112">
      <c r="A112" s="43" t="s">
        <v>1840</v>
      </c>
      <c r="B112" s="27">
        <v>0.10087962962962962</v>
      </c>
      <c r="C112" s="43" t="s">
        <v>70</v>
      </c>
      <c r="D112" s="43" t="s">
        <v>93</v>
      </c>
      <c r="E112" s="28">
        <f t="shared" ref="E112:E114" si="9">F112+8</f>
        <v>11</v>
      </c>
      <c r="F112" s="28">
        <v>3.0</v>
      </c>
      <c r="G112" s="26"/>
      <c r="H112" s="26"/>
      <c r="I112" s="26"/>
      <c r="J112" s="43" t="s">
        <v>1888</v>
      </c>
    </row>
    <row r="113">
      <c r="A113" s="43" t="s">
        <v>1840</v>
      </c>
      <c r="B113" s="27">
        <v>0.10141203703703704</v>
      </c>
      <c r="C113" s="43" t="s">
        <v>70</v>
      </c>
      <c r="D113" s="43" t="s">
        <v>93</v>
      </c>
      <c r="E113" s="28">
        <f t="shared" si="9"/>
        <v>24</v>
      </c>
      <c r="F113" s="28">
        <v>16.0</v>
      </c>
      <c r="G113" s="26"/>
      <c r="H113" s="26"/>
      <c r="I113" s="26"/>
      <c r="J113" s="43" t="s">
        <v>1888</v>
      </c>
    </row>
    <row r="114">
      <c r="A114" s="43" t="s">
        <v>1840</v>
      </c>
      <c r="B114" s="27">
        <v>0.10141203703703704</v>
      </c>
      <c r="C114" s="43" t="s">
        <v>70</v>
      </c>
      <c r="D114" s="43" t="s">
        <v>93</v>
      </c>
      <c r="E114" s="28">
        <f t="shared" si="9"/>
        <v>20</v>
      </c>
      <c r="F114" s="28">
        <v>12.0</v>
      </c>
      <c r="G114" s="26"/>
      <c r="H114" s="26"/>
      <c r="I114" s="26"/>
      <c r="J114" s="43" t="s">
        <v>1888</v>
      </c>
    </row>
    <row r="115">
      <c r="A115" s="43" t="s">
        <v>1840</v>
      </c>
      <c r="B115" s="27">
        <v>0.10149305555555556</v>
      </c>
      <c r="C115" s="43" t="s">
        <v>70</v>
      </c>
      <c r="D115" s="43" t="s">
        <v>91</v>
      </c>
      <c r="E115" s="28">
        <v>9.0</v>
      </c>
      <c r="F115" s="26"/>
      <c r="G115" s="26"/>
      <c r="H115" s="43" t="s">
        <v>1889</v>
      </c>
      <c r="I115" s="26"/>
      <c r="J115" s="26"/>
    </row>
    <row r="116">
      <c r="A116" s="43" t="s">
        <v>1840</v>
      </c>
      <c r="B116" s="27">
        <v>0.1015162037037037</v>
      </c>
      <c r="C116" s="43" t="s">
        <v>70</v>
      </c>
      <c r="D116" s="43" t="s">
        <v>91</v>
      </c>
      <c r="E116" s="28">
        <v>7.0</v>
      </c>
      <c r="F116" s="26"/>
      <c r="G116" s="26"/>
      <c r="H116" s="43" t="s">
        <v>1890</v>
      </c>
      <c r="I116" s="26"/>
      <c r="J116" s="26"/>
    </row>
    <row r="117">
      <c r="A117" s="43" t="s">
        <v>1840</v>
      </c>
      <c r="B117" s="27">
        <v>0.10283564814814815</v>
      </c>
      <c r="C117" s="43" t="s">
        <v>66</v>
      </c>
      <c r="D117" s="43" t="s">
        <v>91</v>
      </c>
      <c r="E117" s="28">
        <v>22.0</v>
      </c>
      <c r="F117" s="26"/>
      <c r="G117" s="26"/>
      <c r="H117" s="43" t="s">
        <v>1891</v>
      </c>
      <c r="I117" s="26"/>
      <c r="J117" s="43" t="s">
        <v>1442</v>
      </c>
    </row>
    <row r="118">
      <c r="A118" s="43" t="s">
        <v>1840</v>
      </c>
      <c r="B118" s="27">
        <v>0.10403935185185186</v>
      </c>
      <c r="C118" s="43" t="s">
        <v>84</v>
      </c>
      <c r="D118" s="43" t="s">
        <v>166</v>
      </c>
      <c r="E118" s="43" t="s">
        <v>75</v>
      </c>
      <c r="F118" s="43" t="s">
        <v>75</v>
      </c>
      <c r="G118" s="26"/>
      <c r="H118" s="26"/>
      <c r="I118" s="26"/>
      <c r="J118" s="43" t="s">
        <v>85</v>
      </c>
    </row>
    <row r="119">
      <c r="A119" s="43" t="s">
        <v>1840</v>
      </c>
      <c r="B119" s="27">
        <v>0.10403935185185186</v>
      </c>
      <c r="C119" s="43" t="s">
        <v>84</v>
      </c>
      <c r="D119" s="43" t="s">
        <v>166</v>
      </c>
      <c r="E119" s="28">
        <v>5.0</v>
      </c>
      <c r="F119" s="25">
        <f>E119--1</f>
        <v>6</v>
      </c>
      <c r="G119" s="26"/>
      <c r="H119" s="26"/>
      <c r="I119" s="26"/>
      <c r="J119" s="43" t="s">
        <v>1892</v>
      </c>
    </row>
    <row r="120">
      <c r="A120" s="43" t="s">
        <v>1840</v>
      </c>
      <c r="B120" s="27">
        <v>0.10532407407407407</v>
      </c>
      <c r="C120" s="43" t="s">
        <v>74</v>
      </c>
      <c r="D120" s="43" t="s">
        <v>71</v>
      </c>
      <c r="E120" s="28">
        <v>13.0</v>
      </c>
      <c r="F120" s="26"/>
      <c r="G120" s="26"/>
      <c r="H120" s="26"/>
      <c r="I120" s="26"/>
      <c r="J120" s="26"/>
    </row>
    <row r="121">
      <c r="A121" s="43" t="s">
        <v>1840</v>
      </c>
      <c r="B121" s="27">
        <v>0.10550925925925926</v>
      </c>
      <c r="C121" s="43" t="s">
        <v>74</v>
      </c>
      <c r="D121" s="43" t="s">
        <v>93</v>
      </c>
      <c r="E121" s="28">
        <v>22.0</v>
      </c>
      <c r="F121" s="25">
        <f>E121-9</f>
        <v>13</v>
      </c>
      <c r="G121" s="26"/>
      <c r="H121" s="26"/>
      <c r="I121" s="26"/>
      <c r="J121" s="43" t="s">
        <v>1893</v>
      </c>
    </row>
    <row r="122">
      <c r="A122" s="43" t="s">
        <v>1840</v>
      </c>
      <c r="B122" s="27">
        <v>0.10567129629629629</v>
      </c>
      <c r="C122" s="43" t="s">
        <v>74</v>
      </c>
      <c r="D122" s="43" t="s">
        <v>91</v>
      </c>
      <c r="E122" s="28">
        <v>31.0</v>
      </c>
      <c r="F122" s="26"/>
      <c r="G122" s="26"/>
      <c r="H122" s="43" t="s">
        <v>1894</v>
      </c>
      <c r="I122" s="28">
        <v>1.0</v>
      </c>
      <c r="J122" s="43" t="s">
        <v>1895</v>
      </c>
    </row>
    <row r="123">
      <c r="A123" s="43" t="s">
        <v>1840</v>
      </c>
      <c r="B123" s="27">
        <v>0.10631944444444444</v>
      </c>
      <c r="C123" s="43" t="s">
        <v>74</v>
      </c>
      <c r="D123" s="43" t="s">
        <v>93</v>
      </c>
      <c r="E123" s="28">
        <v>25.0</v>
      </c>
      <c r="F123" s="25">
        <f>E123-10</f>
        <v>15</v>
      </c>
      <c r="G123" s="26"/>
      <c r="H123" s="26"/>
      <c r="I123" s="26"/>
      <c r="J123" s="43" t="s">
        <v>1896</v>
      </c>
    </row>
    <row r="124">
      <c r="A124" s="43" t="s">
        <v>1840</v>
      </c>
      <c r="B124" s="27">
        <v>0.10706018518518519</v>
      </c>
      <c r="C124" s="43" t="s">
        <v>74</v>
      </c>
      <c r="D124" s="43" t="s">
        <v>91</v>
      </c>
      <c r="E124" s="28">
        <v>10.0</v>
      </c>
      <c r="F124" s="26"/>
      <c r="G124" s="26"/>
      <c r="H124" s="43" t="s">
        <v>1897</v>
      </c>
      <c r="I124" s="26"/>
      <c r="J124" s="26"/>
    </row>
    <row r="125">
      <c r="A125" s="43" t="s">
        <v>1840</v>
      </c>
      <c r="B125" s="27">
        <v>0.10804398148148148</v>
      </c>
      <c r="C125" s="43" t="s">
        <v>69</v>
      </c>
      <c r="D125" s="43" t="s">
        <v>320</v>
      </c>
      <c r="E125" s="28">
        <v>16.0</v>
      </c>
      <c r="F125" s="25">
        <f>E125-5</f>
        <v>11</v>
      </c>
      <c r="G125" s="26"/>
      <c r="H125" s="26"/>
      <c r="I125" s="26"/>
      <c r="J125" s="26"/>
    </row>
    <row r="126">
      <c r="A126" s="43" t="s">
        <v>1840</v>
      </c>
      <c r="B126" s="27">
        <v>0.10972222222222222</v>
      </c>
      <c r="C126" s="43" t="s">
        <v>69</v>
      </c>
      <c r="D126" s="43" t="s">
        <v>100</v>
      </c>
      <c r="E126" s="28">
        <v>20.0</v>
      </c>
      <c r="F126" s="25">
        <f>E126-4</f>
        <v>16</v>
      </c>
      <c r="G126" s="26"/>
      <c r="H126" s="43" t="s">
        <v>1898</v>
      </c>
      <c r="I126" s="26"/>
      <c r="J126" s="43" t="s">
        <v>1899</v>
      </c>
    </row>
    <row r="127">
      <c r="A127" s="43" t="s">
        <v>1840</v>
      </c>
      <c r="B127" s="27">
        <v>0.10972222222222222</v>
      </c>
      <c r="C127" s="43" t="s">
        <v>968</v>
      </c>
      <c r="D127" s="43" t="s">
        <v>100</v>
      </c>
      <c r="E127" s="28">
        <v>17.0</v>
      </c>
      <c r="F127" s="25">
        <f>E127-1</f>
        <v>16</v>
      </c>
      <c r="G127" s="26"/>
      <c r="H127" s="43" t="s">
        <v>1900</v>
      </c>
      <c r="I127" s="26"/>
      <c r="J127" s="43" t="s">
        <v>1899</v>
      </c>
    </row>
    <row r="128">
      <c r="A128" s="43" t="s">
        <v>1840</v>
      </c>
      <c r="B128" s="27">
        <v>0.11020833333333334</v>
      </c>
      <c r="C128" s="43" t="s">
        <v>69</v>
      </c>
      <c r="D128" s="43" t="s">
        <v>91</v>
      </c>
      <c r="E128" s="28">
        <v>19.0</v>
      </c>
      <c r="F128" s="26"/>
      <c r="G128" s="26"/>
      <c r="H128" s="43" t="s">
        <v>1901</v>
      </c>
      <c r="I128" s="26"/>
      <c r="J128" s="43" t="s">
        <v>239</v>
      </c>
    </row>
    <row r="129">
      <c r="A129" s="43" t="s">
        <v>1840</v>
      </c>
      <c r="B129" s="27">
        <v>0.11070601851851852</v>
      </c>
      <c r="C129" s="43" t="s">
        <v>968</v>
      </c>
      <c r="D129" s="43" t="s">
        <v>81</v>
      </c>
      <c r="E129" s="28">
        <f>F129+2</f>
        <v>7</v>
      </c>
      <c r="F129" s="28">
        <v>5.0</v>
      </c>
      <c r="G129" s="26"/>
      <c r="H129" s="26"/>
      <c r="I129" s="26"/>
      <c r="J129" s="43" t="s">
        <v>85</v>
      </c>
    </row>
    <row r="130">
      <c r="A130" s="43" t="s">
        <v>1840</v>
      </c>
      <c r="B130" s="27">
        <v>0.11070601851851852</v>
      </c>
      <c r="C130" s="43" t="s">
        <v>968</v>
      </c>
      <c r="D130" s="43" t="s">
        <v>81</v>
      </c>
      <c r="E130" s="28">
        <v>10.0</v>
      </c>
      <c r="F130" s="25">
        <f>E130-2</f>
        <v>8</v>
      </c>
      <c r="G130" s="26"/>
      <c r="H130" s="26"/>
      <c r="I130" s="26"/>
      <c r="J130" s="26"/>
    </row>
    <row r="131">
      <c r="A131" s="43" t="s">
        <v>1840</v>
      </c>
      <c r="B131" s="27">
        <v>0.11153935185185185</v>
      </c>
      <c r="C131" s="43" t="s">
        <v>82</v>
      </c>
      <c r="D131" s="43" t="s">
        <v>89</v>
      </c>
      <c r="E131" s="43" t="s">
        <v>75</v>
      </c>
      <c r="F131" s="43" t="s">
        <v>75</v>
      </c>
      <c r="G131" s="26"/>
      <c r="H131" s="26"/>
      <c r="I131" s="26"/>
      <c r="J131" s="43" t="s">
        <v>1902</v>
      </c>
    </row>
    <row r="132">
      <c r="A132" s="43" t="s">
        <v>1840</v>
      </c>
      <c r="B132" s="27">
        <v>0.11159722222222222</v>
      </c>
      <c r="C132" s="43" t="s">
        <v>82</v>
      </c>
      <c r="D132" s="43" t="s">
        <v>89</v>
      </c>
      <c r="E132" s="28">
        <v>18.0</v>
      </c>
      <c r="F132" s="25">
        <f t="shared" ref="F132:F133" si="10">E132-5</f>
        <v>13</v>
      </c>
      <c r="G132" s="26"/>
      <c r="H132" s="26"/>
      <c r="I132" s="26"/>
      <c r="J132" s="43" t="s">
        <v>1902</v>
      </c>
    </row>
    <row r="133">
      <c r="A133" s="43" t="s">
        <v>1840</v>
      </c>
      <c r="B133" s="27">
        <v>0.11168981481481481</v>
      </c>
      <c r="C133" s="43" t="s">
        <v>82</v>
      </c>
      <c r="D133" s="43" t="s">
        <v>89</v>
      </c>
      <c r="E133" s="28">
        <v>18.0</v>
      </c>
      <c r="F133" s="25">
        <f t="shared" si="10"/>
        <v>13</v>
      </c>
      <c r="G133" s="26"/>
      <c r="H133" s="26"/>
      <c r="I133" s="26"/>
      <c r="J133" s="43" t="s">
        <v>1902</v>
      </c>
    </row>
    <row r="134">
      <c r="A134" s="43" t="s">
        <v>1840</v>
      </c>
      <c r="B134" s="27">
        <v>0.11178240740740741</v>
      </c>
      <c r="C134" s="43" t="s">
        <v>82</v>
      </c>
      <c r="D134" s="43" t="s">
        <v>91</v>
      </c>
      <c r="E134" s="28">
        <v>8.0</v>
      </c>
      <c r="F134" s="26"/>
      <c r="G134" s="26"/>
      <c r="H134" s="43" t="s">
        <v>1903</v>
      </c>
      <c r="I134" s="26"/>
      <c r="J134" s="26"/>
    </row>
    <row r="135">
      <c r="A135" s="43" t="s">
        <v>1840</v>
      </c>
      <c r="B135" s="27">
        <v>0.11275462962962964</v>
      </c>
      <c r="C135" s="43" t="s">
        <v>968</v>
      </c>
      <c r="D135" s="43" t="s">
        <v>91</v>
      </c>
      <c r="E135" s="28">
        <v>11.0</v>
      </c>
      <c r="F135" s="26"/>
      <c r="G135" s="26"/>
      <c r="H135" s="43" t="s">
        <v>1904</v>
      </c>
      <c r="I135" s="26"/>
      <c r="J135" s="43" t="s">
        <v>263</v>
      </c>
    </row>
    <row r="136">
      <c r="A136" s="43" t="s">
        <v>1840</v>
      </c>
      <c r="B136" s="27">
        <v>0.11351851851851852</v>
      </c>
      <c r="C136" s="43" t="s">
        <v>84</v>
      </c>
      <c r="D136" s="43" t="s">
        <v>93</v>
      </c>
      <c r="E136" s="28">
        <v>8.0</v>
      </c>
      <c r="F136" s="28">
        <v>2.0</v>
      </c>
      <c r="G136" s="26"/>
      <c r="H136" s="26"/>
      <c r="I136" s="26"/>
      <c r="J136" s="43" t="s">
        <v>1905</v>
      </c>
    </row>
    <row r="137">
      <c r="A137" s="43" t="s">
        <v>1840</v>
      </c>
      <c r="B137" s="27">
        <v>0.11434027777777778</v>
      </c>
      <c r="C137" s="43" t="s">
        <v>70</v>
      </c>
      <c r="D137" s="43" t="s">
        <v>93</v>
      </c>
      <c r="E137" s="28">
        <v>13.0</v>
      </c>
      <c r="F137" s="25">
        <f>E137-8</f>
        <v>5</v>
      </c>
      <c r="G137" s="26"/>
      <c r="H137" s="26"/>
      <c r="I137" s="26"/>
      <c r="J137" s="43" t="s">
        <v>1906</v>
      </c>
    </row>
    <row r="138">
      <c r="A138" s="43" t="s">
        <v>1840</v>
      </c>
      <c r="B138" s="27">
        <v>0.11459490740740741</v>
      </c>
      <c r="C138" s="43" t="s">
        <v>70</v>
      </c>
      <c r="D138" s="43" t="s">
        <v>93</v>
      </c>
      <c r="E138" s="28">
        <f>F138+8</f>
        <v>13</v>
      </c>
      <c r="F138" s="28">
        <v>5.0</v>
      </c>
      <c r="G138" s="26"/>
      <c r="H138" s="26"/>
      <c r="I138" s="26"/>
      <c r="J138" s="43" t="s">
        <v>1906</v>
      </c>
    </row>
    <row r="139">
      <c r="A139" s="43" t="s">
        <v>1840</v>
      </c>
      <c r="B139" s="27">
        <v>0.11467592592592593</v>
      </c>
      <c r="C139" s="43" t="s">
        <v>70</v>
      </c>
      <c r="D139" s="43" t="s">
        <v>93</v>
      </c>
      <c r="E139" s="28">
        <v>21.0</v>
      </c>
      <c r="F139" s="25">
        <f>E139-8</f>
        <v>13</v>
      </c>
      <c r="G139" s="26"/>
      <c r="H139" s="26"/>
      <c r="I139" s="26"/>
      <c r="J139" s="43" t="s">
        <v>1906</v>
      </c>
    </row>
    <row r="140">
      <c r="A140" s="43" t="s">
        <v>1840</v>
      </c>
      <c r="B140" s="27">
        <v>0.11479166666666667</v>
      </c>
      <c r="C140" s="43" t="s">
        <v>70</v>
      </c>
      <c r="D140" s="43" t="s">
        <v>91</v>
      </c>
      <c r="E140" s="28">
        <v>6.0</v>
      </c>
      <c r="F140" s="26"/>
      <c r="G140" s="26"/>
      <c r="H140" s="43" t="s">
        <v>1907</v>
      </c>
      <c r="I140" s="26"/>
      <c r="J140" s="26"/>
    </row>
    <row r="141">
      <c r="A141" s="43" t="s">
        <v>1840</v>
      </c>
      <c r="B141" s="27">
        <v>0.11601851851851852</v>
      </c>
      <c r="C141" s="43" t="s">
        <v>70</v>
      </c>
      <c r="D141" s="43" t="s">
        <v>93</v>
      </c>
      <c r="E141" s="28">
        <v>10.0</v>
      </c>
      <c r="F141" s="25">
        <f t="shared" ref="F141:F142" si="11">E141-8</f>
        <v>2</v>
      </c>
      <c r="G141" s="26"/>
      <c r="H141" s="26"/>
      <c r="I141" s="26"/>
      <c r="J141" s="43" t="s">
        <v>85</v>
      </c>
    </row>
    <row r="142">
      <c r="A142" s="43" t="s">
        <v>1840</v>
      </c>
      <c r="B142" s="27">
        <v>0.11601851851851852</v>
      </c>
      <c r="C142" s="43" t="s">
        <v>70</v>
      </c>
      <c r="D142" s="43" t="s">
        <v>93</v>
      </c>
      <c r="E142" s="28">
        <v>15.0</v>
      </c>
      <c r="F142" s="25">
        <f t="shared" si="11"/>
        <v>7</v>
      </c>
      <c r="G142" s="26"/>
      <c r="H142" s="26"/>
      <c r="I142" s="26"/>
      <c r="J142" s="43" t="s">
        <v>1906</v>
      </c>
    </row>
    <row r="143">
      <c r="A143" s="43" t="s">
        <v>1840</v>
      </c>
      <c r="B143" s="27">
        <v>0.11618055555555555</v>
      </c>
      <c r="C143" s="43" t="s">
        <v>70</v>
      </c>
      <c r="D143" s="43" t="s">
        <v>93</v>
      </c>
      <c r="E143" s="28">
        <f t="shared" ref="E143:E144" si="12">F143+8</f>
        <v>21</v>
      </c>
      <c r="F143" s="28">
        <v>13.0</v>
      </c>
      <c r="G143" s="26"/>
      <c r="H143" s="26"/>
      <c r="I143" s="26"/>
      <c r="J143" s="43" t="s">
        <v>1906</v>
      </c>
    </row>
    <row r="144">
      <c r="A144" s="43" t="s">
        <v>1840</v>
      </c>
      <c r="B144" s="27">
        <v>0.11618055555555555</v>
      </c>
      <c r="C144" s="43" t="s">
        <v>70</v>
      </c>
      <c r="D144" s="43" t="s">
        <v>93</v>
      </c>
      <c r="E144" s="28">
        <f t="shared" si="12"/>
        <v>20</v>
      </c>
      <c r="F144" s="28">
        <v>12.0</v>
      </c>
      <c r="G144" s="26"/>
      <c r="H144" s="26"/>
      <c r="I144" s="26"/>
      <c r="J144" s="43" t="s">
        <v>85</v>
      </c>
    </row>
    <row r="145">
      <c r="A145" s="43" t="s">
        <v>1840</v>
      </c>
      <c r="B145" s="27">
        <v>0.11630787037037037</v>
      </c>
      <c r="C145" s="43" t="s">
        <v>70</v>
      </c>
      <c r="D145" s="43" t="s">
        <v>91</v>
      </c>
      <c r="E145" s="28">
        <v>9.0</v>
      </c>
      <c r="F145" s="26"/>
      <c r="G145" s="26"/>
      <c r="H145" s="43" t="s">
        <v>1908</v>
      </c>
      <c r="I145" s="26"/>
      <c r="J145" s="26"/>
    </row>
    <row r="146">
      <c r="A146" s="43" t="s">
        <v>1840</v>
      </c>
      <c r="B146" s="27">
        <v>0.11831018518518518</v>
      </c>
      <c r="C146" s="43" t="s">
        <v>74</v>
      </c>
      <c r="D146" s="43" t="s">
        <v>93</v>
      </c>
      <c r="E146" s="43" t="s">
        <v>75</v>
      </c>
      <c r="F146" s="43" t="s">
        <v>75</v>
      </c>
      <c r="G146" s="26"/>
      <c r="H146" s="26"/>
      <c r="I146" s="26"/>
      <c r="J146" s="43" t="s">
        <v>85</v>
      </c>
    </row>
    <row r="147">
      <c r="A147" s="43" t="s">
        <v>1840</v>
      </c>
      <c r="B147" s="27">
        <v>0.11831018518518518</v>
      </c>
      <c r="C147" s="43" t="s">
        <v>74</v>
      </c>
      <c r="D147" s="43" t="s">
        <v>93</v>
      </c>
      <c r="E147" s="28">
        <v>26.0</v>
      </c>
      <c r="F147" s="28">
        <v>17.0</v>
      </c>
      <c r="G147" s="26"/>
      <c r="H147" s="26"/>
      <c r="I147" s="26"/>
      <c r="J147" s="43" t="s">
        <v>1909</v>
      </c>
    </row>
    <row r="148">
      <c r="A148" s="43" t="s">
        <v>1840</v>
      </c>
      <c r="B148" s="27">
        <v>0.11842592592592592</v>
      </c>
      <c r="C148" s="43" t="s">
        <v>74</v>
      </c>
      <c r="D148" s="43" t="s">
        <v>91</v>
      </c>
      <c r="E148" s="28">
        <v>21.0</v>
      </c>
      <c r="F148" s="26"/>
      <c r="G148" s="26"/>
      <c r="H148" s="43" t="s">
        <v>1910</v>
      </c>
      <c r="I148" s="26"/>
      <c r="J148" s="26"/>
    </row>
    <row r="149">
      <c r="A149" s="43" t="s">
        <v>1840</v>
      </c>
      <c r="B149" s="27">
        <v>0.11891203703703704</v>
      </c>
      <c r="C149" s="43" t="s">
        <v>69</v>
      </c>
      <c r="D149" s="43" t="s">
        <v>89</v>
      </c>
      <c r="E149" s="43" t="s">
        <v>75</v>
      </c>
      <c r="F149" s="43" t="s">
        <v>75</v>
      </c>
      <c r="G149" s="26"/>
      <c r="H149" s="26"/>
      <c r="I149" s="26"/>
      <c r="J149" s="43" t="s">
        <v>85</v>
      </c>
    </row>
    <row r="150">
      <c r="A150" s="43" t="s">
        <v>1840</v>
      </c>
      <c r="B150" s="27">
        <v>0.11891203703703704</v>
      </c>
      <c r="C150" s="43" t="s">
        <v>69</v>
      </c>
      <c r="D150" s="43" t="s">
        <v>89</v>
      </c>
      <c r="E150" s="28">
        <f>F150+8</f>
        <v>25</v>
      </c>
      <c r="F150" s="28">
        <v>17.0</v>
      </c>
      <c r="G150" s="26"/>
      <c r="H150" s="26"/>
      <c r="I150" s="26"/>
      <c r="J150" s="43" t="s">
        <v>1911</v>
      </c>
    </row>
    <row r="151">
      <c r="A151" s="43" t="s">
        <v>1840</v>
      </c>
      <c r="B151" s="27">
        <v>0.11923611111111111</v>
      </c>
      <c r="C151" s="43" t="s">
        <v>69</v>
      </c>
      <c r="D151" s="43" t="s">
        <v>91</v>
      </c>
      <c r="E151" s="28">
        <v>20.0</v>
      </c>
      <c r="F151" s="26"/>
      <c r="G151" s="26"/>
      <c r="H151" s="43" t="s">
        <v>1912</v>
      </c>
      <c r="I151" s="26"/>
      <c r="J151" s="26"/>
    </row>
    <row r="152">
      <c r="A152" s="43" t="s">
        <v>1840</v>
      </c>
      <c r="B152" s="27">
        <v>0.12049768518518518</v>
      </c>
      <c r="C152" s="43" t="s">
        <v>82</v>
      </c>
      <c r="D152" s="43" t="s">
        <v>89</v>
      </c>
      <c r="E152" s="43" t="s">
        <v>75</v>
      </c>
      <c r="F152" s="43" t="s">
        <v>75</v>
      </c>
      <c r="G152" s="26"/>
      <c r="H152" s="26"/>
      <c r="I152" s="26"/>
      <c r="J152" s="43" t="s">
        <v>85</v>
      </c>
    </row>
    <row r="153">
      <c r="A153" s="43" t="s">
        <v>1840</v>
      </c>
      <c r="B153" s="27">
        <v>0.12049768518518518</v>
      </c>
      <c r="C153" s="43" t="s">
        <v>82</v>
      </c>
      <c r="D153" s="43" t="s">
        <v>89</v>
      </c>
      <c r="E153" s="28">
        <v>20.0</v>
      </c>
      <c r="F153" s="25">
        <f>E153-8</f>
        <v>12</v>
      </c>
      <c r="G153" s="26"/>
      <c r="H153" s="26"/>
      <c r="I153" s="26"/>
      <c r="J153" s="43" t="s">
        <v>1913</v>
      </c>
    </row>
    <row r="154">
      <c r="A154" s="43" t="s">
        <v>1840</v>
      </c>
      <c r="B154" s="27">
        <v>0.12136574074074075</v>
      </c>
      <c r="C154" s="43" t="s">
        <v>968</v>
      </c>
      <c r="D154" s="43" t="s">
        <v>91</v>
      </c>
      <c r="E154" s="28">
        <v>19.0</v>
      </c>
      <c r="F154" s="26"/>
      <c r="G154" s="26"/>
      <c r="H154" s="43" t="s">
        <v>1914</v>
      </c>
      <c r="I154" s="26"/>
      <c r="J154" s="43" t="s">
        <v>263</v>
      </c>
    </row>
    <row r="155">
      <c r="A155" s="43" t="s">
        <v>1840</v>
      </c>
      <c r="B155" s="27">
        <v>0.12194444444444444</v>
      </c>
      <c r="C155" s="43" t="s">
        <v>70</v>
      </c>
      <c r="D155" s="43" t="s">
        <v>93</v>
      </c>
      <c r="E155" s="28">
        <v>19.0</v>
      </c>
      <c r="F155" s="28">
        <v>11.0</v>
      </c>
      <c r="G155" s="26"/>
      <c r="H155" s="26"/>
      <c r="I155" s="26"/>
      <c r="J155" s="43" t="s">
        <v>85</v>
      </c>
    </row>
    <row r="156">
      <c r="A156" s="43" t="s">
        <v>1840</v>
      </c>
      <c r="B156" s="27">
        <v>0.12194444444444444</v>
      </c>
      <c r="C156" s="43" t="s">
        <v>70</v>
      </c>
      <c r="D156" s="43" t="s">
        <v>93</v>
      </c>
      <c r="E156" s="28">
        <v>19.0</v>
      </c>
      <c r="F156" s="28">
        <v>11.0</v>
      </c>
      <c r="G156" s="26"/>
      <c r="H156" s="26"/>
      <c r="I156" s="26"/>
      <c r="J156" s="43" t="s">
        <v>1906</v>
      </c>
    </row>
    <row r="157">
      <c r="A157" s="43" t="s">
        <v>1840</v>
      </c>
      <c r="B157" s="27">
        <v>0.12206018518518519</v>
      </c>
      <c r="C157" s="43" t="s">
        <v>70</v>
      </c>
      <c r="D157" s="43" t="s">
        <v>91</v>
      </c>
      <c r="E157" s="28">
        <v>6.0</v>
      </c>
      <c r="F157" s="26"/>
      <c r="G157" s="26"/>
      <c r="H157" s="43" t="s">
        <v>1907</v>
      </c>
      <c r="I157" s="26"/>
      <c r="J157" s="26"/>
    </row>
    <row r="158">
      <c r="A158" s="43" t="s">
        <v>1840</v>
      </c>
      <c r="B158" s="27">
        <v>0.12239583333333333</v>
      </c>
      <c r="C158" s="43" t="s">
        <v>70</v>
      </c>
      <c r="D158" s="43" t="s">
        <v>93</v>
      </c>
      <c r="E158" s="28">
        <v>19.0</v>
      </c>
      <c r="F158" s="25">
        <f>E158-8</f>
        <v>11</v>
      </c>
      <c r="G158" s="26"/>
      <c r="H158" s="26"/>
      <c r="I158" s="26"/>
      <c r="J158" s="43" t="s">
        <v>1906</v>
      </c>
    </row>
    <row r="159">
      <c r="A159" s="43" t="s">
        <v>1840</v>
      </c>
      <c r="B159" s="27">
        <v>0.12239583333333333</v>
      </c>
      <c r="C159" s="43" t="s">
        <v>70</v>
      </c>
      <c r="D159" s="43" t="s">
        <v>93</v>
      </c>
      <c r="E159" s="43" t="s">
        <v>75</v>
      </c>
      <c r="F159" s="43" t="s">
        <v>75</v>
      </c>
      <c r="G159" s="26"/>
      <c r="H159" s="26"/>
      <c r="I159" s="26"/>
      <c r="J159" s="43" t="s">
        <v>85</v>
      </c>
    </row>
    <row r="160">
      <c r="A160" s="43" t="s">
        <v>1840</v>
      </c>
      <c r="B160" s="27">
        <v>0.12248842592592593</v>
      </c>
      <c r="C160" s="43" t="s">
        <v>70</v>
      </c>
      <c r="D160" s="43" t="s">
        <v>91</v>
      </c>
      <c r="E160" s="28">
        <v>7.0</v>
      </c>
      <c r="F160" s="26"/>
      <c r="G160" s="26"/>
      <c r="H160" s="43" t="s">
        <v>1915</v>
      </c>
      <c r="I160" s="26"/>
      <c r="J160" s="26"/>
    </row>
    <row r="161">
      <c r="A161" s="43" t="s">
        <v>1840</v>
      </c>
      <c r="B161" s="27">
        <v>0.12298611111111112</v>
      </c>
      <c r="C161" s="43" t="s">
        <v>70</v>
      </c>
      <c r="D161" s="43" t="s">
        <v>93</v>
      </c>
      <c r="E161" s="28">
        <f>F161+8</f>
        <v>13</v>
      </c>
      <c r="F161" s="28">
        <v>5.0</v>
      </c>
      <c r="G161" s="26"/>
      <c r="H161" s="26"/>
      <c r="I161" s="26"/>
      <c r="J161" s="43" t="s">
        <v>85</v>
      </c>
    </row>
    <row r="162">
      <c r="A162" s="43" t="s">
        <v>1840</v>
      </c>
      <c r="B162" s="27">
        <v>0.12298611111111112</v>
      </c>
      <c r="C162" s="43" t="s">
        <v>70</v>
      </c>
      <c r="D162" s="43" t="s">
        <v>93</v>
      </c>
      <c r="E162" s="28">
        <v>14.0</v>
      </c>
      <c r="F162" s="28">
        <v>6.0</v>
      </c>
      <c r="G162" s="26"/>
      <c r="H162" s="26"/>
      <c r="I162" s="26"/>
      <c r="J162" s="43" t="s">
        <v>1906</v>
      </c>
    </row>
    <row r="163">
      <c r="A163" s="43" t="s">
        <v>1840</v>
      </c>
      <c r="B163" s="27">
        <v>0.12354166666666666</v>
      </c>
      <c r="C163" s="43" t="s">
        <v>84</v>
      </c>
      <c r="D163" s="43" t="s">
        <v>93</v>
      </c>
      <c r="E163" s="43" t="s">
        <v>88</v>
      </c>
      <c r="F163" s="28">
        <v>1.0</v>
      </c>
      <c r="G163" s="26"/>
      <c r="H163" s="26"/>
      <c r="I163" s="26"/>
      <c r="J163" s="43" t="s">
        <v>1905</v>
      </c>
    </row>
    <row r="164">
      <c r="A164" s="43" t="s">
        <v>1840</v>
      </c>
      <c r="B164" s="27">
        <v>0.12496527777777777</v>
      </c>
      <c r="C164" s="43" t="s">
        <v>84</v>
      </c>
      <c r="D164" s="43" t="s">
        <v>93</v>
      </c>
      <c r="E164" s="43" t="s">
        <v>88</v>
      </c>
      <c r="F164" s="28">
        <v>1.0</v>
      </c>
      <c r="G164" s="26"/>
      <c r="H164" s="26"/>
      <c r="I164" s="26"/>
      <c r="J164" s="43" t="s">
        <v>85</v>
      </c>
    </row>
    <row r="165">
      <c r="A165" s="43" t="s">
        <v>1840</v>
      </c>
      <c r="B165" s="27">
        <v>0.12496527777777777</v>
      </c>
      <c r="C165" s="43" t="s">
        <v>84</v>
      </c>
      <c r="D165" s="43" t="s">
        <v>93</v>
      </c>
      <c r="E165" s="28">
        <v>16.0</v>
      </c>
      <c r="F165" s="28">
        <v>10.0</v>
      </c>
      <c r="G165" s="26"/>
      <c r="H165" s="26"/>
      <c r="I165" s="26"/>
      <c r="J165" s="43" t="s">
        <v>1916</v>
      </c>
    </row>
    <row r="166">
      <c r="A166" s="43" t="s">
        <v>1840</v>
      </c>
      <c r="B166" s="27">
        <v>0.12520833333333334</v>
      </c>
      <c r="C166" s="43" t="s">
        <v>84</v>
      </c>
      <c r="D166" s="43" t="s">
        <v>93</v>
      </c>
      <c r="E166" s="43" t="s">
        <v>75</v>
      </c>
      <c r="F166" s="43" t="s">
        <v>75</v>
      </c>
      <c r="G166" s="26"/>
      <c r="H166" s="26"/>
      <c r="I166" s="26"/>
      <c r="J166" s="43" t="s">
        <v>85</v>
      </c>
    </row>
    <row r="167">
      <c r="A167" s="43" t="s">
        <v>1840</v>
      </c>
      <c r="B167" s="27">
        <v>0.12520833333333334</v>
      </c>
      <c r="C167" s="43" t="s">
        <v>84</v>
      </c>
      <c r="D167" s="43" t="s">
        <v>93</v>
      </c>
      <c r="E167" s="28">
        <v>21.0</v>
      </c>
      <c r="F167" s="28">
        <f>E167-6</f>
        <v>15</v>
      </c>
      <c r="G167" s="26"/>
      <c r="H167" s="26"/>
      <c r="I167" s="26"/>
      <c r="J167" s="43" t="s">
        <v>1916</v>
      </c>
    </row>
    <row r="168">
      <c r="A168" s="43" t="s">
        <v>1840</v>
      </c>
      <c r="B168" s="27">
        <v>0.12540509259259258</v>
      </c>
      <c r="C168" s="43" t="s">
        <v>84</v>
      </c>
      <c r="D168" s="43" t="s">
        <v>91</v>
      </c>
      <c r="E168" s="28">
        <v>20.0</v>
      </c>
      <c r="F168" s="26"/>
      <c r="G168" s="26"/>
      <c r="H168" s="43" t="s">
        <v>1917</v>
      </c>
      <c r="I168" s="26"/>
      <c r="J168" s="43"/>
    </row>
    <row r="169">
      <c r="A169" s="43" t="s">
        <v>1840</v>
      </c>
      <c r="B169" s="27">
        <v>0.12613425925925925</v>
      </c>
      <c r="C169" s="43" t="s">
        <v>74</v>
      </c>
      <c r="D169" s="43" t="s">
        <v>93</v>
      </c>
      <c r="E169" s="28">
        <v>18.0</v>
      </c>
      <c r="F169" s="25">
        <f>E169-9</f>
        <v>9</v>
      </c>
      <c r="G169" s="26"/>
      <c r="H169" s="26"/>
      <c r="I169" s="26"/>
      <c r="J169" s="43" t="s">
        <v>1918</v>
      </c>
    </row>
    <row r="170">
      <c r="A170" s="43" t="s">
        <v>1840</v>
      </c>
      <c r="B170" s="27">
        <v>0.12631944444444446</v>
      </c>
      <c r="C170" s="43" t="s">
        <v>74</v>
      </c>
      <c r="D170" s="43" t="s">
        <v>91</v>
      </c>
      <c r="E170" s="28">
        <v>20.0</v>
      </c>
      <c r="F170" s="26"/>
      <c r="G170" s="26"/>
      <c r="H170" s="43" t="s">
        <v>1919</v>
      </c>
      <c r="I170" s="26"/>
      <c r="J170" s="26"/>
    </row>
    <row r="171">
      <c r="A171" s="43" t="s">
        <v>1840</v>
      </c>
      <c r="B171" s="27">
        <v>0.12652777777777777</v>
      </c>
      <c r="C171" s="43" t="s">
        <v>84</v>
      </c>
      <c r="D171" s="43" t="s">
        <v>166</v>
      </c>
      <c r="E171" s="28">
        <v>10.0</v>
      </c>
      <c r="F171" s="25">
        <f t="shared" ref="F171:F172" si="13">E171--1</f>
        <v>11</v>
      </c>
      <c r="G171" s="26"/>
      <c r="H171" s="26"/>
      <c r="I171" s="26"/>
      <c r="J171" s="43" t="s">
        <v>85</v>
      </c>
    </row>
    <row r="172">
      <c r="A172" s="43" t="s">
        <v>1840</v>
      </c>
      <c r="B172" s="27">
        <v>0.12652777777777777</v>
      </c>
      <c r="C172" s="43" t="s">
        <v>84</v>
      </c>
      <c r="D172" s="43" t="s">
        <v>166</v>
      </c>
      <c r="E172" s="28">
        <v>10.0</v>
      </c>
      <c r="F172" s="25">
        <f t="shared" si="13"/>
        <v>11</v>
      </c>
      <c r="G172" s="26"/>
      <c r="H172" s="26"/>
      <c r="I172" s="26"/>
      <c r="J172" s="43"/>
    </row>
    <row r="173">
      <c r="A173" s="43" t="s">
        <v>1840</v>
      </c>
      <c r="B173" s="27">
        <v>0.12671296296296297</v>
      </c>
      <c r="C173" s="43" t="s">
        <v>74</v>
      </c>
      <c r="D173" s="43" t="s">
        <v>93</v>
      </c>
      <c r="E173" s="28">
        <v>17.0</v>
      </c>
      <c r="F173" s="25">
        <f>E173-9</f>
        <v>8</v>
      </c>
      <c r="G173" s="26"/>
      <c r="H173" s="26"/>
      <c r="I173" s="26"/>
      <c r="J173" s="43" t="s">
        <v>1918</v>
      </c>
    </row>
    <row r="174">
      <c r="A174" s="43" t="s">
        <v>1840</v>
      </c>
      <c r="B174" s="27">
        <v>0.1267939814814815</v>
      </c>
      <c r="C174" s="43" t="s">
        <v>74</v>
      </c>
      <c r="D174" s="43" t="s">
        <v>91</v>
      </c>
      <c r="E174" s="28">
        <v>9.0</v>
      </c>
      <c r="F174" s="26"/>
      <c r="G174" s="26"/>
      <c r="H174" s="43" t="s">
        <v>1920</v>
      </c>
      <c r="I174" s="26"/>
      <c r="J174" s="26"/>
    </row>
    <row r="175">
      <c r="A175" s="43" t="s">
        <v>1840</v>
      </c>
      <c r="B175" s="27">
        <v>0.12699074074074074</v>
      </c>
      <c r="C175" s="43" t="s">
        <v>84</v>
      </c>
      <c r="D175" s="43" t="s">
        <v>166</v>
      </c>
      <c r="E175" s="28">
        <f t="shared" ref="E175:E176" si="14">F175+-1</f>
        <v>15</v>
      </c>
      <c r="F175" s="28">
        <v>16.0</v>
      </c>
      <c r="G175" s="26"/>
      <c r="H175" s="26"/>
      <c r="I175" s="26"/>
      <c r="J175" s="43" t="s">
        <v>85</v>
      </c>
    </row>
    <row r="176">
      <c r="A176" s="43" t="s">
        <v>1840</v>
      </c>
      <c r="B176" s="27">
        <v>0.12699074074074074</v>
      </c>
      <c r="C176" s="43" t="s">
        <v>84</v>
      </c>
      <c r="D176" s="43" t="s">
        <v>166</v>
      </c>
      <c r="E176" s="28">
        <f t="shared" si="14"/>
        <v>15</v>
      </c>
      <c r="F176" s="28">
        <v>16.0</v>
      </c>
      <c r="G176" s="26"/>
      <c r="H176" s="26"/>
      <c r="I176" s="26"/>
      <c r="J176" s="26"/>
    </row>
    <row r="177">
      <c r="A177" s="43" t="s">
        <v>1840</v>
      </c>
      <c r="B177" s="27">
        <v>0.12787037037037038</v>
      </c>
      <c r="C177" s="43" t="s">
        <v>69</v>
      </c>
      <c r="D177" s="43" t="s">
        <v>320</v>
      </c>
      <c r="E177" s="28">
        <v>14.0</v>
      </c>
      <c r="F177" s="25">
        <f>E177-5</f>
        <v>9</v>
      </c>
      <c r="G177" s="26"/>
      <c r="H177" s="26"/>
      <c r="I177" s="26"/>
      <c r="J177" s="26"/>
    </row>
    <row r="178">
      <c r="A178" s="43" t="s">
        <v>1840</v>
      </c>
      <c r="B178" s="27">
        <v>0.13019675925925925</v>
      </c>
      <c r="C178" s="43" t="s">
        <v>82</v>
      </c>
      <c r="D178" s="43" t="s">
        <v>195</v>
      </c>
      <c r="E178" s="28">
        <f>F178+0</f>
        <v>6</v>
      </c>
      <c r="F178" s="28">
        <v>6.0</v>
      </c>
      <c r="G178" s="26"/>
      <c r="H178" s="26"/>
      <c r="I178" s="26"/>
      <c r="J178" s="26"/>
    </row>
    <row r="179">
      <c r="A179" s="43" t="s">
        <v>1840</v>
      </c>
      <c r="B179" s="27">
        <v>0.13019675925925925</v>
      </c>
      <c r="C179" s="43" t="s">
        <v>82</v>
      </c>
      <c r="D179" s="43" t="s">
        <v>195</v>
      </c>
      <c r="E179" s="43" t="s">
        <v>88</v>
      </c>
      <c r="F179" s="28">
        <v>1.0</v>
      </c>
      <c r="G179" s="26"/>
      <c r="H179" s="26"/>
      <c r="I179" s="26"/>
      <c r="J179" s="43" t="s">
        <v>85</v>
      </c>
    </row>
    <row r="180">
      <c r="A180" s="43" t="s">
        <v>1840</v>
      </c>
      <c r="B180" s="27">
        <v>0.13125</v>
      </c>
      <c r="C180" s="43" t="s">
        <v>968</v>
      </c>
      <c r="D180" s="43" t="s">
        <v>91</v>
      </c>
      <c r="E180" s="28">
        <v>14.0</v>
      </c>
      <c r="F180" s="26"/>
      <c r="G180" s="26"/>
      <c r="H180" s="43" t="s">
        <v>1921</v>
      </c>
      <c r="I180" s="26"/>
      <c r="J180" s="43" t="s">
        <v>263</v>
      </c>
    </row>
    <row r="181">
      <c r="A181" s="43" t="s">
        <v>1840</v>
      </c>
      <c r="B181" s="27">
        <v>0.1320601851851852</v>
      </c>
      <c r="C181" s="43" t="s">
        <v>968</v>
      </c>
      <c r="D181" s="43" t="s">
        <v>81</v>
      </c>
      <c r="E181" s="28">
        <v>14.0</v>
      </c>
      <c r="F181" s="25">
        <f>E181-2</f>
        <v>12</v>
      </c>
      <c r="G181" s="26"/>
      <c r="H181" s="26"/>
      <c r="I181" s="26"/>
      <c r="J181" s="26"/>
    </row>
    <row r="182">
      <c r="A182" s="43" t="s">
        <v>1840</v>
      </c>
      <c r="B182" s="27">
        <v>0.1325925925925926</v>
      </c>
      <c r="C182" s="43" t="s">
        <v>66</v>
      </c>
      <c r="D182" s="43" t="s">
        <v>89</v>
      </c>
      <c r="E182" s="28">
        <v>18.0</v>
      </c>
      <c r="F182" s="25">
        <f t="shared" ref="F182:F184" si="15">E182-8</f>
        <v>10</v>
      </c>
      <c r="G182" s="26"/>
      <c r="H182" s="26"/>
      <c r="I182" s="26"/>
      <c r="J182" s="43" t="s">
        <v>1922</v>
      </c>
    </row>
    <row r="183">
      <c r="A183" s="43" t="s">
        <v>1840</v>
      </c>
      <c r="B183" s="27">
        <v>0.1327199074074074</v>
      </c>
      <c r="C183" s="43" t="s">
        <v>66</v>
      </c>
      <c r="D183" s="43" t="s">
        <v>89</v>
      </c>
      <c r="E183" s="28">
        <v>20.0</v>
      </c>
      <c r="F183" s="25">
        <f t="shared" si="15"/>
        <v>12</v>
      </c>
      <c r="G183" s="26"/>
      <c r="H183" s="26"/>
      <c r="I183" s="26"/>
      <c r="J183" s="43" t="s">
        <v>1922</v>
      </c>
    </row>
    <row r="184">
      <c r="A184" s="43" t="s">
        <v>1840</v>
      </c>
      <c r="B184" s="27">
        <v>0.13309027777777777</v>
      </c>
      <c r="C184" s="43" t="s">
        <v>66</v>
      </c>
      <c r="D184" s="43" t="s">
        <v>89</v>
      </c>
      <c r="E184" s="28">
        <v>27.0</v>
      </c>
      <c r="F184" s="25">
        <f t="shared" si="15"/>
        <v>19</v>
      </c>
      <c r="G184" s="26"/>
      <c r="H184" s="26"/>
      <c r="I184" s="26"/>
      <c r="J184" s="43" t="s">
        <v>1923</v>
      </c>
    </row>
    <row r="185">
      <c r="A185" s="43" t="s">
        <v>1840</v>
      </c>
      <c r="B185" s="27">
        <v>0.1334375</v>
      </c>
      <c r="C185" s="43" t="s">
        <v>66</v>
      </c>
      <c r="D185" s="43" t="s">
        <v>91</v>
      </c>
      <c r="E185" s="28">
        <v>7.0</v>
      </c>
      <c r="F185" s="26"/>
      <c r="G185" s="26"/>
      <c r="H185" s="43" t="s">
        <v>1924</v>
      </c>
      <c r="I185" s="26"/>
      <c r="J185" s="26"/>
    </row>
    <row r="186">
      <c r="A186" s="43" t="s">
        <v>1840</v>
      </c>
      <c r="B186" s="27">
        <v>0.1335763888888889</v>
      </c>
      <c r="C186" s="43" t="s">
        <v>84</v>
      </c>
      <c r="D186" s="43" t="s">
        <v>166</v>
      </c>
      <c r="E186" s="43" t="s">
        <v>88</v>
      </c>
      <c r="F186" s="28">
        <v>1.0</v>
      </c>
      <c r="G186" s="26"/>
      <c r="H186" s="26"/>
      <c r="I186" s="26"/>
      <c r="J186" s="43" t="s">
        <v>85</v>
      </c>
    </row>
    <row r="187">
      <c r="A187" s="43" t="s">
        <v>1840</v>
      </c>
      <c r="B187" s="27">
        <v>0.1335763888888889</v>
      </c>
      <c r="C187" s="43" t="s">
        <v>84</v>
      </c>
      <c r="D187" s="43" t="s">
        <v>166</v>
      </c>
      <c r="E187" s="28">
        <f>F187+-1</f>
        <v>5</v>
      </c>
      <c r="F187" s="28">
        <v>6.0</v>
      </c>
      <c r="G187" s="26"/>
      <c r="H187" s="26"/>
      <c r="I187" s="26"/>
      <c r="J187" s="26"/>
    </row>
    <row r="188">
      <c r="A188" s="43" t="s">
        <v>1840</v>
      </c>
      <c r="B188" s="27">
        <v>0.13380787037037037</v>
      </c>
      <c r="C188" s="43" t="s">
        <v>66</v>
      </c>
      <c r="D188" s="43" t="s">
        <v>89</v>
      </c>
      <c r="E188" s="43" t="s">
        <v>75</v>
      </c>
      <c r="F188" s="43" t="s">
        <v>75</v>
      </c>
      <c r="G188" s="26"/>
      <c r="H188" s="26"/>
      <c r="I188" s="26"/>
      <c r="J188" s="43" t="s">
        <v>1922</v>
      </c>
    </row>
    <row r="189">
      <c r="A189" s="43" t="s">
        <v>1840</v>
      </c>
      <c r="B189" s="27">
        <v>0.13407407407407407</v>
      </c>
      <c r="C189" s="43" t="s">
        <v>84</v>
      </c>
      <c r="D189" s="43" t="s">
        <v>93</v>
      </c>
      <c r="E189" s="28">
        <v>21.0</v>
      </c>
      <c r="F189" s="28">
        <v>15.0</v>
      </c>
      <c r="G189" s="26"/>
      <c r="H189" s="26"/>
      <c r="I189" s="26"/>
      <c r="J189" s="43" t="s">
        <v>1925</v>
      </c>
    </row>
    <row r="190">
      <c r="A190" s="43" t="s">
        <v>1840</v>
      </c>
      <c r="B190" s="27">
        <v>0.13431712962962963</v>
      </c>
      <c r="C190" s="43" t="s">
        <v>84</v>
      </c>
      <c r="D190" s="43" t="s">
        <v>91</v>
      </c>
      <c r="E190" s="28">
        <v>17.0</v>
      </c>
      <c r="F190" s="26"/>
      <c r="G190" s="26"/>
      <c r="H190" s="43" t="s">
        <v>1926</v>
      </c>
      <c r="I190" s="26"/>
      <c r="J190" s="43" t="s">
        <v>1176</v>
      </c>
    </row>
    <row r="191">
      <c r="A191" s="43" t="s">
        <v>1840</v>
      </c>
      <c r="B191" s="27">
        <v>0.13440972222222222</v>
      </c>
      <c r="C191" s="43" t="s">
        <v>84</v>
      </c>
      <c r="D191" s="43" t="s">
        <v>93</v>
      </c>
      <c r="E191" s="43" t="s">
        <v>75</v>
      </c>
      <c r="F191" s="43" t="s">
        <v>75</v>
      </c>
      <c r="G191" s="26"/>
      <c r="H191" s="26"/>
      <c r="I191" s="26"/>
      <c r="J191" s="43" t="s">
        <v>1927</v>
      </c>
    </row>
    <row r="192">
      <c r="A192" s="43" t="s">
        <v>1840</v>
      </c>
      <c r="B192" s="27">
        <v>0.13547453703703705</v>
      </c>
      <c r="C192" s="43" t="s">
        <v>74</v>
      </c>
      <c r="D192" s="43" t="s">
        <v>78</v>
      </c>
      <c r="E192" s="28">
        <v>27.0</v>
      </c>
      <c r="F192" s="28">
        <v>19.0</v>
      </c>
      <c r="G192" s="26"/>
      <c r="H192" s="26"/>
      <c r="I192" s="26"/>
      <c r="J192" s="26"/>
    </row>
    <row r="193">
      <c r="A193" s="43" t="s">
        <v>1840</v>
      </c>
      <c r="B193" s="27">
        <v>0.13672453703703705</v>
      </c>
      <c r="C193" s="43" t="s">
        <v>69</v>
      </c>
      <c r="D193" s="43" t="s">
        <v>89</v>
      </c>
      <c r="E193" s="43" t="s">
        <v>75</v>
      </c>
      <c r="F193" s="43" t="s">
        <v>75</v>
      </c>
      <c r="G193" s="26"/>
      <c r="H193" s="26"/>
      <c r="I193" s="26"/>
      <c r="J193" s="43" t="s">
        <v>1928</v>
      </c>
    </row>
    <row r="194">
      <c r="A194" s="43" t="s">
        <v>1840</v>
      </c>
      <c r="B194" s="27">
        <v>0.13951388888888888</v>
      </c>
      <c r="C194" s="43" t="s">
        <v>82</v>
      </c>
      <c r="D194" s="43" t="s">
        <v>195</v>
      </c>
      <c r="E194" s="43" t="s">
        <v>75</v>
      </c>
      <c r="F194" s="43" t="s">
        <v>75</v>
      </c>
      <c r="G194" s="26"/>
      <c r="H194" s="26"/>
      <c r="I194" s="26"/>
      <c r="J194" s="43" t="s">
        <v>85</v>
      </c>
    </row>
    <row r="195">
      <c r="A195" s="43" t="s">
        <v>1840</v>
      </c>
      <c r="B195" s="27">
        <v>0.13951388888888888</v>
      </c>
      <c r="C195" s="43" t="s">
        <v>82</v>
      </c>
      <c r="D195" s="43" t="s">
        <v>195</v>
      </c>
      <c r="E195" s="43" t="s">
        <v>75</v>
      </c>
      <c r="F195" s="43" t="s">
        <v>75</v>
      </c>
      <c r="G195" s="26"/>
      <c r="H195" s="26"/>
      <c r="I195" s="26"/>
      <c r="J195" s="26"/>
    </row>
    <row r="196">
      <c r="A196" s="43" t="s">
        <v>1840</v>
      </c>
      <c r="B196" s="27">
        <v>0.14086805555555557</v>
      </c>
      <c r="C196" s="43" t="s">
        <v>84</v>
      </c>
      <c r="D196" s="43" t="s">
        <v>166</v>
      </c>
      <c r="E196" s="43" t="s">
        <v>75</v>
      </c>
      <c r="F196" s="43" t="s">
        <v>75</v>
      </c>
      <c r="G196" s="26"/>
      <c r="H196" s="26"/>
      <c r="I196" s="26"/>
      <c r="J196" s="43" t="s">
        <v>85</v>
      </c>
    </row>
    <row r="197">
      <c r="A197" s="43" t="s">
        <v>1840</v>
      </c>
      <c r="B197" s="27">
        <v>0.14086805555555557</v>
      </c>
      <c r="C197" s="43" t="s">
        <v>84</v>
      </c>
      <c r="D197" s="43" t="s">
        <v>166</v>
      </c>
      <c r="E197" s="28">
        <v>16.0</v>
      </c>
      <c r="F197" s="25">
        <f>E197--1</f>
        <v>17</v>
      </c>
      <c r="G197" s="26"/>
      <c r="H197" s="26"/>
      <c r="I197" s="26"/>
      <c r="J197" s="26"/>
    </row>
    <row r="198">
      <c r="A198" s="43" t="s">
        <v>1840</v>
      </c>
      <c r="B198" s="27">
        <v>0.1419212962962963</v>
      </c>
      <c r="C198" s="43" t="s">
        <v>84</v>
      </c>
      <c r="D198" s="43" t="s">
        <v>93</v>
      </c>
      <c r="E198" s="43" t="s">
        <v>75</v>
      </c>
      <c r="F198" s="43" t="s">
        <v>75</v>
      </c>
      <c r="G198" s="26"/>
      <c r="H198" s="26"/>
      <c r="I198" s="26"/>
      <c r="J198" s="43" t="s">
        <v>85</v>
      </c>
    </row>
    <row r="199">
      <c r="A199" s="43" t="s">
        <v>1840</v>
      </c>
      <c r="B199" s="27">
        <v>0.1419212962962963</v>
      </c>
      <c r="C199" s="43" t="s">
        <v>84</v>
      </c>
      <c r="D199" s="43" t="s">
        <v>93</v>
      </c>
      <c r="E199" s="28">
        <v>23.0</v>
      </c>
      <c r="F199" s="25">
        <f>E199-6</f>
        <v>17</v>
      </c>
      <c r="G199" s="26"/>
      <c r="H199" s="26"/>
      <c r="I199" s="26"/>
      <c r="J199" s="43" t="s">
        <v>1929</v>
      </c>
    </row>
    <row r="200">
      <c r="A200" s="43" t="s">
        <v>1840</v>
      </c>
      <c r="B200" s="27">
        <v>0.14212962962962963</v>
      </c>
      <c r="C200" s="43" t="s">
        <v>84</v>
      </c>
      <c r="D200" s="43" t="s">
        <v>91</v>
      </c>
      <c r="E200" s="28">
        <v>16.0</v>
      </c>
      <c r="F200" s="26"/>
      <c r="G200" s="26"/>
      <c r="H200" s="43" t="s">
        <v>1930</v>
      </c>
      <c r="I200" s="26"/>
      <c r="J200" s="43" t="s">
        <v>1931</v>
      </c>
    </row>
    <row r="201">
      <c r="A201" s="43" t="s">
        <v>1840</v>
      </c>
      <c r="B201" s="27">
        <v>0.14315972222222223</v>
      </c>
      <c r="C201" s="43" t="s">
        <v>968</v>
      </c>
      <c r="D201" s="43" t="s">
        <v>120</v>
      </c>
      <c r="E201" s="28">
        <v>7.0</v>
      </c>
      <c r="F201" s="26"/>
      <c r="G201" s="26"/>
      <c r="H201" s="43" t="s">
        <v>1932</v>
      </c>
      <c r="I201" s="26"/>
      <c r="J201" s="43" t="s">
        <v>1875</v>
      </c>
    </row>
    <row r="202">
      <c r="A202" s="43" t="s">
        <v>1840</v>
      </c>
      <c r="B202" s="27">
        <v>0.14354166666666668</v>
      </c>
      <c r="C202" s="43" t="s">
        <v>70</v>
      </c>
      <c r="D202" s="43" t="s">
        <v>93</v>
      </c>
      <c r="E202" s="43" t="s">
        <v>68</v>
      </c>
      <c r="F202" s="28">
        <v>20.0</v>
      </c>
      <c r="G202" s="26"/>
      <c r="H202" s="26"/>
      <c r="I202" s="26"/>
      <c r="J202" s="43" t="s">
        <v>1906</v>
      </c>
    </row>
    <row r="203">
      <c r="A203" s="43" t="s">
        <v>1840</v>
      </c>
      <c r="B203" s="27">
        <v>0.14354166666666668</v>
      </c>
      <c r="C203" s="43" t="s">
        <v>70</v>
      </c>
      <c r="D203" s="43" t="s">
        <v>93</v>
      </c>
      <c r="E203" s="43" t="s">
        <v>75</v>
      </c>
      <c r="F203" s="43" t="s">
        <v>75</v>
      </c>
      <c r="G203" s="26"/>
      <c r="H203" s="26"/>
      <c r="I203" s="26"/>
      <c r="J203" s="43" t="s">
        <v>85</v>
      </c>
    </row>
    <row r="204">
      <c r="A204" s="43" t="s">
        <v>1840</v>
      </c>
      <c r="B204" s="27">
        <v>0.1438425925925926</v>
      </c>
      <c r="C204" s="43" t="s">
        <v>70</v>
      </c>
      <c r="D204" s="43" t="s">
        <v>91</v>
      </c>
      <c r="E204" s="28">
        <v>9.0</v>
      </c>
      <c r="F204" s="26"/>
      <c r="G204" s="26"/>
      <c r="H204" s="43" t="s">
        <v>1908</v>
      </c>
      <c r="I204" s="26"/>
      <c r="J204" s="26"/>
    </row>
    <row r="205">
      <c r="A205" s="43" t="s">
        <v>1840</v>
      </c>
      <c r="B205" s="27">
        <v>0.14395833333333333</v>
      </c>
      <c r="C205" s="43" t="s">
        <v>70</v>
      </c>
      <c r="D205" s="43" t="s">
        <v>93</v>
      </c>
      <c r="E205" s="28">
        <f>F205+8</f>
        <v>25</v>
      </c>
      <c r="F205" s="28">
        <v>17.0</v>
      </c>
      <c r="G205" s="26"/>
      <c r="H205" s="26"/>
      <c r="I205" s="26"/>
      <c r="J205" s="43" t="s">
        <v>1906</v>
      </c>
    </row>
    <row r="206">
      <c r="A206" s="43" t="s">
        <v>1840</v>
      </c>
      <c r="B206" s="27">
        <v>0.14395833333333333</v>
      </c>
      <c r="C206" s="43" t="s">
        <v>70</v>
      </c>
      <c r="D206" s="43" t="s">
        <v>93</v>
      </c>
      <c r="E206" s="43" t="s">
        <v>75</v>
      </c>
      <c r="F206" s="43" t="s">
        <v>75</v>
      </c>
      <c r="G206" s="26"/>
      <c r="H206" s="26"/>
      <c r="I206" s="26"/>
      <c r="J206" s="43" t="s">
        <v>85</v>
      </c>
    </row>
    <row r="207">
      <c r="A207" s="43" t="s">
        <v>1840</v>
      </c>
      <c r="B207" s="27">
        <v>0.14399305555555555</v>
      </c>
      <c r="C207" s="43" t="s">
        <v>70</v>
      </c>
      <c r="D207" s="43" t="s">
        <v>91</v>
      </c>
      <c r="E207" s="28">
        <v>8.0</v>
      </c>
      <c r="F207" s="26"/>
      <c r="G207" s="26"/>
      <c r="H207" s="43" t="s">
        <v>1933</v>
      </c>
      <c r="I207" s="26"/>
      <c r="J207" s="26"/>
    </row>
    <row r="208">
      <c r="A208" s="43" t="s">
        <v>1840</v>
      </c>
      <c r="B208" s="27">
        <v>0.14421296296296296</v>
      </c>
      <c r="C208" s="43" t="s">
        <v>70</v>
      </c>
      <c r="D208" s="43" t="s">
        <v>93</v>
      </c>
      <c r="E208" s="28">
        <f t="shared" ref="E208:E209" si="16">F208+8</f>
        <v>23</v>
      </c>
      <c r="F208" s="28">
        <v>15.0</v>
      </c>
      <c r="G208" s="26"/>
      <c r="H208" s="26"/>
      <c r="I208" s="26"/>
      <c r="J208" s="43" t="s">
        <v>1906</v>
      </c>
    </row>
    <row r="209">
      <c r="A209" s="43" t="s">
        <v>1840</v>
      </c>
      <c r="B209" s="27">
        <v>0.14421296296296296</v>
      </c>
      <c r="C209" s="43" t="s">
        <v>70</v>
      </c>
      <c r="D209" s="43" t="s">
        <v>93</v>
      </c>
      <c r="E209" s="28">
        <f t="shared" si="16"/>
        <v>21</v>
      </c>
      <c r="F209" s="28">
        <v>13.0</v>
      </c>
      <c r="G209" s="26"/>
      <c r="H209" s="26"/>
      <c r="I209" s="26"/>
      <c r="J209" s="43" t="s">
        <v>85</v>
      </c>
    </row>
    <row r="210">
      <c r="A210" s="43" t="s">
        <v>1840</v>
      </c>
      <c r="B210" s="27">
        <v>0.14425925925925925</v>
      </c>
      <c r="C210" s="43" t="s">
        <v>70</v>
      </c>
      <c r="D210" s="43" t="s">
        <v>91</v>
      </c>
      <c r="E210" s="28">
        <v>7.0</v>
      </c>
      <c r="F210" s="26"/>
      <c r="G210" s="26"/>
      <c r="H210" s="43" t="s">
        <v>1915</v>
      </c>
      <c r="I210" s="26"/>
      <c r="J210" s="26"/>
    </row>
    <row r="211">
      <c r="A211" s="43" t="s">
        <v>1840</v>
      </c>
      <c r="B211" s="27">
        <v>0.1447337962962963</v>
      </c>
      <c r="C211" s="43" t="s">
        <v>66</v>
      </c>
      <c r="D211" s="43" t="s">
        <v>89</v>
      </c>
      <c r="E211" s="28">
        <v>11.0</v>
      </c>
      <c r="F211" s="25">
        <f t="shared" ref="F211:F212" si="17">E211-8</f>
        <v>3</v>
      </c>
      <c r="G211" s="26"/>
      <c r="H211" s="26"/>
      <c r="I211" s="26"/>
      <c r="J211" s="43" t="s">
        <v>1922</v>
      </c>
    </row>
    <row r="212">
      <c r="A212" s="43" t="s">
        <v>1840</v>
      </c>
      <c r="B212" s="27">
        <v>0.14483796296296297</v>
      </c>
      <c r="C212" s="43" t="s">
        <v>66</v>
      </c>
      <c r="D212" s="43" t="s">
        <v>89</v>
      </c>
      <c r="E212" s="28">
        <v>25.0</v>
      </c>
      <c r="F212" s="25">
        <f t="shared" si="17"/>
        <v>17</v>
      </c>
      <c r="G212" s="26"/>
      <c r="H212" s="26"/>
      <c r="I212" s="26"/>
      <c r="J212" s="43" t="s">
        <v>1922</v>
      </c>
    </row>
    <row r="213">
      <c r="A213" s="43" t="s">
        <v>1840</v>
      </c>
      <c r="B213" s="27">
        <v>0.14502314814814815</v>
      </c>
      <c r="C213" s="43" t="s">
        <v>66</v>
      </c>
      <c r="D213" s="43" t="s">
        <v>91</v>
      </c>
      <c r="E213" s="28">
        <v>9.0</v>
      </c>
      <c r="F213" s="26"/>
      <c r="G213" s="26"/>
      <c r="H213" s="43" t="s">
        <v>1908</v>
      </c>
      <c r="I213" s="26"/>
      <c r="J213" s="26"/>
    </row>
    <row r="214">
      <c r="A214" s="43" t="s">
        <v>1840</v>
      </c>
      <c r="B214" s="27">
        <v>0.14533564814814814</v>
      </c>
      <c r="C214" s="43" t="s">
        <v>84</v>
      </c>
      <c r="D214" s="43" t="s">
        <v>93</v>
      </c>
      <c r="E214" s="43" t="s">
        <v>75</v>
      </c>
      <c r="F214" s="43" t="s">
        <v>75</v>
      </c>
      <c r="G214" s="26"/>
      <c r="H214" s="26"/>
      <c r="I214" s="26"/>
      <c r="J214" s="43" t="s">
        <v>85</v>
      </c>
    </row>
    <row r="215">
      <c r="A215" s="43" t="s">
        <v>1840</v>
      </c>
      <c r="B215" s="27">
        <v>0.14533564814814814</v>
      </c>
      <c r="C215" s="43" t="s">
        <v>84</v>
      </c>
      <c r="D215" s="43" t="s">
        <v>93</v>
      </c>
      <c r="E215" s="28">
        <v>20.0</v>
      </c>
      <c r="F215" s="25">
        <f>E215-6</f>
        <v>14</v>
      </c>
      <c r="G215" s="26"/>
      <c r="H215" s="26"/>
      <c r="I215" s="26"/>
      <c r="J215" s="43" t="s">
        <v>1929</v>
      </c>
    </row>
    <row r="216">
      <c r="A216" s="43" t="s">
        <v>1840</v>
      </c>
      <c r="B216" s="27">
        <v>0.14547453703703703</v>
      </c>
      <c r="C216" s="43" t="s">
        <v>84</v>
      </c>
      <c r="D216" s="43" t="s">
        <v>91</v>
      </c>
      <c r="E216" s="28">
        <v>24.0</v>
      </c>
      <c r="F216" s="26"/>
      <c r="G216" s="26"/>
      <c r="H216" s="43" t="s">
        <v>1934</v>
      </c>
      <c r="I216" s="26"/>
      <c r="J216" s="43" t="s">
        <v>1174</v>
      </c>
    </row>
    <row r="217">
      <c r="A217" s="43" t="s">
        <v>1840</v>
      </c>
      <c r="B217" s="27">
        <v>0.1463310185185185</v>
      </c>
      <c r="C217" s="43" t="s">
        <v>74</v>
      </c>
      <c r="D217" s="43" t="s">
        <v>93</v>
      </c>
      <c r="E217" s="28">
        <v>16.0</v>
      </c>
      <c r="F217" s="25">
        <f>E217-9</f>
        <v>7</v>
      </c>
      <c r="G217" s="26"/>
      <c r="H217" s="26"/>
      <c r="I217" s="26"/>
      <c r="J217" s="43" t="s">
        <v>1909</v>
      </c>
    </row>
    <row r="218">
      <c r="A218" s="43" t="s">
        <v>1840</v>
      </c>
      <c r="B218" s="27">
        <v>0.14641203703703703</v>
      </c>
      <c r="C218" s="43" t="s">
        <v>74</v>
      </c>
      <c r="D218" s="43" t="s">
        <v>93</v>
      </c>
      <c r="E218" s="43" t="s">
        <v>75</v>
      </c>
      <c r="F218" s="43" t="s">
        <v>75</v>
      </c>
      <c r="G218" s="26"/>
      <c r="H218" s="26"/>
      <c r="I218" s="26"/>
      <c r="J218" s="43" t="s">
        <v>1909</v>
      </c>
    </row>
    <row r="219">
      <c r="A219" s="43" t="s">
        <v>1840</v>
      </c>
      <c r="B219" s="27">
        <v>0.14806712962962962</v>
      </c>
      <c r="C219" s="43" t="s">
        <v>69</v>
      </c>
      <c r="D219" s="43" t="s">
        <v>120</v>
      </c>
      <c r="E219" s="28">
        <v>7.0</v>
      </c>
      <c r="F219" s="26"/>
      <c r="G219" s="26"/>
      <c r="H219" s="43" t="s">
        <v>1935</v>
      </c>
      <c r="I219" s="26"/>
      <c r="J219" s="43" t="s">
        <v>207</v>
      </c>
    </row>
    <row r="220">
      <c r="A220" s="43" t="s">
        <v>1840</v>
      </c>
      <c r="B220" s="27">
        <v>0.14842592592592593</v>
      </c>
      <c r="C220" s="43" t="s">
        <v>69</v>
      </c>
      <c r="D220" s="43" t="s">
        <v>89</v>
      </c>
      <c r="E220" s="28">
        <v>13.0</v>
      </c>
      <c r="F220" s="25">
        <f>E220-8</f>
        <v>5</v>
      </c>
      <c r="G220" s="26"/>
      <c r="H220" s="26"/>
      <c r="I220" s="26"/>
      <c r="J220" s="43" t="s">
        <v>1936</v>
      </c>
    </row>
    <row r="221">
      <c r="A221" s="43" t="s">
        <v>1840</v>
      </c>
      <c r="B221" s="27">
        <v>0.14869212962962963</v>
      </c>
      <c r="C221" s="43" t="s">
        <v>69</v>
      </c>
      <c r="D221" s="43" t="s">
        <v>89</v>
      </c>
      <c r="E221" s="43" t="s">
        <v>88</v>
      </c>
      <c r="F221" s="28">
        <v>1.0</v>
      </c>
      <c r="G221" s="26"/>
      <c r="H221" s="26"/>
      <c r="I221" s="26"/>
      <c r="J221" s="43" t="s">
        <v>85</v>
      </c>
    </row>
    <row r="222">
      <c r="A222" s="43" t="s">
        <v>1840</v>
      </c>
      <c r="B222" s="27">
        <v>0.15069444444444444</v>
      </c>
      <c r="C222" s="43" t="s">
        <v>69</v>
      </c>
      <c r="D222" s="43" t="s">
        <v>93</v>
      </c>
      <c r="E222" s="28">
        <v>24.0</v>
      </c>
      <c r="F222" s="25">
        <f>E222-6</f>
        <v>18</v>
      </c>
      <c r="G222" s="26"/>
      <c r="H222" s="26"/>
      <c r="I222" s="26"/>
      <c r="J222" s="43" t="s">
        <v>1937</v>
      </c>
    </row>
    <row r="223">
      <c r="A223" s="43" t="s">
        <v>1840</v>
      </c>
      <c r="B223" s="27">
        <v>0.15099537037037036</v>
      </c>
      <c r="C223" s="43" t="s">
        <v>69</v>
      </c>
      <c r="D223" s="43" t="s">
        <v>91</v>
      </c>
      <c r="E223" s="28">
        <v>6.0</v>
      </c>
      <c r="F223" s="26"/>
      <c r="G223" s="26"/>
      <c r="H223" s="43" t="s">
        <v>1907</v>
      </c>
      <c r="I223" s="26"/>
      <c r="J223" s="26"/>
    </row>
    <row r="224">
      <c r="A224" s="43" t="s">
        <v>1840</v>
      </c>
      <c r="B224" s="27">
        <v>0.1515277777777778</v>
      </c>
      <c r="C224" s="43" t="s">
        <v>82</v>
      </c>
      <c r="D224" s="43" t="s">
        <v>100</v>
      </c>
      <c r="E224" s="28">
        <v>10.0</v>
      </c>
      <c r="F224" s="25">
        <f>E224-2</f>
        <v>8</v>
      </c>
      <c r="G224" s="26"/>
      <c r="H224" s="43" t="s">
        <v>1938</v>
      </c>
      <c r="I224" s="26"/>
      <c r="J224" s="43" t="s">
        <v>1176</v>
      </c>
    </row>
    <row r="225">
      <c r="A225" s="43" t="s">
        <v>1840</v>
      </c>
      <c r="B225" s="27">
        <v>0.15157407407407408</v>
      </c>
      <c r="C225" s="43" t="s">
        <v>74</v>
      </c>
      <c r="D225" s="43" t="s">
        <v>100</v>
      </c>
      <c r="E225" s="28">
        <f>F225+8</f>
        <v>12</v>
      </c>
      <c r="F225" s="28">
        <v>4.0</v>
      </c>
      <c r="G225" s="26"/>
      <c r="H225" s="43" t="s">
        <v>1939</v>
      </c>
      <c r="I225" s="26"/>
      <c r="J225" s="26"/>
    </row>
    <row r="226">
      <c r="A226" s="43" t="s">
        <v>1840</v>
      </c>
      <c r="B226" s="27">
        <v>0.15166666666666667</v>
      </c>
      <c r="C226" s="43" t="s">
        <v>69</v>
      </c>
      <c r="D226" s="43" t="s">
        <v>100</v>
      </c>
      <c r="E226" s="28">
        <v>18.0</v>
      </c>
      <c r="F226" s="25">
        <f>E226-4</f>
        <v>14</v>
      </c>
      <c r="G226" s="26"/>
      <c r="H226" s="26"/>
      <c r="I226" s="26"/>
      <c r="J226" s="26"/>
    </row>
    <row r="227">
      <c r="A227" s="43" t="s">
        <v>1840</v>
      </c>
      <c r="B227" s="27">
        <v>0.15208333333333332</v>
      </c>
      <c r="C227" s="43" t="s">
        <v>74</v>
      </c>
      <c r="D227" s="43" t="s">
        <v>93</v>
      </c>
      <c r="E227" s="43" t="s">
        <v>75</v>
      </c>
      <c r="F227" s="43" t="s">
        <v>75</v>
      </c>
      <c r="G227" s="26"/>
      <c r="H227" s="26"/>
      <c r="I227" s="26"/>
      <c r="J227" s="43" t="s">
        <v>1906</v>
      </c>
    </row>
    <row r="228">
      <c r="A228" s="43" t="s">
        <v>1840</v>
      </c>
      <c r="B228" s="27">
        <v>0.15219907407407407</v>
      </c>
      <c r="C228" s="43" t="s">
        <v>82</v>
      </c>
      <c r="D228" s="43" t="s">
        <v>195</v>
      </c>
      <c r="E228" s="43" t="s">
        <v>75</v>
      </c>
      <c r="F228" s="43" t="s">
        <v>75</v>
      </c>
      <c r="G228" s="26"/>
      <c r="H228" s="26"/>
      <c r="I228" s="26"/>
      <c r="J228" s="26"/>
    </row>
    <row r="229">
      <c r="A229" s="43" t="s">
        <v>1840</v>
      </c>
      <c r="B229" s="27">
        <v>0.15288194444444445</v>
      </c>
      <c r="C229" s="43" t="s">
        <v>70</v>
      </c>
      <c r="D229" s="43" t="s">
        <v>93</v>
      </c>
      <c r="E229" s="28">
        <v>24.0</v>
      </c>
      <c r="F229" s="25">
        <f>E229-8</f>
        <v>16</v>
      </c>
      <c r="G229" s="26"/>
      <c r="H229" s="26"/>
      <c r="I229" s="26"/>
      <c r="J229" s="43" t="s">
        <v>1940</v>
      </c>
    </row>
    <row r="230">
      <c r="A230" s="43" t="s">
        <v>1840</v>
      </c>
      <c r="B230" s="27">
        <v>0.15306712962962962</v>
      </c>
      <c r="C230" s="43" t="s">
        <v>70</v>
      </c>
      <c r="D230" s="43" t="s">
        <v>91</v>
      </c>
      <c r="E230" s="28">
        <v>7.0</v>
      </c>
      <c r="F230" s="26"/>
      <c r="G230" s="26"/>
      <c r="H230" s="43" t="s">
        <v>1941</v>
      </c>
      <c r="I230" s="26"/>
      <c r="J230" s="26"/>
    </row>
    <row r="231">
      <c r="A231" s="43" t="s">
        <v>1840</v>
      </c>
      <c r="B231" s="27">
        <v>0.1532060185185185</v>
      </c>
      <c r="C231" s="43" t="s">
        <v>84</v>
      </c>
      <c r="D231" s="43" t="s">
        <v>166</v>
      </c>
      <c r="E231" s="28">
        <v>9.0</v>
      </c>
      <c r="F231" s="25">
        <f>E231--1</f>
        <v>10</v>
      </c>
      <c r="G231" s="26"/>
      <c r="H231" s="26"/>
      <c r="I231" s="26"/>
      <c r="J231" s="26"/>
    </row>
    <row r="232">
      <c r="A232" s="43" t="s">
        <v>1840</v>
      </c>
      <c r="B232" s="27">
        <v>0.15372685185185186</v>
      </c>
      <c r="C232" s="43" t="s">
        <v>70</v>
      </c>
      <c r="D232" s="43" t="s">
        <v>93</v>
      </c>
      <c r="E232" s="28">
        <v>18.0</v>
      </c>
      <c r="F232" s="25">
        <f>E232-8</f>
        <v>10</v>
      </c>
      <c r="G232" s="26"/>
      <c r="H232" s="26"/>
      <c r="I232" s="26"/>
      <c r="J232" s="43" t="s">
        <v>1940</v>
      </c>
    </row>
    <row r="233">
      <c r="A233" s="43" t="s">
        <v>1840</v>
      </c>
      <c r="B233" s="27">
        <v>0.15377314814814816</v>
      </c>
      <c r="C233" s="43" t="s">
        <v>70</v>
      </c>
      <c r="D233" s="43" t="s">
        <v>91</v>
      </c>
      <c r="E233" s="28">
        <v>8.0</v>
      </c>
      <c r="F233" s="26"/>
      <c r="G233" s="26"/>
      <c r="H233" s="43" t="s">
        <v>1941</v>
      </c>
      <c r="I233" s="26"/>
      <c r="J233" s="26"/>
    </row>
    <row r="234">
      <c r="A234" s="43" t="s">
        <v>1840</v>
      </c>
      <c r="B234" s="27">
        <v>0.1538425925925926</v>
      </c>
      <c r="C234" s="43" t="s">
        <v>84</v>
      </c>
      <c r="D234" s="43" t="s">
        <v>166</v>
      </c>
      <c r="E234" s="28">
        <v>13.0</v>
      </c>
      <c r="F234" s="25">
        <f>E234--1</f>
        <v>14</v>
      </c>
      <c r="G234" s="26"/>
      <c r="H234" s="26"/>
      <c r="I234" s="26"/>
      <c r="J234" s="26"/>
    </row>
    <row r="235">
      <c r="A235" s="43" t="s">
        <v>1840</v>
      </c>
      <c r="B235" s="27">
        <v>0.1539699074074074</v>
      </c>
      <c r="C235" s="43" t="s">
        <v>70</v>
      </c>
      <c r="D235" s="43" t="s">
        <v>93</v>
      </c>
      <c r="E235" s="28">
        <v>19.0</v>
      </c>
      <c r="F235" s="25">
        <f>E235-8</f>
        <v>11</v>
      </c>
      <c r="G235" s="26"/>
      <c r="H235" s="26"/>
      <c r="I235" s="26"/>
      <c r="J235" s="43" t="s">
        <v>1942</v>
      </c>
    </row>
    <row r="236">
      <c r="A236" s="43" t="s">
        <v>1840</v>
      </c>
      <c r="B236" s="27">
        <v>0.15407407407407409</v>
      </c>
      <c r="C236" s="43" t="s">
        <v>70</v>
      </c>
      <c r="D236" s="43" t="s">
        <v>91</v>
      </c>
      <c r="E236" s="28">
        <v>10.0</v>
      </c>
      <c r="F236" s="26"/>
      <c r="G236" s="26"/>
      <c r="H236" s="43" t="s">
        <v>1941</v>
      </c>
      <c r="I236" s="26"/>
      <c r="J236" s="26"/>
    </row>
    <row r="237">
      <c r="A237" s="43" t="s">
        <v>1840</v>
      </c>
      <c r="B237" s="27">
        <v>0.15416666666666667</v>
      </c>
      <c r="C237" s="43" t="s">
        <v>84</v>
      </c>
      <c r="D237" s="43" t="s">
        <v>166</v>
      </c>
      <c r="E237" s="28">
        <v>16.0</v>
      </c>
      <c r="F237" s="25">
        <f>E237--1</f>
        <v>17</v>
      </c>
      <c r="G237" s="26"/>
      <c r="H237" s="26"/>
      <c r="I237" s="26"/>
      <c r="J237" s="43" t="s">
        <v>1943</v>
      </c>
    </row>
    <row r="238">
      <c r="A238" s="43" t="s">
        <v>1840</v>
      </c>
      <c r="B238" s="27">
        <v>0.15520833333333334</v>
      </c>
      <c r="C238" s="43" t="s">
        <v>66</v>
      </c>
      <c r="D238" s="43" t="s">
        <v>89</v>
      </c>
      <c r="E238" s="28">
        <v>17.0</v>
      </c>
      <c r="F238" s="25">
        <f t="shared" ref="F238:F239" si="18">E238-8</f>
        <v>9</v>
      </c>
      <c r="G238" s="26"/>
      <c r="H238" s="26"/>
      <c r="I238" s="26"/>
      <c r="J238" s="43" t="s">
        <v>1922</v>
      </c>
    </row>
    <row r="239">
      <c r="A239" s="43" t="s">
        <v>1840</v>
      </c>
      <c r="B239" s="27">
        <v>0.1552662037037037</v>
      </c>
      <c r="C239" s="43" t="s">
        <v>66</v>
      </c>
      <c r="D239" s="43" t="s">
        <v>89</v>
      </c>
      <c r="E239" s="28">
        <v>10.0</v>
      </c>
      <c r="F239" s="25">
        <f t="shared" si="18"/>
        <v>2</v>
      </c>
      <c r="G239" s="26"/>
      <c r="H239" s="26"/>
      <c r="I239" s="26"/>
      <c r="J239" s="43" t="s">
        <v>1922</v>
      </c>
    </row>
    <row r="240">
      <c r="A240" s="43" t="s">
        <v>1840</v>
      </c>
      <c r="B240" s="27">
        <v>0.15579861111111112</v>
      </c>
      <c r="C240" s="43" t="s">
        <v>84</v>
      </c>
      <c r="D240" s="43" t="s">
        <v>93</v>
      </c>
      <c r="E240" s="43" t="s">
        <v>75</v>
      </c>
      <c r="F240" s="43" t="s">
        <v>75</v>
      </c>
      <c r="G240" s="26"/>
      <c r="H240" s="26"/>
      <c r="I240" s="26"/>
      <c r="J240" s="43" t="s">
        <v>85</v>
      </c>
    </row>
    <row r="241">
      <c r="A241" s="43" t="s">
        <v>1840</v>
      </c>
      <c r="B241" s="27">
        <v>0.15579861111111112</v>
      </c>
      <c r="C241" s="43" t="s">
        <v>84</v>
      </c>
      <c r="D241" s="43" t="s">
        <v>93</v>
      </c>
      <c r="E241" s="28">
        <f>F241+6</f>
        <v>11</v>
      </c>
      <c r="F241" s="28">
        <v>5.0</v>
      </c>
      <c r="G241" s="26"/>
      <c r="H241" s="26"/>
      <c r="I241" s="26"/>
      <c r="J241" s="43" t="s">
        <v>1944</v>
      </c>
    </row>
    <row r="242">
      <c r="A242" s="43" t="s">
        <v>1840</v>
      </c>
      <c r="B242" s="27">
        <v>0.15590277777777778</v>
      </c>
      <c r="C242" s="43" t="s">
        <v>84</v>
      </c>
      <c r="D242" s="43" t="s">
        <v>93</v>
      </c>
      <c r="E242" s="43" t="s">
        <v>75</v>
      </c>
      <c r="F242" s="43" t="s">
        <v>75</v>
      </c>
      <c r="G242" s="26"/>
      <c r="H242" s="26"/>
      <c r="I242" s="26"/>
      <c r="J242" s="43" t="s">
        <v>85</v>
      </c>
    </row>
    <row r="243">
      <c r="A243" s="43" t="s">
        <v>1840</v>
      </c>
      <c r="B243" s="27">
        <v>0.15590277777777778</v>
      </c>
      <c r="C243" s="43" t="s">
        <v>84</v>
      </c>
      <c r="D243" s="43" t="s">
        <v>93</v>
      </c>
      <c r="E243" s="28">
        <v>20.0</v>
      </c>
      <c r="F243" s="28">
        <f>E243-6</f>
        <v>14</v>
      </c>
      <c r="G243" s="26"/>
      <c r="H243" s="26"/>
      <c r="I243" s="26"/>
      <c r="J243" s="43" t="s">
        <v>1944</v>
      </c>
    </row>
    <row r="244">
      <c r="A244" s="43" t="s">
        <v>1840</v>
      </c>
      <c r="B244" s="27">
        <v>0.15604166666666666</v>
      </c>
      <c r="C244" s="43" t="s">
        <v>84</v>
      </c>
      <c r="D244" s="43" t="s">
        <v>91</v>
      </c>
      <c r="E244" s="28">
        <v>21.0</v>
      </c>
      <c r="F244" s="26"/>
      <c r="G244" s="26"/>
      <c r="H244" s="43" t="s">
        <v>1910</v>
      </c>
      <c r="I244" s="26"/>
      <c r="J244" s="26"/>
    </row>
    <row r="245">
      <c r="A245" s="43" t="s">
        <v>1840</v>
      </c>
      <c r="B245" s="27">
        <v>0.15650462962962963</v>
      </c>
      <c r="C245" s="43" t="s">
        <v>74</v>
      </c>
      <c r="D245" s="43" t="s">
        <v>93</v>
      </c>
      <c r="E245" s="28">
        <v>26.0</v>
      </c>
      <c r="F245" s="25">
        <f>E245-9</f>
        <v>17</v>
      </c>
      <c r="G245" s="26"/>
      <c r="H245" s="26"/>
      <c r="I245" s="26"/>
      <c r="J245" s="43" t="s">
        <v>1909</v>
      </c>
    </row>
    <row r="246">
      <c r="A246" s="43" t="s">
        <v>1840</v>
      </c>
      <c r="B246" s="27">
        <v>0.1566087962962963</v>
      </c>
      <c r="C246" s="43" t="s">
        <v>74</v>
      </c>
      <c r="D246" s="43" t="s">
        <v>91</v>
      </c>
      <c r="E246" s="28">
        <v>25.0</v>
      </c>
      <c r="F246" s="26"/>
      <c r="G246" s="26"/>
      <c r="H246" s="43" t="s">
        <v>1945</v>
      </c>
      <c r="I246" s="26"/>
      <c r="J246" s="26"/>
    </row>
    <row r="247">
      <c r="A247" s="43" t="s">
        <v>1840</v>
      </c>
      <c r="B247" s="27">
        <v>0.15672453703703704</v>
      </c>
      <c r="C247" s="43" t="s">
        <v>74</v>
      </c>
      <c r="D247" s="43" t="s">
        <v>93</v>
      </c>
      <c r="E247" s="28">
        <v>21.0</v>
      </c>
      <c r="F247" s="25">
        <f>E247-9</f>
        <v>12</v>
      </c>
      <c r="G247" s="26"/>
      <c r="H247" s="26"/>
      <c r="I247" s="26"/>
      <c r="J247" s="43" t="s">
        <v>1909</v>
      </c>
    </row>
    <row r="248">
      <c r="A248" s="43" t="s">
        <v>1840</v>
      </c>
      <c r="B248" s="27">
        <v>0.1567824074074074</v>
      </c>
      <c r="C248" s="43" t="s">
        <v>74</v>
      </c>
      <c r="D248" s="43" t="s">
        <v>91</v>
      </c>
      <c r="E248" s="28">
        <v>8.0</v>
      </c>
      <c r="F248" s="26"/>
      <c r="G248" s="26"/>
      <c r="H248" s="43" t="s">
        <v>1933</v>
      </c>
      <c r="I248" s="26"/>
      <c r="J248" s="26"/>
    </row>
    <row r="249">
      <c r="A249" s="43" t="s">
        <v>1840</v>
      </c>
      <c r="B249" s="27">
        <v>0.1577199074074074</v>
      </c>
      <c r="C249" s="43" t="s">
        <v>69</v>
      </c>
      <c r="D249" s="43" t="s">
        <v>89</v>
      </c>
      <c r="E249" s="28">
        <v>10.0</v>
      </c>
      <c r="F249" s="25">
        <f>E249-8</f>
        <v>2</v>
      </c>
      <c r="G249" s="26"/>
      <c r="H249" s="26"/>
      <c r="I249" s="26"/>
      <c r="J249" s="43" t="s">
        <v>1946</v>
      </c>
    </row>
    <row r="250">
      <c r="A250" s="43" t="s">
        <v>1840</v>
      </c>
      <c r="B250" s="27">
        <v>0.1589236111111111</v>
      </c>
      <c r="C250" s="43" t="s">
        <v>70</v>
      </c>
      <c r="D250" s="43" t="s">
        <v>166</v>
      </c>
      <c r="E250" s="28">
        <v>22.0</v>
      </c>
      <c r="F250" s="25">
        <f>E250-3</f>
        <v>19</v>
      </c>
      <c r="G250" s="26"/>
      <c r="H250" s="26"/>
      <c r="I250" s="26"/>
      <c r="J250" s="26"/>
    </row>
    <row r="251">
      <c r="A251" s="43" t="s">
        <v>1840</v>
      </c>
      <c r="B251" s="27">
        <v>0.16069444444444445</v>
      </c>
      <c r="C251" s="43" t="s">
        <v>82</v>
      </c>
      <c r="D251" s="43" t="s">
        <v>195</v>
      </c>
      <c r="E251" s="43" t="s">
        <v>68</v>
      </c>
      <c r="F251" s="28">
        <v>20.0</v>
      </c>
      <c r="G251" s="26"/>
      <c r="H251" s="43" t="s">
        <v>1947</v>
      </c>
      <c r="I251" s="26"/>
      <c r="J251" s="43" t="s">
        <v>207</v>
      </c>
    </row>
    <row r="252">
      <c r="A252" s="43" t="s">
        <v>1840</v>
      </c>
      <c r="B252" s="27">
        <v>0.16203703703703703</v>
      </c>
      <c r="C252" s="43" t="s">
        <v>70</v>
      </c>
      <c r="D252" s="43" t="s">
        <v>93</v>
      </c>
      <c r="E252" s="28">
        <v>20.0</v>
      </c>
      <c r="F252" s="25">
        <f>E252-8</f>
        <v>12</v>
      </c>
      <c r="G252" s="26"/>
      <c r="H252" s="26"/>
      <c r="I252" s="26"/>
      <c r="J252" s="43" t="s">
        <v>1906</v>
      </c>
    </row>
    <row r="253">
      <c r="A253" s="43" t="s">
        <v>1840</v>
      </c>
      <c r="B253" s="27">
        <v>0.16212962962962962</v>
      </c>
      <c r="C253" s="43" t="s">
        <v>70</v>
      </c>
      <c r="D253" s="43" t="s">
        <v>91</v>
      </c>
      <c r="E253" s="28">
        <v>6.0</v>
      </c>
      <c r="F253" s="26"/>
      <c r="G253" s="26"/>
      <c r="H253" s="43" t="s">
        <v>1907</v>
      </c>
      <c r="I253" s="26"/>
      <c r="J253" s="26"/>
    </row>
    <row r="254">
      <c r="A254" s="43" t="s">
        <v>1840</v>
      </c>
      <c r="B254" s="27">
        <v>0.16217592592592592</v>
      </c>
      <c r="C254" s="43" t="s">
        <v>70</v>
      </c>
      <c r="D254" s="43" t="s">
        <v>93</v>
      </c>
      <c r="E254" s="28">
        <f>F254+8</f>
        <v>26</v>
      </c>
      <c r="F254" s="28">
        <v>18.0</v>
      </c>
      <c r="G254" s="26"/>
      <c r="H254" s="26"/>
      <c r="I254" s="26"/>
      <c r="J254" s="43" t="s">
        <v>1906</v>
      </c>
    </row>
    <row r="255">
      <c r="A255" s="43" t="s">
        <v>1840</v>
      </c>
      <c r="B255" s="27">
        <v>0.16233796296296296</v>
      </c>
      <c r="C255" s="43" t="s">
        <v>70</v>
      </c>
      <c r="D255" s="43" t="s">
        <v>91</v>
      </c>
      <c r="E255" s="28">
        <v>10.0</v>
      </c>
      <c r="F255" s="26"/>
      <c r="G255" s="26"/>
      <c r="H255" s="43" t="s">
        <v>1948</v>
      </c>
      <c r="I255" s="28">
        <v>1.0</v>
      </c>
      <c r="J255" s="43" t="s">
        <v>1949</v>
      </c>
    </row>
    <row r="256">
      <c r="A256" s="43" t="s">
        <v>1840</v>
      </c>
      <c r="B256" s="27">
        <v>0.16416666666666666</v>
      </c>
      <c r="C256" s="43" t="s">
        <v>66</v>
      </c>
      <c r="D256" s="43" t="s">
        <v>195</v>
      </c>
      <c r="E256" s="43" t="s">
        <v>75</v>
      </c>
      <c r="F256" s="43" t="s">
        <v>75</v>
      </c>
      <c r="G256" s="26"/>
      <c r="H256" s="26"/>
      <c r="I256" s="26"/>
      <c r="J256" s="26"/>
    </row>
    <row r="257">
      <c r="A257" s="43" t="s">
        <v>1840</v>
      </c>
      <c r="B257" s="27">
        <v>0.16542824074074075</v>
      </c>
      <c r="C257" s="43" t="s">
        <v>74</v>
      </c>
      <c r="D257" s="43" t="s">
        <v>125</v>
      </c>
      <c r="E257" s="43" t="s">
        <v>75</v>
      </c>
      <c r="F257" s="43" t="s">
        <v>75</v>
      </c>
      <c r="G257" s="26"/>
      <c r="H257" s="26"/>
      <c r="I257" s="26"/>
      <c r="J257" s="43" t="s">
        <v>85</v>
      </c>
    </row>
    <row r="258">
      <c r="A258" s="43" t="s">
        <v>1840</v>
      </c>
      <c r="B258" s="27">
        <v>0.16542824074074075</v>
      </c>
      <c r="C258" s="43" t="s">
        <v>74</v>
      </c>
      <c r="D258" s="43" t="s">
        <v>125</v>
      </c>
      <c r="E258" s="43" t="s">
        <v>68</v>
      </c>
      <c r="F258" s="28">
        <v>20.0</v>
      </c>
      <c r="G258" s="26"/>
      <c r="H258" s="26"/>
      <c r="I258" s="26"/>
      <c r="J258" s="26"/>
    </row>
    <row r="259">
      <c r="A259" s="43" t="s">
        <v>1840</v>
      </c>
      <c r="B259" s="27">
        <v>0.1658564814814815</v>
      </c>
      <c r="C259" s="43" t="s">
        <v>69</v>
      </c>
      <c r="D259" s="43" t="s">
        <v>89</v>
      </c>
      <c r="E259" s="28">
        <v>25.0</v>
      </c>
      <c r="F259" s="28">
        <v>17.0</v>
      </c>
      <c r="G259" s="26"/>
      <c r="H259" s="26"/>
      <c r="I259" s="26"/>
      <c r="J259" s="43" t="s">
        <v>1950</v>
      </c>
    </row>
    <row r="260">
      <c r="A260" s="43" t="s">
        <v>1840</v>
      </c>
      <c r="B260" s="27">
        <v>0.16592592592592592</v>
      </c>
      <c r="C260" s="43" t="s">
        <v>69</v>
      </c>
      <c r="D260" s="43" t="s">
        <v>91</v>
      </c>
      <c r="E260" s="28">
        <v>6.0</v>
      </c>
      <c r="F260" s="26"/>
      <c r="G260" s="26"/>
      <c r="H260" s="43" t="s">
        <v>1951</v>
      </c>
      <c r="I260" s="26"/>
      <c r="J260" s="26"/>
    </row>
    <row r="261">
      <c r="A261" s="43" t="s">
        <v>1840</v>
      </c>
      <c r="B261" s="27">
        <v>0.16642361111111112</v>
      </c>
      <c r="C261" s="43" t="s">
        <v>69</v>
      </c>
      <c r="D261" s="43" t="s">
        <v>89</v>
      </c>
      <c r="E261" s="28">
        <v>27.0</v>
      </c>
      <c r="F261" s="25">
        <f>E261-8</f>
        <v>19</v>
      </c>
      <c r="G261" s="26"/>
      <c r="H261" s="26"/>
      <c r="I261" s="26"/>
      <c r="J261" s="43" t="s">
        <v>1952</v>
      </c>
    </row>
    <row r="262">
      <c r="A262" s="43" t="s">
        <v>1840</v>
      </c>
      <c r="B262" s="27">
        <v>0.16655092592592594</v>
      </c>
      <c r="C262" s="43" t="s">
        <v>69</v>
      </c>
      <c r="D262" s="43" t="s">
        <v>91</v>
      </c>
      <c r="E262" s="28">
        <v>8.0</v>
      </c>
      <c r="F262" s="26"/>
      <c r="G262" s="26"/>
      <c r="H262" s="43" t="s">
        <v>1953</v>
      </c>
      <c r="I262" s="26"/>
      <c r="J262" s="26"/>
    </row>
    <row r="263">
      <c r="A263" s="43" t="s">
        <v>1840</v>
      </c>
      <c r="B263" s="27">
        <v>0.16907407407407407</v>
      </c>
      <c r="C263" s="43" t="s">
        <v>74</v>
      </c>
      <c r="D263" s="43" t="s">
        <v>93</v>
      </c>
      <c r="E263" s="43" t="s">
        <v>75</v>
      </c>
      <c r="F263" s="43" t="s">
        <v>75</v>
      </c>
      <c r="G263" s="26"/>
      <c r="H263" s="26"/>
      <c r="I263" s="26"/>
      <c r="J263" s="43" t="s">
        <v>85</v>
      </c>
    </row>
    <row r="264">
      <c r="A264" s="43" t="s">
        <v>1840</v>
      </c>
      <c r="B264" s="27">
        <v>0.16907407407407407</v>
      </c>
      <c r="C264" s="43" t="s">
        <v>74</v>
      </c>
      <c r="D264" s="43" t="s">
        <v>93</v>
      </c>
      <c r="E264" s="28">
        <v>25.0</v>
      </c>
      <c r="F264" s="25">
        <f>E264-9</f>
        <v>16</v>
      </c>
      <c r="G264" s="26"/>
      <c r="H264" s="26"/>
      <c r="I264" s="26"/>
      <c r="J264" s="26"/>
    </row>
    <row r="265">
      <c r="A265" s="43" t="s">
        <v>1840</v>
      </c>
      <c r="B265" s="27">
        <v>0.16921296296296295</v>
      </c>
      <c r="C265" s="43" t="s">
        <v>74</v>
      </c>
      <c r="D265" s="43" t="s">
        <v>91</v>
      </c>
      <c r="E265" s="28">
        <v>20.0</v>
      </c>
      <c r="F265" s="26"/>
      <c r="G265" s="26"/>
      <c r="H265" s="43" t="s">
        <v>1954</v>
      </c>
      <c r="I265" s="28">
        <v>2.0</v>
      </c>
      <c r="J265" s="43" t="s">
        <v>1955</v>
      </c>
    </row>
    <row r="266">
      <c r="A266" s="43" t="s">
        <v>1840</v>
      </c>
      <c r="B266" s="27">
        <v>0.17271990740740742</v>
      </c>
      <c r="C266" s="43" t="s">
        <v>968</v>
      </c>
      <c r="D266" s="43" t="s">
        <v>120</v>
      </c>
      <c r="E266" s="28">
        <v>15.0</v>
      </c>
      <c r="F266" s="26"/>
      <c r="G266" s="26"/>
      <c r="H266" s="43" t="s">
        <v>1956</v>
      </c>
      <c r="I266" s="26"/>
      <c r="J266" s="43" t="s">
        <v>1208</v>
      </c>
    </row>
    <row r="267">
      <c r="A267" s="43" t="s">
        <v>1840</v>
      </c>
      <c r="B267" s="27">
        <v>0.1731712962962963</v>
      </c>
      <c r="C267" s="43" t="s">
        <v>82</v>
      </c>
      <c r="D267" s="43" t="s">
        <v>83</v>
      </c>
      <c r="E267" s="28">
        <v>21.0</v>
      </c>
      <c r="F267" s="25">
        <f t="shared" ref="F267:F268" si="19">E267-9</f>
        <v>12</v>
      </c>
      <c r="G267" s="26"/>
      <c r="H267" s="26"/>
      <c r="I267" s="26"/>
      <c r="J267" s="26"/>
    </row>
    <row r="268">
      <c r="A268" s="43" t="s">
        <v>1840</v>
      </c>
      <c r="B268" s="27">
        <v>0.17325231481481482</v>
      </c>
      <c r="C268" s="43" t="s">
        <v>74</v>
      </c>
      <c r="D268" s="43" t="s">
        <v>83</v>
      </c>
      <c r="E268" s="28">
        <v>26.0</v>
      </c>
      <c r="F268" s="25">
        <f t="shared" si="19"/>
        <v>17</v>
      </c>
      <c r="G268" s="26"/>
      <c r="H268" s="26"/>
      <c r="I268" s="26"/>
      <c r="J268" s="26"/>
    </row>
    <row r="269">
      <c r="A269" s="43" t="s">
        <v>1840</v>
      </c>
      <c r="B269" s="27">
        <v>0.1744212962962963</v>
      </c>
      <c r="C269" s="43" t="s">
        <v>69</v>
      </c>
      <c r="D269" s="43" t="s">
        <v>83</v>
      </c>
      <c r="E269" s="28">
        <v>4.0</v>
      </c>
      <c r="F269" s="25">
        <f>E269-1</f>
        <v>3</v>
      </c>
      <c r="G269" s="26"/>
      <c r="H269" s="26"/>
      <c r="I269" s="26"/>
      <c r="J269" s="26"/>
    </row>
    <row r="270">
      <c r="A270" s="43" t="s">
        <v>1840</v>
      </c>
      <c r="B270" s="27">
        <v>0.17694444444444443</v>
      </c>
      <c r="C270" s="43" t="s">
        <v>968</v>
      </c>
      <c r="D270" s="43" t="s">
        <v>67</v>
      </c>
      <c r="E270" s="28">
        <v>26.0</v>
      </c>
      <c r="F270" s="25">
        <f>E270-8</f>
        <v>18</v>
      </c>
      <c r="G270" s="26"/>
      <c r="H270" s="26"/>
      <c r="I270" s="26"/>
      <c r="J270" s="26"/>
    </row>
    <row r="271">
      <c r="A271" s="43" t="s">
        <v>1840</v>
      </c>
      <c r="B271" s="27">
        <v>0.17699074074074075</v>
      </c>
      <c r="C271" s="43" t="s">
        <v>66</v>
      </c>
      <c r="D271" s="43" t="s">
        <v>83</v>
      </c>
      <c r="E271" s="43" t="s">
        <v>68</v>
      </c>
      <c r="F271" s="28">
        <v>20.0</v>
      </c>
      <c r="G271" s="26"/>
      <c r="H271" s="26"/>
      <c r="I271" s="26"/>
      <c r="J271" s="26"/>
    </row>
    <row r="272">
      <c r="A272" s="43" t="s">
        <v>1840</v>
      </c>
      <c r="B272" s="27">
        <v>0.17982638888888888</v>
      </c>
      <c r="C272" s="43" t="s">
        <v>968</v>
      </c>
      <c r="D272" s="43" t="s">
        <v>362</v>
      </c>
      <c r="E272" s="28">
        <v>14.0</v>
      </c>
      <c r="F272" s="25">
        <f>E272--1</f>
        <v>15</v>
      </c>
      <c r="G272" s="26"/>
      <c r="H272" s="26"/>
      <c r="I272" s="26"/>
      <c r="J272" s="26"/>
    </row>
    <row r="273">
      <c r="A273" s="43" t="s">
        <v>1840</v>
      </c>
      <c r="B273" s="27">
        <v>0.18015046296296297</v>
      </c>
      <c r="C273" s="43" t="s">
        <v>82</v>
      </c>
      <c r="D273" s="43" t="s">
        <v>362</v>
      </c>
      <c r="E273" s="28">
        <v>13.0</v>
      </c>
      <c r="F273" s="25">
        <f>E273-9</f>
        <v>4</v>
      </c>
      <c r="G273" s="26"/>
      <c r="H273" s="26"/>
      <c r="I273" s="26"/>
      <c r="J273" s="26"/>
    </row>
    <row r="274">
      <c r="A274" s="43" t="s">
        <v>1840</v>
      </c>
      <c r="B274" s="27">
        <v>0.18186342592592591</v>
      </c>
      <c r="C274" s="43" t="s">
        <v>69</v>
      </c>
      <c r="D274" s="43" t="s">
        <v>120</v>
      </c>
      <c r="E274" s="43" t="s">
        <v>75</v>
      </c>
      <c r="F274" s="43" t="s">
        <v>75</v>
      </c>
      <c r="G274" s="26"/>
      <c r="H274" s="26"/>
      <c r="I274" s="26"/>
      <c r="J274" s="43" t="s">
        <v>155</v>
      </c>
    </row>
    <row r="275">
      <c r="A275" s="43" t="s">
        <v>1840</v>
      </c>
      <c r="B275" s="27">
        <v>0.18219907407407407</v>
      </c>
      <c r="C275" s="43" t="s">
        <v>82</v>
      </c>
      <c r="D275" s="43" t="s">
        <v>120</v>
      </c>
      <c r="E275" s="43" t="s">
        <v>75</v>
      </c>
      <c r="F275" s="43" t="s">
        <v>75</v>
      </c>
      <c r="G275" s="26"/>
      <c r="H275" s="26"/>
      <c r="I275" s="26"/>
      <c r="J275" s="43" t="s">
        <v>155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5.43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1957</v>
      </c>
      <c r="B2" s="27">
        <v>0.01681712962962963</v>
      </c>
      <c r="C2" s="26" t="s">
        <v>69</v>
      </c>
      <c r="D2" s="26" t="s">
        <v>67</v>
      </c>
      <c r="E2" s="25">
        <v>8.0</v>
      </c>
      <c r="F2" s="25">
        <f>E2-5</f>
        <v>3</v>
      </c>
      <c r="G2" s="26"/>
      <c r="H2" s="26"/>
      <c r="I2" s="26"/>
      <c r="J2" s="26"/>
    </row>
    <row r="3">
      <c r="A3" s="26" t="s">
        <v>1957</v>
      </c>
      <c r="B3" s="27">
        <v>0.023078703703703702</v>
      </c>
      <c r="C3" s="26" t="s">
        <v>70</v>
      </c>
      <c r="D3" s="26" t="s">
        <v>79</v>
      </c>
      <c r="E3" s="25">
        <v>22.0</v>
      </c>
      <c r="F3" s="25">
        <f t="shared" ref="F3:F4" si="1">E3-3</f>
        <v>19</v>
      </c>
      <c r="G3" s="26"/>
      <c r="H3" s="26"/>
      <c r="I3" s="26"/>
      <c r="J3" s="26"/>
    </row>
    <row r="4">
      <c r="A4" s="26" t="s">
        <v>1957</v>
      </c>
      <c r="B4" s="27">
        <v>0.023240740740740742</v>
      </c>
      <c r="C4" s="26" t="s">
        <v>69</v>
      </c>
      <c r="D4" s="26" t="s">
        <v>79</v>
      </c>
      <c r="E4" s="25">
        <v>20.0</v>
      </c>
      <c r="F4" s="25">
        <f t="shared" si="1"/>
        <v>17</v>
      </c>
      <c r="G4" s="26"/>
      <c r="H4" s="26"/>
      <c r="I4" s="26"/>
      <c r="J4" s="26"/>
    </row>
    <row r="5">
      <c r="A5" s="26" t="s">
        <v>1957</v>
      </c>
      <c r="B5" s="27">
        <v>0.023703703703703703</v>
      </c>
      <c r="C5" s="26" t="s">
        <v>70</v>
      </c>
      <c r="D5" s="26" t="s">
        <v>67</v>
      </c>
      <c r="E5" s="25" t="s">
        <v>68</v>
      </c>
      <c r="F5" s="25">
        <v>20.0</v>
      </c>
      <c r="G5" s="26"/>
      <c r="H5" s="26"/>
      <c r="I5" s="26"/>
      <c r="J5" s="26"/>
    </row>
    <row r="6">
      <c r="A6" s="26" t="s">
        <v>1957</v>
      </c>
      <c r="B6" s="27">
        <v>0.024618055555555556</v>
      </c>
      <c r="C6" s="26" t="s">
        <v>66</v>
      </c>
      <c r="D6" s="26" t="s">
        <v>79</v>
      </c>
      <c r="E6" s="25">
        <v>6.0</v>
      </c>
      <c r="F6" s="25">
        <f>E6-3</f>
        <v>3</v>
      </c>
      <c r="G6" s="26"/>
      <c r="H6" s="26"/>
      <c r="I6" s="26"/>
      <c r="J6" s="26" t="s">
        <v>274</v>
      </c>
    </row>
    <row r="7">
      <c r="A7" s="26" t="s">
        <v>1957</v>
      </c>
      <c r="B7" s="27">
        <v>0.04797453703703704</v>
      </c>
      <c r="C7" s="26" t="s">
        <v>66</v>
      </c>
      <c r="D7" s="26" t="s">
        <v>71</v>
      </c>
      <c r="E7" s="25">
        <v>17.0</v>
      </c>
      <c r="F7" s="25">
        <f>E7--2</f>
        <v>19</v>
      </c>
      <c r="G7" s="26"/>
      <c r="H7" s="26"/>
      <c r="I7" s="26"/>
      <c r="J7" s="26"/>
    </row>
    <row r="8">
      <c r="A8" s="26" t="s">
        <v>1957</v>
      </c>
      <c r="B8" s="27">
        <v>0.04976851851851852</v>
      </c>
      <c r="C8" s="26" t="s">
        <v>69</v>
      </c>
      <c r="D8" s="26" t="s">
        <v>127</v>
      </c>
      <c r="E8" s="25" t="s">
        <v>75</v>
      </c>
      <c r="F8" s="25" t="s">
        <v>75</v>
      </c>
      <c r="G8" s="26"/>
      <c r="H8" s="26"/>
      <c r="I8" s="26"/>
      <c r="J8" s="26" t="s">
        <v>85</v>
      </c>
    </row>
    <row r="9">
      <c r="A9" s="26" t="s">
        <v>1957</v>
      </c>
      <c r="B9" s="27">
        <v>0.04976851851851852</v>
      </c>
      <c r="C9" s="26" t="s">
        <v>69</v>
      </c>
      <c r="D9" s="26" t="s">
        <v>127</v>
      </c>
      <c r="E9" s="25">
        <v>21.0</v>
      </c>
      <c r="F9" s="25">
        <f t="shared" ref="F9:F10" si="2">E9-4</f>
        <v>17</v>
      </c>
      <c r="G9" s="26"/>
      <c r="H9" s="26"/>
      <c r="I9" s="26"/>
      <c r="J9" s="26" t="s">
        <v>86</v>
      </c>
    </row>
    <row r="10">
      <c r="A10" s="26" t="s">
        <v>1957</v>
      </c>
      <c r="B10" s="27">
        <v>0.051909722222222225</v>
      </c>
      <c r="C10" s="26" t="s">
        <v>69</v>
      </c>
      <c r="D10" s="26" t="s">
        <v>80</v>
      </c>
      <c r="E10" s="25">
        <v>22.0</v>
      </c>
      <c r="F10" s="25">
        <f t="shared" si="2"/>
        <v>18</v>
      </c>
      <c r="G10" s="26"/>
      <c r="H10" s="26"/>
      <c r="I10" s="26"/>
      <c r="J10" s="26"/>
    </row>
    <row r="11">
      <c r="A11" s="26" t="s">
        <v>1957</v>
      </c>
      <c r="B11" s="27">
        <v>0.05538194444444444</v>
      </c>
      <c r="C11" s="26" t="s">
        <v>70</v>
      </c>
      <c r="D11" s="26" t="s">
        <v>67</v>
      </c>
      <c r="E11" s="25">
        <v>10.0</v>
      </c>
      <c r="F11" s="25">
        <f>E11-3</f>
        <v>7</v>
      </c>
      <c r="G11" s="26"/>
      <c r="H11" s="26"/>
      <c r="I11" s="26"/>
      <c r="J11" s="26"/>
    </row>
    <row r="12">
      <c r="A12" s="26" t="s">
        <v>1957</v>
      </c>
      <c r="B12" s="27">
        <v>0.0934375</v>
      </c>
      <c r="C12" s="26" t="s">
        <v>66</v>
      </c>
      <c r="D12" s="26" t="s">
        <v>127</v>
      </c>
      <c r="E12" s="25">
        <v>23.0</v>
      </c>
      <c r="F12" s="25">
        <f>E12-5</f>
        <v>18</v>
      </c>
      <c r="G12" s="26"/>
      <c r="H12" s="26"/>
      <c r="I12" s="26"/>
      <c r="J12" s="26"/>
    </row>
    <row r="13">
      <c r="A13" s="26" t="s">
        <v>1957</v>
      </c>
      <c r="B13" s="27">
        <v>0.0973611111111111</v>
      </c>
      <c r="C13" s="26" t="s">
        <v>70</v>
      </c>
      <c r="D13" s="26" t="s">
        <v>67</v>
      </c>
      <c r="E13" s="25">
        <v>13.0</v>
      </c>
      <c r="F13" s="25">
        <f>E13-3</f>
        <v>10</v>
      </c>
      <c r="G13" s="26"/>
      <c r="H13" s="26"/>
      <c r="I13" s="26"/>
      <c r="J13" s="26"/>
    </row>
    <row r="14">
      <c r="A14" s="26" t="s">
        <v>1957</v>
      </c>
      <c r="B14" s="27">
        <v>0.09771990740740741</v>
      </c>
      <c r="C14" s="26" t="s">
        <v>69</v>
      </c>
      <c r="D14" s="26" t="s">
        <v>67</v>
      </c>
      <c r="E14" s="25">
        <v>8.0</v>
      </c>
      <c r="F14" s="25">
        <f t="shared" ref="F14:F15" si="3">E14-5</f>
        <v>3</v>
      </c>
      <c r="G14" s="26"/>
      <c r="H14" s="26"/>
      <c r="I14" s="26"/>
      <c r="J14" s="26"/>
    </row>
    <row r="15">
      <c r="A15" s="26" t="s">
        <v>1957</v>
      </c>
      <c r="B15" s="27">
        <v>0.09972222222222223</v>
      </c>
      <c r="C15" s="26" t="s">
        <v>70</v>
      </c>
      <c r="D15" s="26" t="s">
        <v>83</v>
      </c>
      <c r="E15" s="25">
        <v>11.0</v>
      </c>
      <c r="F15" s="25">
        <f t="shared" si="3"/>
        <v>6</v>
      </c>
      <c r="G15" s="26"/>
      <c r="H15" s="26"/>
      <c r="I15" s="26"/>
      <c r="J15" s="26"/>
    </row>
    <row r="16">
      <c r="A16" s="26" t="s">
        <v>1957</v>
      </c>
      <c r="B16" s="27">
        <v>0.10061342592592593</v>
      </c>
      <c r="C16" s="26" t="s">
        <v>69</v>
      </c>
      <c r="D16" s="26" t="s">
        <v>73</v>
      </c>
      <c r="E16" s="25">
        <v>16.0</v>
      </c>
      <c r="F16" s="25">
        <f>E16-7</f>
        <v>9</v>
      </c>
      <c r="G16" s="26"/>
      <c r="H16" s="26"/>
      <c r="I16" s="26"/>
      <c r="J16" s="26"/>
    </row>
    <row r="17">
      <c r="A17" s="26" t="s">
        <v>1957</v>
      </c>
      <c r="B17" s="27">
        <v>0.10290509259259259</v>
      </c>
      <c r="C17" s="26" t="s">
        <v>66</v>
      </c>
      <c r="D17" s="26" t="s">
        <v>67</v>
      </c>
      <c r="E17" s="25">
        <v>20.0</v>
      </c>
      <c r="F17" s="25">
        <f>E17-1</f>
        <v>19</v>
      </c>
      <c r="G17" s="26"/>
      <c r="H17" s="26"/>
      <c r="I17" s="26"/>
      <c r="J17" s="26"/>
    </row>
    <row r="18">
      <c r="A18" s="26" t="s">
        <v>1957</v>
      </c>
      <c r="B18" s="27">
        <v>0.1032175925925926</v>
      </c>
      <c r="C18" s="26" t="s">
        <v>74</v>
      </c>
      <c r="D18" s="26" t="s">
        <v>83</v>
      </c>
      <c r="E18" s="25">
        <v>20.0</v>
      </c>
      <c r="F18" s="25">
        <f>E18-9</f>
        <v>11</v>
      </c>
      <c r="G18" s="26"/>
      <c r="H18" s="26"/>
      <c r="I18" s="26"/>
      <c r="J18" s="26"/>
    </row>
    <row r="19">
      <c r="A19" s="26" t="s">
        <v>1957</v>
      </c>
      <c r="B19" s="27">
        <v>0.1032175925925926</v>
      </c>
      <c r="C19" s="26" t="s">
        <v>69</v>
      </c>
      <c r="D19" s="26" t="s">
        <v>83</v>
      </c>
      <c r="E19" s="25" t="s">
        <v>75</v>
      </c>
      <c r="F19" s="25" t="s">
        <v>75</v>
      </c>
      <c r="G19" s="26"/>
      <c r="H19" s="26"/>
      <c r="I19" s="26"/>
      <c r="J19" s="26"/>
    </row>
    <row r="20">
      <c r="A20" s="26" t="s">
        <v>1957</v>
      </c>
      <c r="B20" s="27">
        <v>0.11225694444444445</v>
      </c>
      <c r="C20" s="26" t="s">
        <v>69</v>
      </c>
      <c r="D20" s="26" t="s">
        <v>127</v>
      </c>
      <c r="E20" s="25">
        <v>10.0</v>
      </c>
      <c r="F20" s="25">
        <v>6.0</v>
      </c>
      <c r="G20" s="26"/>
      <c r="H20" s="26"/>
      <c r="I20" s="26"/>
      <c r="J20" s="26"/>
    </row>
    <row r="21">
      <c r="A21" s="26" t="s">
        <v>1957</v>
      </c>
      <c r="B21" s="27">
        <v>0.11413194444444444</v>
      </c>
      <c r="C21" s="26" t="s">
        <v>74</v>
      </c>
      <c r="D21" s="26" t="s">
        <v>80</v>
      </c>
      <c r="E21" s="25" t="s">
        <v>88</v>
      </c>
      <c r="F21" s="25">
        <v>1.0</v>
      </c>
      <c r="G21" s="26"/>
      <c r="H21" s="26"/>
      <c r="I21" s="26"/>
      <c r="J21" s="26" t="s">
        <v>1431</v>
      </c>
    </row>
    <row r="22">
      <c r="A22" s="26" t="s">
        <v>1957</v>
      </c>
      <c r="B22" s="27">
        <v>0.11413194444444444</v>
      </c>
      <c r="C22" s="26" t="s">
        <v>74</v>
      </c>
      <c r="D22" s="26" t="s">
        <v>80</v>
      </c>
      <c r="E22" s="25">
        <v>10.0</v>
      </c>
      <c r="F22" s="25">
        <f>E22--3</f>
        <v>13</v>
      </c>
      <c r="G22" s="26"/>
      <c r="H22" s="26"/>
      <c r="I22" s="26"/>
      <c r="J22" s="26" t="s">
        <v>1958</v>
      </c>
    </row>
    <row r="23">
      <c r="A23" s="26" t="s">
        <v>1957</v>
      </c>
      <c r="B23" s="27">
        <v>0.11424768518518519</v>
      </c>
      <c r="C23" s="26" t="s">
        <v>69</v>
      </c>
      <c r="D23" s="26" t="s">
        <v>80</v>
      </c>
      <c r="E23" s="25">
        <v>9.0</v>
      </c>
      <c r="F23" s="25">
        <f>E23-4</f>
        <v>5</v>
      </c>
      <c r="G23" s="26"/>
      <c r="H23" s="26"/>
      <c r="I23" s="26"/>
      <c r="J23" s="26"/>
    </row>
    <row r="24">
      <c r="A24" s="26" t="s">
        <v>1957</v>
      </c>
      <c r="B24" s="27">
        <v>0.11671296296296296</v>
      </c>
      <c r="C24" s="26" t="s">
        <v>66</v>
      </c>
      <c r="D24" s="26" t="s">
        <v>127</v>
      </c>
      <c r="E24" s="25" t="s">
        <v>75</v>
      </c>
      <c r="F24" s="25" t="s">
        <v>75</v>
      </c>
      <c r="G24" s="26"/>
      <c r="H24" s="26"/>
      <c r="I24" s="26"/>
      <c r="J24" s="26" t="s">
        <v>160</v>
      </c>
    </row>
    <row r="25">
      <c r="A25" s="26" t="s">
        <v>1957</v>
      </c>
      <c r="B25" s="27">
        <v>0.11671296296296296</v>
      </c>
      <c r="C25" s="26" t="s">
        <v>66</v>
      </c>
      <c r="D25" s="26" t="s">
        <v>127</v>
      </c>
      <c r="E25" s="25">
        <v>11.0</v>
      </c>
      <c r="F25" s="25">
        <f>E25-5</f>
        <v>6</v>
      </c>
      <c r="G25" s="26"/>
      <c r="H25" s="26"/>
      <c r="I25" s="26"/>
      <c r="J25" s="26" t="s">
        <v>161</v>
      </c>
    </row>
    <row r="26">
      <c r="A26" s="26" t="s">
        <v>1957</v>
      </c>
      <c r="B26" s="27">
        <v>0.11947916666666666</v>
      </c>
      <c r="C26" s="26" t="s">
        <v>82</v>
      </c>
      <c r="D26" s="26" t="s">
        <v>127</v>
      </c>
      <c r="E26" s="25">
        <v>16.0</v>
      </c>
      <c r="F26" s="25">
        <f>E26-4</f>
        <v>12</v>
      </c>
      <c r="G26" s="26"/>
      <c r="H26" s="26"/>
      <c r="I26" s="26"/>
      <c r="J26" s="26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1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1959</v>
      </c>
      <c r="B2" s="27">
        <v>0.027743055555555556</v>
      </c>
      <c r="C2" s="43" t="s">
        <v>66</v>
      </c>
      <c r="D2" s="43" t="s">
        <v>67</v>
      </c>
      <c r="E2" s="28">
        <v>21.0</v>
      </c>
      <c r="F2" s="28">
        <v>19.0</v>
      </c>
      <c r="G2" s="26"/>
      <c r="H2" s="26"/>
      <c r="I2" s="26"/>
      <c r="J2" s="26"/>
    </row>
    <row r="3">
      <c r="A3" s="43" t="s">
        <v>1959</v>
      </c>
      <c r="B3" s="27">
        <v>0.03488425925925926</v>
      </c>
      <c r="C3" s="43" t="s">
        <v>74</v>
      </c>
      <c r="D3" s="43" t="s">
        <v>83</v>
      </c>
      <c r="E3" s="28">
        <v>24.0</v>
      </c>
      <c r="F3" s="25">
        <f>E3-9</f>
        <v>15</v>
      </c>
      <c r="G3" s="26"/>
      <c r="H3" s="26"/>
      <c r="I3" s="26"/>
      <c r="J3" s="26"/>
    </row>
    <row r="4">
      <c r="A4" s="43" t="s">
        <v>1959</v>
      </c>
      <c r="B4" s="27">
        <v>0.041539351851851855</v>
      </c>
      <c r="C4" s="43" t="s">
        <v>70</v>
      </c>
      <c r="D4" s="43" t="s">
        <v>131</v>
      </c>
      <c r="E4" s="28">
        <v>8.0</v>
      </c>
      <c r="F4" s="25">
        <f>E4-2</f>
        <v>6</v>
      </c>
      <c r="G4" s="26"/>
      <c r="H4" s="26"/>
      <c r="I4" s="26"/>
      <c r="J4" s="26"/>
    </row>
    <row r="5">
      <c r="A5" s="43" t="s">
        <v>1959</v>
      </c>
      <c r="B5" s="27">
        <v>0.04625</v>
      </c>
      <c r="C5" s="43" t="s">
        <v>70</v>
      </c>
      <c r="D5" s="43" t="s">
        <v>71</v>
      </c>
      <c r="E5" s="28">
        <v>23.0</v>
      </c>
      <c r="F5" s="25">
        <f>E5-6</f>
        <v>17</v>
      </c>
      <c r="G5" s="26"/>
      <c r="H5" s="26"/>
      <c r="I5" s="26"/>
      <c r="J5" s="26"/>
    </row>
    <row r="6">
      <c r="A6" s="43" t="s">
        <v>1959</v>
      </c>
      <c r="B6" s="27">
        <v>0.0728587962962963</v>
      </c>
      <c r="C6" s="43" t="s">
        <v>66</v>
      </c>
      <c r="D6" s="43" t="s">
        <v>71</v>
      </c>
      <c r="E6" s="28" t="s">
        <v>68</v>
      </c>
      <c r="F6" s="28">
        <v>20.0</v>
      </c>
      <c r="G6" s="26"/>
      <c r="H6" s="26"/>
      <c r="I6" s="26"/>
      <c r="J6" s="26"/>
    </row>
    <row r="7">
      <c r="A7" s="43" t="s">
        <v>1959</v>
      </c>
      <c r="B7" s="27">
        <v>0.07537037037037037</v>
      </c>
      <c r="C7" s="43" t="s">
        <v>66</v>
      </c>
      <c r="D7" s="43" t="s">
        <v>67</v>
      </c>
      <c r="E7" s="28" t="s">
        <v>88</v>
      </c>
      <c r="F7" s="28">
        <v>1.0</v>
      </c>
      <c r="G7" s="26"/>
      <c r="H7" s="26"/>
      <c r="I7" s="26"/>
      <c r="J7" s="26"/>
    </row>
    <row r="8">
      <c r="A8" s="43" t="s">
        <v>1959</v>
      </c>
      <c r="B8" s="27">
        <v>0.10894675925925926</v>
      </c>
      <c r="C8" s="43" t="s">
        <v>66</v>
      </c>
      <c r="D8" s="43" t="s">
        <v>67</v>
      </c>
      <c r="E8" s="28">
        <v>14.0</v>
      </c>
      <c r="F8" s="25">
        <f>E8-2</f>
        <v>12</v>
      </c>
      <c r="G8" s="26"/>
      <c r="H8" s="26"/>
      <c r="I8" s="26"/>
      <c r="J8" s="26"/>
    </row>
    <row r="9">
      <c r="A9" s="43" t="s">
        <v>1959</v>
      </c>
      <c r="B9" s="27">
        <v>0.11077546296296296</v>
      </c>
      <c r="C9" s="43" t="s">
        <v>66</v>
      </c>
      <c r="D9" s="43" t="s">
        <v>127</v>
      </c>
      <c r="E9" s="28">
        <v>23.0</v>
      </c>
      <c r="F9" s="25">
        <f t="shared" ref="F9:F10" si="1">E9-5</f>
        <v>18</v>
      </c>
      <c r="G9" s="26"/>
      <c r="H9" s="26"/>
      <c r="I9" s="26"/>
      <c r="J9" s="26"/>
    </row>
    <row r="10">
      <c r="A10" s="43" t="s">
        <v>1959</v>
      </c>
      <c r="B10" s="27">
        <v>0.12238425925925926</v>
      </c>
      <c r="C10" s="43" t="s">
        <v>70</v>
      </c>
      <c r="D10" s="43" t="s">
        <v>83</v>
      </c>
      <c r="E10" s="28">
        <v>16.0</v>
      </c>
      <c r="F10" s="25">
        <f t="shared" si="1"/>
        <v>11</v>
      </c>
      <c r="G10" s="26"/>
      <c r="H10" s="26"/>
      <c r="I10" s="26"/>
      <c r="J10" s="26"/>
    </row>
    <row r="11">
      <c r="A11" s="43" t="s">
        <v>1959</v>
      </c>
      <c r="B11" s="27">
        <v>0.1271064814814815</v>
      </c>
      <c r="C11" s="43" t="s">
        <v>74</v>
      </c>
      <c r="D11" s="43" t="s">
        <v>127</v>
      </c>
      <c r="E11" s="28">
        <v>13.0</v>
      </c>
      <c r="F11" s="28">
        <v>13.0</v>
      </c>
      <c r="G11" s="26"/>
      <c r="H11" s="26"/>
      <c r="I11" s="26"/>
      <c r="J11" s="26"/>
    </row>
    <row r="12">
      <c r="A12" s="43" t="s">
        <v>1959</v>
      </c>
      <c r="B12" s="27">
        <v>0.1282986111111111</v>
      </c>
      <c r="C12" s="43" t="s">
        <v>69</v>
      </c>
      <c r="D12" s="43" t="s">
        <v>129</v>
      </c>
      <c r="E12" s="28">
        <v>7.0</v>
      </c>
      <c r="F12" s="25">
        <f>E12-4</f>
        <v>3</v>
      </c>
      <c r="G12" s="26"/>
      <c r="H12" s="26"/>
      <c r="I12" s="26"/>
      <c r="J12" s="26"/>
    </row>
    <row r="13">
      <c r="A13" s="43" t="s">
        <v>1959</v>
      </c>
      <c r="B13" s="27">
        <v>0.1287962962962963</v>
      </c>
      <c r="C13" s="43" t="s">
        <v>69</v>
      </c>
      <c r="D13" s="43" t="s">
        <v>129</v>
      </c>
      <c r="E13" s="28" t="s">
        <v>75</v>
      </c>
      <c r="F13" s="28" t="s">
        <v>75</v>
      </c>
      <c r="G13" s="26"/>
      <c r="H13" s="26"/>
      <c r="I13" s="26"/>
      <c r="J13" s="43" t="s">
        <v>85</v>
      </c>
    </row>
    <row r="14">
      <c r="A14" s="43" t="s">
        <v>1959</v>
      </c>
      <c r="B14" s="27">
        <v>0.1287962962962963</v>
      </c>
      <c r="C14" s="43" t="s">
        <v>69</v>
      </c>
      <c r="D14" s="43" t="s">
        <v>129</v>
      </c>
      <c r="E14" s="28">
        <v>10.0</v>
      </c>
      <c r="F14" s="25">
        <f>E14-4</f>
        <v>6</v>
      </c>
      <c r="G14" s="26"/>
      <c r="H14" s="26"/>
      <c r="I14" s="26"/>
      <c r="J14" s="43" t="s">
        <v>86</v>
      </c>
    </row>
    <row r="15">
      <c r="A15" s="43" t="s">
        <v>1959</v>
      </c>
      <c r="B15" s="27">
        <v>0.1501273148148148</v>
      </c>
      <c r="C15" s="43" t="s">
        <v>82</v>
      </c>
      <c r="D15" s="43" t="s">
        <v>444</v>
      </c>
      <c r="E15" s="28">
        <v>8.0</v>
      </c>
      <c r="F15" s="28">
        <v>6.0</v>
      </c>
      <c r="G15" s="26"/>
      <c r="H15" s="26"/>
      <c r="I15" s="26"/>
      <c r="J15" s="26"/>
    </row>
    <row r="16">
      <c r="A16" s="43" t="s">
        <v>1959</v>
      </c>
      <c r="B16" s="27">
        <v>0.15016203703703704</v>
      </c>
      <c r="C16" s="43" t="s">
        <v>968</v>
      </c>
      <c r="D16" s="43" t="s">
        <v>444</v>
      </c>
      <c r="E16" s="28">
        <v>8.0</v>
      </c>
      <c r="F16" s="28">
        <v>5.0</v>
      </c>
      <c r="G16" s="26"/>
      <c r="H16" s="26"/>
      <c r="I16" s="26"/>
      <c r="J16" s="26"/>
    </row>
    <row r="17">
      <c r="A17" s="43" t="s">
        <v>1959</v>
      </c>
      <c r="B17" s="27">
        <v>0.15018518518518517</v>
      </c>
      <c r="C17" s="43" t="s">
        <v>70</v>
      </c>
      <c r="D17" s="43" t="s">
        <v>444</v>
      </c>
      <c r="E17" s="28">
        <v>8.0</v>
      </c>
      <c r="F17" s="28">
        <v>5.0</v>
      </c>
      <c r="G17" s="26"/>
      <c r="H17" s="26"/>
      <c r="I17" s="26"/>
      <c r="J17" s="26"/>
    </row>
    <row r="18">
      <c r="A18" s="43" t="s">
        <v>1959</v>
      </c>
      <c r="B18" s="27">
        <v>0.15020833333333333</v>
      </c>
      <c r="C18" s="43" t="s">
        <v>66</v>
      </c>
      <c r="D18" s="43" t="s">
        <v>444</v>
      </c>
      <c r="E18" s="28">
        <v>6.0</v>
      </c>
      <c r="F18" s="28">
        <v>2.0</v>
      </c>
      <c r="G18" s="26"/>
      <c r="H18" s="26"/>
      <c r="I18" s="26"/>
      <c r="J18" s="26"/>
    </row>
    <row r="19">
      <c r="A19" s="43" t="s">
        <v>1959</v>
      </c>
      <c r="B19" s="27">
        <v>0.1502662037037037</v>
      </c>
      <c r="C19" s="43" t="s">
        <v>74</v>
      </c>
      <c r="D19" s="43" t="s">
        <v>444</v>
      </c>
      <c r="E19" s="28">
        <v>9.0</v>
      </c>
      <c r="F19" s="28">
        <v>7.0</v>
      </c>
      <c r="G19" s="26"/>
      <c r="H19" s="26"/>
      <c r="I19" s="26"/>
      <c r="J19" s="26"/>
    </row>
    <row r="20">
      <c r="A20" s="43" t="s">
        <v>1959</v>
      </c>
      <c r="B20" s="27">
        <v>0.15030092592592592</v>
      </c>
      <c r="C20" s="43" t="s">
        <v>69</v>
      </c>
      <c r="D20" s="43" t="s">
        <v>444</v>
      </c>
      <c r="E20" s="28">
        <v>3.0</v>
      </c>
      <c r="F20" s="28">
        <v>1.0</v>
      </c>
      <c r="G20" s="26"/>
      <c r="H20" s="26"/>
      <c r="I20" s="26"/>
      <c r="J20" s="43" t="s">
        <v>274</v>
      </c>
    </row>
    <row r="21">
      <c r="A21" s="43" t="s">
        <v>1959</v>
      </c>
      <c r="B21" s="27">
        <v>0.15033564814814815</v>
      </c>
      <c r="C21" s="43" t="s">
        <v>69</v>
      </c>
      <c r="D21" s="43" t="s">
        <v>444</v>
      </c>
      <c r="E21" s="28">
        <v>7.0</v>
      </c>
      <c r="F21" s="28">
        <v>5.0</v>
      </c>
      <c r="G21" s="26"/>
      <c r="H21" s="26"/>
      <c r="I21" s="26"/>
      <c r="J21" s="26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4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1960</v>
      </c>
      <c r="B2" s="27">
        <v>0.019386574074074073</v>
      </c>
      <c r="C2" s="43" t="s">
        <v>66</v>
      </c>
      <c r="D2" s="43" t="s">
        <v>83</v>
      </c>
      <c r="E2" s="28">
        <v>20.0</v>
      </c>
      <c r="F2" s="28">
        <f>E2-6</f>
        <v>14</v>
      </c>
      <c r="G2" s="26"/>
      <c r="H2" s="26"/>
      <c r="I2" s="26"/>
      <c r="J2" s="26"/>
    </row>
    <row r="3">
      <c r="A3" s="43" t="s">
        <v>1960</v>
      </c>
      <c r="B3" s="27">
        <v>0.01940972222222222</v>
      </c>
      <c r="C3" s="43" t="s">
        <v>968</v>
      </c>
      <c r="D3" s="43" t="s">
        <v>83</v>
      </c>
      <c r="E3" s="28">
        <v>5.0</v>
      </c>
      <c r="F3" s="25">
        <f>E3--1</f>
        <v>6</v>
      </c>
      <c r="G3" s="26"/>
      <c r="H3" s="26"/>
      <c r="I3" s="26"/>
      <c r="J3" s="26"/>
    </row>
    <row r="4">
      <c r="A4" s="43" t="s">
        <v>1960</v>
      </c>
      <c r="B4" s="27">
        <v>0.022164351851851852</v>
      </c>
      <c r="C4" s="43" t="s">
        <v>968</v>
      </c>
      <c r="D4" s="43" t="s">
        <v>67</v>
      </c>
      <c r="E4" s="28">
        <v>19.0</v>
      </c>
      <c r="F4" s="25">
        <f>E4-9</f>
        <v>10</v>
      </c>
      <c r="G4" s="26"/>
      <c r="H4" s="26"/>
      <c r="I4" s="26"/>
      <c r="J4" s="26"/>
    </row>
    <row r="5">
      <c r="A5" s="43" t="s">
        <v>1960</v>
      </c>
      <c r="B5" s="27">
        <v>0.022997685185185184</v>
      </c>
      <c r="C5" s="43" t="s">
        <v>66</v>
      </c>
      <c r="D5" s="43" t="s">
        <v>127</v>
      </c>
      <c r="E5" s="28">
        <v>23.0</v>
      </c>
      <c r="F5" s="25">
        <f>E5-5</f>
        <v>18</v>
      </c>
      <c r="G5" s="26"/>
      <c r="H5" s="26"/>
      <c r="I5" s="26"/>
      <c r="J5" s="26"/>
    </row>
    <row r="6">
      <c r="A6" s="43" t="s">
        <v>1960</v>
      </c>
      <c r="B6" s="27">
        <v>0.03263888888888889</v>
      </c>
      <c r="C6" s="43" t="s">
        <v>968</v>
      </c>
      <c r="D6" s="43" t="s">
        <v>71</v>
      </c>
      <c r="E6" s="28">
        <v>22.0</v>
      </c>
      <c r="F6" s="28">
        <f>E6-9</f>
        <v>13</v>
      </c>
      <c r="G6" s="26"/>
      <c r="H6" s="26"/>
      <c r="I6" s="26"/>
      <c r="J6" s="26"/>
    </row>
    <row r="7">
      <c r="A7" s="43" t="s">
        <v>1960</v>
      </c>
      <c r="B7" s="27">
        <v>0.03460648148148148</v>
      </c>
      <c r="C7" s="43" t="s">
        <v>66</v>
      </c>
      <c r="D7" s="43" t="s">
        <v>366</v>
      </c>
      <c r="E7" s="28">
        <v>6.0</v>
      </c>
      <c r="F7" s="28">
        <f>E7-2</f>
        <v>4</v>
      </c>
      <c r="G7" s="26"/>
      <c r="H7" s="26"/>
      <c r="I7" s="26"/>
      <c r="J7" s="26"/>
    </row>
    <row r="8">
      <c r="A8" s="43" t="s">
        <v>1960</v>
      </c>
      <c r="B8" s="27">
        <v>0.0371875</v>
      </c>
      <c r="C8" s="43" t="s">
        <v>82</v>
      </c>
      <c r="D8" s="43" t="s">
        <v>127</v>
      </c>
      <c r="E8" s="28">
        <v>22.0</v>
      </c>
      <c r="F8" s="25">
        <f>E8-4</f>
        <v>18</v>
      </c>
      <c r="G8" s="26"/>
      <c r="H8" s="26"/>
      <c r="I8" s="26"/>
      <c r="J8" s="26"/>
    </row>
    <row r="9">
      <c r="A9" s="43" t="s">
        <v>1960</v>
      </c>
      <c r="B9" s="27">
        <v>0.037210648148148145</v>
      </c>
      <c r="C9" s="43" t="s">
        <v>70</v>
      </c>
      <c r="D9" s="43" t="s">
        <v>127</v>
      </c>
      <c r="E9" s="28">
        <v>6.0</v>
      </c>
      <c r="F9" s="25">
        <f>E9-1</f>
        <v>5</v>
      </c>
      <c r="G9" s="26"/>
      <c r="H9" s="26"/>
      <c r="I9" s="26"/>
      <c r="J9" s="26"/>
    </row>
    <row r="10">
      <c r="A10" s="43" t="s">
        <v>1960</v>
      </c>
      <c r="B10" s="27">
        <v>0.05075231481481481</v>
      </c>
      <c r="C10" s="43" t="s">
        <v>70</v>
      </c>
      <c r="D10" s="43" t="s">
        <v>67</v>
      </c>
      <c r="E10" s="28" t="s">
        <v>75</v>
      </c>
      <c r="F10" s="28" t="s">
        <v>75</v>
      </c>
      <c r="G10" s="26"/>
      <c r="H10" s="26"/>
      <c r="I10" s="26"/>
      <c r="J10" s="26"/>
    </row>
    <row r="11">
      <c r="A11" s="43" t="s">
        <v>1960</v>
      </c>
      <c r="B11" s="27">
        <v>0.05075231481481481</v>
      </c>
      <c r="C11" s="43" t="s">
        <v>70</v>
      </c>
      <c r="D11" s="43" t="s">
        <v>67</v>
      </c>
      <c r="E11" s="28">
        <v>10.0</v>
      </c>
      <c r="F11" s="28">
        <f t="shared" ref="F11:F12" si="1">E11-3</f>
        <v>7</v>
      </c>
      <c r="G11" s="26"/>
      <c r="H11" s="26"/>
      <c r="I11" s="26"/>
      <c r="J11" s="26"/>
    </row>
    <row r="12">
      <c r="A12" s="43" t="s">
        <v>1960</v>
      </c>
      <c r="B12" s="27">
        <v>0.052037037037037034</v>
      </c>
      <c r="C12" s="43" t="s">
        <v>70</v>
      </c>
      <c r="D12" s="43" t="s">
        <v>67</v>
      </c>
      <c r="E12" s="28">
        <v>12.0</v>
      </c>
      <c r="F12" s="25">
        <f t="shared" si="1"/>
        <v>9</v>
      </c>
      <c r="G12" s="26"/>
      <c r="H12" s="26"/>
      <c r="I12" s="26"/>
      <c r="J12" s="26"/>
    </row>
    <row r="13">
      <c r="A13" s="43" t="s">
        <v>1960</v>
      </c>
      <c r="B13" s="27">
        <v>0.05686342592592593</v>
      </c>
      <c r="C13" s="43" t="s">
        <v>70</v>
      </c>
      <c r="D13" s="43" t="s">
        <v>127</v>
      </c>
      <c r="E13" s="28">
        <v>6.0</v>
      </c>
      <c r="F13" s="28">
        <v>3.0</v>
      </c>
      <c r="G13" s="26"/>
      <c r="H13" s="26"/>
      <c r="I13" s="26"/>
      <c r="J13" s="26"/>
    </row>
    <row r="14">
      <c r="A14" s="43" t="s">
        <v>1960</v>
      </c>
      <c r="B14" s="27">
        <v>0.06689814814814815</v>
      </c>
      <c r="C14" s="43" t="s">
        <v>69</v>
      </c>
      <c r="D14" s="43" t="s">
        <v>67</v>
      </c>
      <c r="E14" s="28">
        <v>8.0</v>
      </c>
      <c r="F14" s="25">
        <f>E14-5</f>
        <v>3</v>
      </c>
      <c r="G14" s="26"/>
      <c r="H14" s="26"/>
      <c r="I14" s="26"/>
      <c r="J14" s="26"/>
    </row>
    <row r="15">
      <c r="A15" s="43" t="s">
        <v>1960</v>
      </c>
      <c r="B15" s="27">
        <v>0.06756944444444445</v>
      </c>
      <c r="C15" s="43" t="s">
        <v>69</v>
      </c>
      <c r="D15" s="43" t="s">
        <v>127</v>
      </c>
      <c r="E15" s="28">
        <v>13.0</v>
      </c>
      <c r="F15" s="28">
        <v>8.0</v>
      </c>
      <c r="G15" s="26"/>
      <c r="H15" s="26"/>
      <c r="I15" s="26"/>
      <c r="J15" s="26"/>
    </row>
    <row r="16">
      <c r="A16" s="43" t="s">
        <v>1960</v>
      </c>
      <c r="B16" s="27">
        <v>0.06756944444444445</v>
      </c>
      <c r="C16" s="43" t="s">
        <v>69</v>
      </c>
      <c r="D16" s="43" t="s">
        <v>127</v>
      </c>
      <c r="E16" s="28">
        <v>13.0</v>
      </c>
      <c r="F16" s="28">
        <v>8.0</v>
      </c>
      <c r="G16" s="26"/>
      <c r="H16" s="26"/>
      <c r="I16" s="26"/>
      <c r="J16" s="26"/>
    </row>
    <row r="17">
      <c r="A17" s="43" t="s">
        <v>1960</v>
      </c>
      <c r="B17" s="27">
        <v>0.07696759259259259</v>
      </c>
      <c r="C17" s="43" t="s">
        <v>84</v>
      </c>
      <c r="D17" s="43" t="s">
        <v>127</v>
      </c>
      <c r="E17" s="28">
        <v>17.0</v>
      </c>
      <c r="F17" s="28">
        <v>15.0</v>
      </c>
      <c r="G17" s="26"/>
      <c r="H17" s="26"/>
      <c r="I17" s="26"/>
      <c r="J17" s="26"/>
    </row>
    <row r="18">
      <c r="A18" s="43" t="s">
        <v>1960</v>
      </c>
      <c r="B18" s="27">
        <v>0.07957175925925926</v>
      </c>
      <c r="C18" s="43" t="s">
        <v>74</v>
      </c>
      <c r="D18" s="43" t="s">
        <v>73</v>
      </c>
      <c r="E18" s="28">
        <v>27.0</v>
      </c>
      <c r="F18" s="28">
        <f>E18-13</f>
        <v>14</v>
      </c>
      <c r="G18" s="26"/>
      <c r="H18" s="26"/>
      <c r="I18" s="26"/>
      <c r="J18" s="26"/>
    </row>
    <row r="19">
      <c r="A19" s="43" t="s">
        <v>1960</v>
      </c>
      <c r="B19" s="27">
        <v>0.11521990740740741</v>
      </c>
      <c r="C19" s="43" t="s">
        <v>84</v>
      </c>
      <c r="D19" s="43" t="s">
        <v>129</v>
      </c>
      <c r="E19" s="28">
        <v>8.0</v>
      </c>
      <c r="F19" s="28">
        <f>E19-2</f>
        <v>6</v>
      </c>
      <c r="G19" s="26"/>
      <c r="H19" s="26"/>
      <c r="I19" s="26"/>
      <c r="J19" s="26"/>
    </row>
    <row r="20">
      <c r="A20" s="43" t="s">
        <v>1960</v>
      </c>
      <c r="B20" s="27">
        <v>0.11668981481481482</v>
      </c>
      <c r="C20" s="43" t="s">
        <v>69</v>
      </c>
      <c r="D20" s="43" t="s">
        <v>126</v>
      </c>
      <c r="E20" s="28">
        <v>11.0</v>
      </c>
      <c r="F20" s="28">
        <f>E20-5</f>
        <v>6</v>
      </c>
      <c r="G20" s="26"/>
      <c r="H20" s="26"/>
      <c r="I20" s="26"/>
      <c r="J20" s="26"/>
    </row>
    <row r="21">
      <c r="A21" s="43" t="s">
        <v>1960</v>
      </c>
      <c r="B21" s="27">
        <v>0.12296296296296297</v>
      </c>
      <c r="C21" s="43" t="s">
        <v>968</v>
      </c>
      <c r="D21" s="43" t="s">
        <v>132</v>
      </c>
      <c r="E21" s="28">
        <v>15.0</v>
      </c>
      <c r="F21" s="28">
        <f>E21--1</f>
        <v>16</v>
      </c>
      <c r="G21" s="26"/>
      <c r="H21" s="26"/>
      <c r="I21" s="26"/>
      <c r="J21" s="26"/>
    </row>
    <row r="22">
      <c r="A22" s="43" t="s">
        <v>1960</v>
      </c>
      <c r="B22" s="27">
        <v>0.13252314814814814</v>
      </c>
      <c r="C22" s="43" t="s">
        <v>66</v>
      </c>
      <c r="D22" s="43" t="s">
        <v>67</v>
      </c>
      <c r="E22" s="28">
        <v>13.0</v>
      </c>
      <c r="F22" s="28">
        <f>E22-2</f>
        <v>11</v>
      </c>
      <c r="G22" s="26"/>
      <c r="H22" s="26"/>
      <c r="I22" s="26"/>
      <c r="J22" s="26"/>
    </row>
    <row r="23">
      <c r="A23" s="43" t="s">
        <v>1960</v>
      </c>
      <c r="B23" s="27">
        <v>0.13443287037037038</v>
      </c>
      <c r="C23" s="43" t="s">
        <v>69</v>
      </c>
      <c r="D23" s="43" t="s">
        <v>210</v>
      </c>
      <c r="E23" s="28" t="s">
        <v>88</v>
      </c>
      <c r="F23" s="28">
        <v>1.0</v>
      </c>
      <c r="G23" s="26"/>
      <c r="H23" s="26"/>
      <c r="I23" s="26"/>
      <c r="J23" s="26"/>
    </row>
    <row r="24">
      <c r="A24" s="43" t="s">
        <v>1960</v>
      </c>
      <c r="B24" s="27">
        <v>0.1350462962962963</v>
      </c>
      <c r="C24" s="43" t="s">
        <v>66</v>
      </c>
      <c r="D24" s="43" t="s">
        <v>210</v>
      </c>
      <c r="E24" s="28">
        <v>27.0</v>
      </c>
      <c r="F24" s="28">
        <f t="shared" ref="F24:F26" si="2">E24-9</f>
        <v>18</v>
      </c>
      <c r="G24" s="26"/>
      <c r="H24" s="26"/>
      <c r="I24" s="26"/>
      <c r="J24" s="26"/>
    </row>
    <row r="25">
      <c r="A25" s="43" t="s">
        <v>1960</v>
      </c>
      <c r="B25" s="27">
        <v>0.13885416666666667</v>
      </c>
      <c r="C25" s="43" t="s">
        <v>66</v>
      </c>
      <c r="D25" s="43" t="s">
        <v>210</v>
      </c>
      <c r="E25" s="28">
        <v>17.0</v>
      </c>
      <c r="F25" s="28">
        <f t="shared" si="2"/>
        <v>8</v>
      </c>
      <c r="G25" s="26"/>
      <c r="H25" s="26"/>
      <c r="I25" s="26"/>
      <c r="J25" s="26"/>
    </row>
    <row r="26">
      <c r="A26" s="43" t="s">
        <v>1960</v>
      </c>
      <c r="B26" s="27">
        <v>0.13976851851851851</v>
      </c>
      <c r="C26" s="43" t="s">
        <v>66</v>
      </c>
      <c r="D26" s="43" t="s">
        <v>80</v>
      </c>
      <c r="E26" s="28">
        <v>19.0</v>
      </c>
      <c r="F26" s="28">
        <f t="shared" si="2"/>
        <v>10</v>
      </c>
      <c r="G26" s="26"/>
      <c r="H26" s="26"/>
      <c r="I26" s="26"/>
      <c r="J26" s="26"/>
    </row>
    <row r="27">
      <c r="A27" s="43" t="s">
        <v>1960</v>
      </c>
      <c r="B27" s="27">
        <v>0.14732638888888888</v>
      </c>
      <c r="C27" s="43" t="s">
        <v>1961</v>
      </c>
      <c r="D27" s="43" t="s">
        <v>125</v>
      </c>
      <c r="E27" s="28">
        <v>14.0</v>
      </c>
      <c r="F27" s="28">
        <f t="shared" ref="F27:F29" si="3">E27-0</f>
        <v>14</v>
      </c>
      <c r="G27" s="26"/>
      <c r="H27" s="26"/>
      <c r="I27" s="26"/>
      <c r="J27" s="26"/>
    </row>
    <row r="28">
      <c r="A28" s="43" t="s">
        <v>1960</v>
      </c>
      <c r="B28" s="27">
        <v>0.14733796296296298</v>
      </c>
      <c r="C28" s="43" t="s">
        <v>1962</v>
      </c>
      <c r="D28" s="43" t="s">
        <v>125</v>
      </c>
      <c r="E28" s="28">
        <v>9.0</v>
      </c>
      <c r="F28" s="28">
        <f t="shared" si="3"/>
        <v>9</v>
      </c>
      <c r="G28" s="26"/>
      <c r="H28" s="26"/>
      <c r="I28" s="26"/>
      <c r="J28" s="26"/>
    </row>
    <row r="29">
      <c r="A29" s="43" t="s">
        <v>1960</v>
      </c>
      <c r="B29" s="27">
        <v>0.14734953703703704</v>
      </c>
      <c r="C29" s="43" t="s">
        <v>1963</v>
      </c>
      <c r="D29" s="43" t="s">
        <v>125</v>
      </c>
      <c r="E29" s="28">
        <v>17.0</v>
      </c>
      <c r="F29" s="28">
        <f t="shared" si="3"/>
        <v>17</v>
      </c>
      <c r="G29" s="26"/>
      <c r="H29" s="26"/>
      <c r="I29" s="26"/>
      <c r="J29" s="26"/>
    </row>
    <row r="30">
      <c r="A30" s="43" t="s">
        <v>1960</v>
      </c>
      <c r="B30" s="27">
        <v>0.14875</v>
      </c>
      <c r="C30" s="43" t="s">
        <v>69</v>
      </c>
      <c r="D30" s="43" t="s">
        <v>67</v>
      </c>
      <c r="E30" s="28" t="s">
        <v>68</v>
      </c>
      <c r="F30" s="28">
        <v>20.0</v>
      </c>
      <c r="G30" s="26"/>
      <c r="H30" s="26"/>
      <c r="I30" s="26"/>
      <c r="J30" s="26"/>
    </row>
    <row r="31">
      <c r="A31" s="43" t="s">
        <v>1960</v>
      </c>
      <c r="B31" s="27">
        <v>0.14878472222222222</v>
      </c>
      <c r="C31" s="43" t="s">
        <v>968</v>
      </c>
      <c r="D31" s="43" t="s">
        <v>67</v>
      </c>
      <c r="E31" s="28">
        <v>11.0</v>
      </c>
      <c r="F31" s="28">
        <f>E31-9</f>
        <v>2</v>
      </c>
      <c r="G31" s="26"/>
      <c r="H31" s="26"/>
      <c r="I31" s="26"/>
      <c r="J31" s="26"/>
    </row>
    <row r="32">
      <c r="A32" s="43" t="s">
        <v>1960</v>
      </c>
      <c r="B32" s="27">
        <v>0.14878472222222222</v>
      </c>
      <c r="C32" s="43" t="s">
        <v>82</v>
      </c>
      <c r="D32" s="43" t="s">
        <v>67</v>
      </c>
      <c r="E32" s="28">
        <v>9.0</v>
      </c>
      <c r="F32" s="28">
        <f>E32-4</f>
        <v>5</v>
      </c>
      <c r="G32" s="26"/>
      <c r="H32" s="26"/>
      <c r="I32" s="26"/>
      <c r="J32" s="26"/>
    </row>
    <row r="33">
      <c r="A33" s="43" t="s">
        <v>1960</v>
      </c>
      <c r="B33" s="27">
        <v>0.15458333333333332</v>
      </c>
      <c r="C33" s="43" t="s">
        <v>66</v>
      </c>
      <c r="D33" s="43" t="s">
        <v>125</v>
      </c>
      <c r="E33" s="28">
        <v>13.0</v>
      </c>
      <c r="F33" s="28">
        <f>E33-0</f>
        <v>13</v>
      </c>
      <c r="G33" s="26"/>
      <c r="H33" s="26"/>
      <c r="I33" s="26"/>
      <c r="J33" s="26"/>
    </row>
    <row r="34">
      <c r="A34" s="43" t="s">
        <v>1960</v>
      </c>
      <c r="B34" s="27">
        <v>0.15461805555555555</v>
      </c>
      <c r="C34" s="43" t="s">
        <v>70</v>
      </c>
      <c r="D34" s="43" t="s">
        <v>125</v>
      </c>
      <c r="E34" s="28">
        <v>27.0</v>
      </c>
      <c r="F34" s="28">
        <f>E34-9</f>
        <v>18</v>
      </c>
      <c r="G34" s="26"/>
      <c r="H34" s="26"/>
      <c r="I34" s="26"/>
      <c r="J34" s="26"/>
    </row>
    <row r="35">
      <c r="A35" s="43" t="s">
        <v>1960</v>
      </c>
      <c r="B35" s="27">
        <v>0.1546412037037037</v>
      </c>
      <c r="C35" s="43" t="s">
        <v>82</v>
      </c>
      <c r="D35" s="43" t="s">
        <v>125</v>
      </c>
      <c r="E35" s="28">
        <v>12.0</v>
      </c>
      <c r="F35" s="28">
        <f>E35-2</f>
        <v>10</v>
      </c>
      <c r="G35" s="26"/>
      <c r="H35" s="26"/>
      <c r="I35" s="26"/>
      <c r="J35" s="26"/>
    </row>
    <row r="36">
      <c r="A36" s="43" t="s">
        <v>1960</v>
      </c>
      <c r="B36" s="27">
        <v>0.15465277777777778</v>
      </c>
      <c r="C36" s="43" t="s">
        <v>74</v>
      </c>
      <c r="D36" s="43" t="s">
        <v>125</v>
      </c>
      <c r="E36" s="28">
        <v>32.0</v>
      </c>
      <c r="F36" s="28">
        <f>E36-13</f>
        <v>19</v>
      </c>
      <c r="G36" s="26"/>
      <c r="H36" s="26"/>
      <c r="I36" s="26"/>
      <c r="J36" s="26"/>
    </row>
    <row r="37">
      <c r="A37" s="43" t="s">
        <v>1960</v>
      </c>
      <c r="B37" s="27">
        <v>0.15466435185185184</v>
      </c>
      <c r="C37" s="43" t="s">
        <v>69</v>
      </c>
      <c r="D37" s="43" t="s">
        <v>125</v>
      </c>
      <c r="E37" s="28">
        <v>17.0</v>
      </c>
      <c r="F37" s="28">
        <f>E37-4</f>
        <v>13</v>
      </c>
      <c r="G37" s="26"/>
      <c r="H37" s="26"/>
      <c r="I37" s="26"/>
      <c r="J37" s="26"/>
    </row>
    <row r="38">
      <c r="A38" s="43" t="s">
        <v>1960</v>
      </c>
      <c r="B38" s="27">
        <v>0.15469907407407407</v>
      </c>
      <c r="C38" s="43" t="s">
        <v>968</v>
      </c>
      <c r="D38" s="43" t="s">
        <v>125</v>
      </c>
      <c r="E38" s="28">
        <v>5.0</v>
      </c>
      <c r="F38" s="28">
        <f>E38-1</f>
        <v>4</v>
      </c>
      <c r="G38" s="26"/>
      <c r="H38" s="26"/>
      <c r="I38" s="26"/>
      <c r="J38" s="26"/>
    </row>
    <row r="39">
      <c r="A39" s="43" t="s">
        <v>1960</v>
      </c>
      <c r="B39" s="27">
        <v>0.15479166666666666</v>
      </c>
      <c r="C39" s="43" t="s">
        <v>84</v>
      </c>
      <c r="D39" s="43" t="s">
        <v>125</v>
      </c>
      <c r="E39" s="28" t="s">
        <v>88</v>
      </c>
      <c r="F39" s="28">
        <v>1.0</v>
      </c>
      <c r="G39" s="26"/>
      <c r="H39" s="26"/>
      <c r="I39" s="26"/>
      <c r="J39" s="26"/>
    </row>
    <row r="40">
      <c r="A40" s="43" t="s">
        <v>1960</v>
      </c>
      <c r="B40" s="27">
        <v>0.15681712962962963</v>
      </c>
      <c r="C40" s="43" t="s">
        <v>84</v>
      </c>
      <c r="D40" s="43" t="s">
        <v>209</v>
      </c>
      <c r="E40" s="28" t="s">
        <v>68</v>
      </c>
      <c r="F40" s="28">
        <v>20.0</v>
      </c>
      <c r="G40" s="26"/>
      <c r="H40" s="26"/>
      <c r="I40" s="26"/>
      <c r="J40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86"/>
    <col customWidth="1" min="9" max="9" width="6.29"/>
    <col customWidth="1" min="10" max="10" width="46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218</v>
      </c>
      <c r="B2" s="31">
        <v>0.008067129629629629</v>
      </c>
      <c r="C2" s="10" t="s">
        <v>66</v>
      </c>
      <c r="D2" s="10" t="s">
        <v>67</v>
      </c>
      <c r="E2" s="28">
        <v>16.0</v>
      </c>
      <c r="F2" s="25">
        <f>E2-0</f>
        <v>16</v>
      </c>
    </row>
    <row r="3">
      <c r="A3" s="32" t="s">
        <v>218</v>
      </c>
      <c r="B3" s="31">
        <v>0.012372685185185184</v>
      </c>
      <c r="C3" s="10" t="s">
        <v>82</v>
      </c>
      <c r="D3" s="10" t="s">
        <v>67</v>
      </c>
      <c r="E3" s="25">
        <f>F3+3</f>
        <v>5</v>
      </c>
      <c r="F3" s="28">
        <v>2.0</v>
      </c>
    </row>
    <row r="4">
      <c r="A4" s="30" t="s">
        <v>218</v>
      </c>
      <c r="B4" s="31">
        <v>0.01337962962962963</v>
      </c>
      <c r="C4" s="10" t="s">
        <v>74</v>
      </c>
      <c r="D4" s="10" t="s">
        <v>67</v>
      </c>
      <c r="E4" s="28">
        <v>9.0</v>
      </c>
      <c r="F4" s="25">
        <f>E4-0</f>
        <v>9</v>
      </c>
    </row>
    <row r="5">
      <c r="A5" s="32" t="s">
        <v>218</v>
      </c>
      <c r="B5" s="31">
        <v>0.013391203703703704</v>
      </c>
      <c r="C5" s="10" t="s">
        <v>72</v>
      </c>
      <c r="D5" s="10" t="s">
        <v>67</v>
      </c>
      <c r="E5" s="28">
        <v>20.0</v>
      </c>
      <c r="F5" s="25">
        <f t="shared" ref="F5:F8" si="1">E5-3</f>
        <v>17</v>
      </c>
    </row>
    <row r="6">
      <c r="A6" s="30" t="s">
        <v>218</v>
      </c>
      <c r="B6" s="31">
        <v>0.013402777777777777</v>
      </c>
      <c r="C6" s="10" t="s">
        <v>69</v>
      </c>
      <c r="D6" s="10" t="s">
        <v>67</v>
      </c>
      <c r="E6" s="28">
        <v>5.0</v>
      </c>
      <c r="F6" s="25">
        <f t="shared" si="1"/>
        <v>2</v>
      </c>
    </row>
    <row r="7">
      <c r="A7" s="32" t="s">
        <v>218</v>
      </c>
      <c r="B7" s="31">
        <v>0.013402777777777777</v>
      </c>
      <c r="C7" s="10" t="s">
        <v>70</v>
      </c>
      <c r="D7" s="10" t="s">
        <v>67</v>
      </c>
      <c r="E7" s="28">
        <v>17.0</v>
      </c>
      <c r="F7" s="25">
        <f t="shared" si="1"/>
        <v>14</v>
      </c>
    </row>
    <row r="8">
      <c r="A8" s="30" t="s">
        <v>218</v>
      </c>
      <c r="B8" s="31">
        <v>0.015787037037037037</v>
      </c>
      <c r="C8" s="10" t="s">
        <v>70</v>
      </c>
      <c r="D8" s="10" t="s">
        <v>67</v>
      </c>
      <c r="E8" s="28">
        <v>19.0</v>
      </c>
      <c r="F8" s="25">
        <f t="shared" si="1"/>
        <v>16</v>
      </c>
    </row>
    <row r="9">
      <c r="A9" s="32" t="s">
        <v>218</v>
      </c>
      <c r="B9" s="31">
        <v>0.01642361111111111</v>
      </c>
      <c r="C9" s="10" t="s">
        <v>72</v>
      </c>
      <c r="D9" s="10" t="s">
        <v>71</v>
      </c>
      <c r="E9" s="28">
        <v>19.0</v>
      </c>
      <c r="F9" s="28">
        <v>14.0</v>
      </c>
    </row>
    <row r="10">
      <c r="A10" s="30" t="s">
        <v>218</v>
      </c>
      <c r="B10" s="31">
        <v>0.01923611111111111</v>
      </c>
      <c r="C10" s="10" t="s">
        <v>70</v>
      </c>
      <c r="D10" s="10" t="s">
        <v>67</v>
      </c>
      <c r="E10" s="28">
        <v>18.0</v>
      </c>
      <c r="F10" s="25">
        <f t="shared" ref="F10:F12" si="2">E10-3</f>
        <v>15</v>
      </c>
    </row>
    <row r="11">
      <c r="A11" s="32" t="s">
        <v>218</v>
      </c>
      <c r="B11" s="31">
        <v>0.01923611111111111</v>
      </c>
      <c r="C11" s="10" t="s">
        <v>72</v>
      </c>
      <c r="D11" s="10" t="s">
        <v>67</v>
      </c>
      <c r="E11" s="28">
        <v>8.0</v>
      </c>
      <c r="F11" s="25">
        <f t="shared" si="2"/>
        <v>5</v>
      </c>
    </row>
    <row r="12">
      <c r="A12" s="30" t="s">
        <v>218</v>
      </c>
      <c r="B12" s="31">
        <v>0.022048611111111113</v>
      </c>
      <c r="C12" s="10" t="s">
        <v>82</v>
      </c>
      <c r="D12" s="10" t="s">
        <v>67</v>
      </c>
      <c r="E12" s="28">
        <v>9.0</v>
      </c>
      <c r="F12" s="25">
        <f t="shared" si="2"/>
        <v>6</v>
      </c>
    </row>
    <row r="13">
      <c r="A13" s="32" t="s">
        <v>218</v>
      </c>
      <c r="B13" s="31">
        <v>0.022685185185185187</v>
      </c>
      <c r="C13" s="10" t="s">
        <v>70</v>
      </c>
      <c r="D13" s="10" t="s">
        <v>83</v>
      </c>
      <c r="E13" s="28">
        <v>18.0</v>
      </c>
      <c r="F13" s="25">
        <f>E13-2</f>
        <v>16</v>
      </c>
    </row>
    <row r="14">
      <c r="A14" s="30" t="s">
        <v>218</v>
      </c>
      <c r="B14" s="31">
        <v>0.026828703703703705</v>
      </c>
      <c r="C14" s="10" t="s">
        <v>69</v>
      </c>
      <c r="D14" s="10" t="s">
        <v>67</v>
      </c>
      <c r="E14" s="28" t="s">
        <v>88</v>
      </c>
      <c r="F14" s="28">
        <v>1.0</v>
      </c>
    </row>
    <row r="15">
      <c r="A15" s="32" t="s">
        <v>218</v>
      </c>
      <c r="B15" s="31">
        <v>0.027488425925925927</v>
      </c>
      <c r="C15" s="10" t="s">
        <v>82</v>
      </c>
      <c r="D15" s="10" t="s">
        <v>67</v>
      </c>
      <c r="E15" s="28">
        <v>19.0</v>
      </c>
      <c r="F15" s="25">
        <f>E15-3</f>
        <v>16</v>
      </c>
    </row>
    <row r="16">
      <c r="A16" s="30" t="s">
        <v>218</v>
      </c>
      <c r="B16" s="31">
        <v>0.02939814814814815</v>
      </c>
      <c r="C16" s="10" t="s">
        <v>74</v>
      </c>
      <c r="D16" s="10" t="s">
        <v>125</v>
      </c>
      <c r="E16" s="25">
        <f>F16+8</f>
        <v>26</v>
      </c>
      <c r="F16" s="28">
        <v>18.0</v>
      </c>
    </row>
    <row r="17">
      <c r="A17" s="32" t="s">
        <v>218</v>
      </c>
      <c r="B17" s="31">
        <v>0.03204861111111111</v>
      </c>
      <c r="C17" s="10" t="s">
        <v>74</v>
      </c>
      <c r="D17" s="10" t="s">
        <v>125</v>
      </c>
      <c r="E17" s="28">
        <v>12.0</v>
      </c>
      <c r="F17" s="25">
        <f>E17-8</f>
        <v>4</v>
      </c>
    </row>
    <row r="18">
      <c r="A18" s="30" t="s">
        <v>218</v>
      </c>
      <c r="B18" s="31">
        <v>0.032060185185185185</v>
      </c>
      <c r="C18" s="10" t="s">
        <v>70</v>
      </c>
      <c r="D18" s="10" t="s">
        <v>125</v>
      </c>
      <c r="E18" s="28">
        <v>11.0</v>
      </c>
      <c r="F18" s="25">
        <f>E18-6</f>
        <v>5</v>
      </c>
    </row>
    <row r="19">
      <c r="A19" s="32" t="s">
        <v>218</v>
      </c>
      <c r="B19" s="31">
        <v>0.032060185185185185</v>
      </c>
      <c r="C19" s="10" t="s">
        <v>82</v>
      </c>
      <c r="D19" s="10" t="s">
        <v>125</v>
      </c>
      <c r="E19" s="28">
        <v>16.0</v>
      </c>
      <c r="F19" s="25">
        <f>E19-1</f>
        <v>15</v>
      </c>
    </row>
    <row r="20">
      <c r="A20" s="30" t="s">
        <v>218</v>
      </c>
      <c r="B20" s="31">
        <v>0.032060185185185185</v>
      </c>
      <c r="C20" s="10" t="s">
        <v>66</v>
      </c>
      <c r="D20" s="10" t="s">
        <v>125</v>
      </c>
      <c r="E20" s="28">
        <v>11.0</v>
      </c>
      <c r="F20" s="25">
        <f>E20-0</f>
        <v>11</v>
      </c>
    </row>
    <row r="21">
      <c r="A21" s="32" t="s">
        <v>218</v>
      </c>
      <c r="B21" s="31">
        <v>0.032650462962962964</v>
      </c>
      <c r="C21" s="10" t="s">
        <v>70</v>
      </c>
      <c r="D21" s="10" t="s">
        <v>67</v>
      </c>
      <c r="E21" s="28" t="s">
        <v>75</v>
      </c>
      <c r="F21" s="28" t="s">
        <v>75</v>
      </c>
      <c r="J21" s="10" t="s">
        <v>160</v>
      </c>
    </row>
    <row r="22">
      <c r="A22" s="30" t="s">
        <v>218</v>
      </c>
      <c r="B22" s="31">
        <v>0.032650462962962964</v>
      </c>
      <c r="C22" s="10" t="s">
        <v>70</v>
      </c>
      <c r="D22" s="10" t="s">
        <v>67</v>
      </c>
      <c r="E22" s="28">
        <v>6.0</v>
      </c>
      <c r="F22" s="25">
        <f>E22-3</f>
        <v>3</v>
      </c>
      <c r="J22" s="10" t="s">
        <v>161</v>
      </c>
    </row>
    <row r="23">
      <c r="A23" s="32" t="s">
        <v>218</v>
      </c>
      <c r="B23" s="31">
        <v>0.032685185185185185</v>
      </c>
      <c r="C23" s="10" t="s">
        <v>66</v>
      </c>
      <c r="D23" s="10" t="s">
        <v>67</v>
      </c>
      <c r="E23" s="28">
        <v>13.0</v>
      </c>
      <c r="F23" s="25">
        <f>E23-0</f>
        <v>13</v>
      </c>
    </row>
    <row r="24">
      <c r="A24" s="30" t="s">
        <v>218</v>
      </c>
      <c r="B24" s="31">
        <v>0.03325231481481482</v>
      </c>
      <c r="C24" s="10" t="s">
        <v>72</v>
      </c>
      <c r="D24" s="10" t="s">
        <v>67</v>
      </c>
      <c r="E24" s="28">
        <v>6.0</v>
      </c>
      <c r="F24" s="25">
        <f>E24-3</f>
        <v>3</v>
      </c>
    </row>
    <row r="25">
      <c r="A25" s="32" t="s">
        <v>218</v>
      </c>
      <c r="B25" s="31">
        <v>0.03991898148148148</v>
      </c>
      <c r="C25" s="10" t="s">
        <v>82</v>
      </c>
      <c r="D25" s="10" t="s">
        <v>71</v>
      </c>
      <c r="E25" s="28">
        <v>22.0</v>
      </c>
      <c r="F25" s="25">
        <f t="shared" ref="F25:F27" si="3">E25-5</f>
        <v>17</v>
      </c>
    </row>
    <row r="26">
      <c r="A26" s="30" t="s">
        <v>218</v>
      </c>
      <c r="B26" s="31">
        <v>0.04466435185185185</v>
      </c>
      <c r="C26" s="10" t="s">
        <v>82</v>
      </c>
      <c r="D26" s="10" t="s">
        <v>71</v>
      </c>
      <c r="E26" s="28">
        <v>11.0</v>
      </c>
      <c r="F26" s="25">
        <f t="shared" si="3"/>
        <v>6</v>
      </c>
    </row>
    <row r="27">
      <c r="A27" s="32" t="s">
        <v>218</v>
      </c>
      <c r="B27" s="31">
        <v>0.044675925925925924</v>
      </c>
      <c r="C27" s="10" t="s">
        <v>72</v>
      </c>
      <c r="D27" s="10" t="s">
        <v>71</v>
      </c>
      <c r="E27" s="28">
        <v>23.0</v>
      </c>
      <c r="F27" s="25">
        <f t="shared" si="3"/>
        <v>18</v>
      </c>
    </row>
    <row r="28">
      <c r="A28" s="30" t="s">
        <v>218</v>
      </c>
      <c r="B28" s="31">
        <v>0.04869212962962963</v>
      </c>
      <c r="C28" s="10" t="s">
        <v>70</v>
      </c>
      <c r="D28" s="10" t="s">
        <v>67</v>
      </c>
      <c r="E28" s="28">
        <v>11.0</v>
      </c>
      <c r="F28" s="25">
        <f t="shared" ref="F28:F29" si="4">E28-3</f>
        <v>8</v>
      </c>
    </row>
    <row r="29">
      <c r="A29" s="32" t="s">
        <v>218</v>
      </c>
      <c r="B29" s="31">
        <v>0.0487037037037037</v>
      </c>
      <c r="C29" s="10" t="s">
        <v>72</v>
      </c>
      <c r="D29" s="10" t="s">
        <v>67</v>
      </c>
      <c r="E29" s="28">
        <v>5.0</v>
      </c>
      <c r="F29" s="25">
        <f t="shared" si="4"/>
        <v>2</v>
      </c>
    </row>
    <row r="30">
      <c r="A30" s="30" t="s">
        <v>218</v>
      </c>
      <c r="B30" s="31">
        <v>0.04994212962962963</v>
      </c>
      <c r="C30" s="10" t="s">
        <v>70</v>
      </c>
      <c r="D30" s="10" t="s">
        <v>81</v>
      </c>
      <c r="E30" s="28" t="s">
        <v>68</v>
      </c>
      <c r="F30" s="28">
        <v>20.0</v>
      </c>
    </row>
    <row r="31">
      <c r="A31" s="32" t="s">
        <v>218</v>
      </c>
      <c r="B31" s="31">
        <v>0.0499537037037037</v>
      </c>
      <c r="C31" s="10" t="s">
        <v>72</v>
      </c>
      <c r="D31" s="10" t="s">
        <v>81</v>
      </c>
      <c r="E31" s="28" t="s">
        <v>68</v>
      </c>
      <c r="F31" s="28">
        <v>20.0</v>
      </c>
    </row>
    <row r="32">
      <c r="A32" s="30" t="s">
        <v>218</v>
      </c>
      <c r="B32" s="31">
        <v>0.050011574074074076</v>
      </c>
      <c r="C32" s="10" t="s">
        <v>66</v>
      </c>
      <c r="D32" s="10" t="s">
        <v>81</v>
      </c>
      <c r="E32" s="28">
        <v>16.0</v>
      </c>
      <c r="F32" s="25">
        <f>E32-4</f>
        <v>12</v>
      </c>
    </row>
    <row r="33">
      <c r="A33" s="32" t="s">
        <v>218</v>
      </c>
      <c r="B33" s="31">
        <v>0.0500462962962963</v>
      </c>
      <c r="C33" s="10" t="s">
        <v>82</v>
      </c>
      <c r="D33" s="10" t="s">
        <v>81</v>
      </c>
      <c r="E33" s="28">
        <v>9.0</v>
      </c>
      <c r="F33" s="25">
        <f t="shared" ref="F33:F35" si="5">E33-2</f>
        <v>7</v>
      </c>
      <c r="J33" s="10" t="s">
        <v>219</v>
      </c>
    </row>
    <row r="34">
      <c r="A34" s="30" t="s">
        <v>218</v>
      </c>
      <c r="B34" s="31">
        <v>0.05005787037037037</v>
      </c>
      <c r="C34" s="10" t="s">
        <v>74</v>
      </c>
      <c r="D34" s="10" t="s">
        <v>81</v>
      </c>
      <c r="E34" s="28">
        <v>9.0</v>
      </c>
      <c r="F34" s="25">
        <f t="shared" si="5"/>
        <v>7</v>
      </c>
      <c r="J34" s="10" t="s">
        <v>220</v>
      </c>
    </row>
    <row r="35">
      <c r="A35" s="32" t="s">
        <v>218</v>
      </c>
      <c r="B35" s="31">
        <v>0.05008101851851852</v>
      </c>
      <c r="C35" s="10" t="s">
        <v>69</v>
      </c>
      <c r="D35" s="10" t="s">
        <v>81</v>
      </c>
      <c r="E35" s="28">
        <v>9.0</v>
      </c>
      <c r="F35" s="25">
        <f t="shared" si="5"/>
        <v>7</v>
      </c>
      <c r="J35" s="10" t="s">
        <v>221</v>
      </c>
    </row>
    <row r="36">
      <c r="A36" s="30" t="s">
        <v>218</v>
      </c>
      <c r="B36" s="31">
        <v>0.05403935185185185</v>
      </c>
      <c r="C36" s="10" t="s">
        <v>70</v>
      </c>
      <c r="D36" s="10" t="s">
        <v>67</v>
      </c>
      <c r="E36" s="28">
        <v>17.0</v>
      </c>
      <c r="F36" s="25">
        <f>E36-3</f>
        <v>14</v>
      </c>
    </row>
    <row r="37">
      <c r="A37" s="32" t="s">
        <v>218</v>
      </c>
      <c r="B37" s="31">
        <v>0.05825231481481481</v>
      </c>
      <c r="C37" s="10" t="s">
        <v>70</v>
      </c>
      <c r="D37" s="10" t="s">
        <v>125</v>
      </c>
      <c r="E37" s="28">
        <v>25.0</v>
      </c>
      <c r="F37" s="28">
        <v>19.0</v>
      </c>
    </row>
    <row r="38">
      <c r="A38" s="30" t="s">
        <v>218</v>
      </c>
      <c r="B38" s="31">
        <v>0.058298611111111114</v>
      </c>
      <c r="C38" s="10" t="s">
        <v>69</v>
      </c>
      <c r="D38" s="10" t="s">
        <v>125</v>
      </c>
      <c r="E38" s="28" t="s">
        <v>75</v>
      </c>
      <c r="F38" s="28" t="s">
        <v>75</v>
      </c>
      <c r="J38" s="10" t="s">
        <v>160</v>
      </c>
    </row>
    <row r="39">
      <c r="A39" s="32" t="s">
        <v>218</v>
      </c>
      <c r="B39" s="31">
        <v>0.058298611111111114</v>
      </c>
      <c r="C39" s="10" t="s">
        <v>69</v>
      </c>
      <c r="D39" s="10" t="s">
        <v>125</v>
      </c>
      <c r="E39" s="28">
        <v>6.0</v>
      </c>
      <c r="F39" s="25">
        <f t="shared" ref="F39:F40" si="6">E39-3</f>
        <v>3</v>
      </c>
      <c r="J39" s="10" t="s">
        <v>161</v>
      </c>
    </row>
    <row r="40">
      <c r="A40" s="30" t="s">
        <v>218</v>
      </c>
      <c r="B40" s="31">
        <v>0.05831018518518519</v>
      </c>
      <c r="C40" s="10" t="s">
        <v>72</v>
      </c>
      <c r="D40" s="10" t="s">
        <v>125</v>
      </c>
      <c r="E40" s="28">
        <v>21.0</v>
      </c>
      <c r="F40" s="25">
        <f t="shared" si="6"/>
        <v>18</v>
      </c>
    </row>
    <row r="41">
      <c r="A41" s="32" t="s">
        <v>218</v>
      </c>
      <c r="B41" s="31">
        <v>0.058333333333333334</v>
      </c>
      <c r="C41" s="10" t="s">
        <v>74</v>
      </c>
      <c r="D41" s="10" t="s">
        <v>125</v>
      </c>
      <c r="E41" s="28" t="s">
        <v>75</v>
      </c>
      <c r="F41" s="28" t="s">
        <v>75</v>
      </c>
      <c r="J41" s="10" t="s">
        <v>160</v>
      </c>
    </row>
    <row r="42">
      <c r="A42" s="30" t="s">
        <v>218</v>
      </c>
      <c r="B42" s="31">
        <v>0.058333333333333334</v>
      </c>
      <c r="C42" s="10" t="s">
        <v>74</v>
      </c>
      <c r="D42" s="10" t="s">
        <v>125</v>
      </c>
      <c r="E42" s="28">
        <v>15.0</v>
      </c>
      <c r="F42" s="25">
        <f>E42-8</f>
        <v>7</v>
      </c>
      <c r="J42" s="10" t="s">
        <v>161</v>
      </c>
    </row>
    <row r="43">
      <c r="A43" s="32" t="s">
        <v>218</v>
      </c>
      <c r="B43" s="31">
        <v>0.058333333333333334</v>
      </c>
      <c r="C43" s="10" t="s">
        <v>82</v>
      </c>
      <c r="D43" s="10" t="s">
        <v>125</v>
      </c>
      <c r="E43" s="28" t="s">
        <v>75</v>
      </c>
      <c r="F43" s="28" t="s">
        <v>75</v>
      </c>
      <c r="J43" s="10" t="s">
        <v>160</v>
      </c>
    </row>
    <row r="44">
      <c r="A44" s="30" t="s">
        <v>218</v>
      </c>
      <c r="B44" s="31">
        <v>0.058333333333333334</v>
      </c>
      <c r="C44" s="10" t="s">
        <v>82</v>
      </c>
      <c r="D44" s="10" t="s">
        <v>125</v>
      </c>
      <c r="E44" s="28">
        <v>16.0</v>
      </c>
      <c r="F44" s="25">
        <f>E44-1</f>
        <v>15</v>
      </c>
      <c r="J44" s="10" t="s">
        <v>161</v>
      </c>
    </row>
    <row r="45">
      <c r="A45" s="32" t="s">
        <v>218</v>
      </c>
      <c r="B45" s="31">
        <v>0.05835648148148148</v>
      </c>
      <c r="C45" s="10" t="s">
        <v>66</v>
      </c>
      <c r="D45" s="10" t="s">
        <v>125</v>
      </c>
      <c r="E45" s="28">
        <v>14.0</v>
      </c>
      <c r="F45" s="25">
        <f>E45-0</f>
        <v>14</v>
      </c>
    </row>
    <row r="46">
      <c r="A46" s="30" t="s">
        <v>218</v>
      </c>
      <c r="B46" s="31">
        <v>0.061377314814814815</v>
      </c>
      <c r="C46" s="10" t="s">
        <v>72</v>
      </c>
      <c r="D46" s="10" t="s">
        <v>91</v>
      </c>
      <c r="E46" s="28">
        <v>3.0</v>
      </c>
      <c r="F46" s="26"/>
      <c r="H46" s="10" t="s">
        <v>222</v>
      </c>
      <c r="J46" s="10" t="s">
        <v>189</v>
      </c>
    </row>
    <row r="47">
      <c r="A47" s="32" t="s">
        <v>218</v>
      </c>
      <c r="B47" s="31">
        <v>0.06267361111111111</v>
      </c>
      <c r="C47" s="10" t="s">
        <v>69</v>
      </c>
      <c r="D47" s="10" t="s">
        <v>89</v>
      </c>
      <c r="E47" s="28">
        <v>17.0</v>
      </c>
      <c r="F47" s="25">
        <f>E47-5</f>
        <v>12</v>
      </c>
      <c r="J47" s="10" t="s">
        <v>223</v>
      </c>
    </row>
    <row r="48">
      <c r="A48" s="30" t="s">
        <v>218</v>
      </c>
      <c r="B48" s="31">
        <v>0.06267361111111111</v>
      </c>
      <c r="C48" s="10" t="s">
        <v>69</v>
      </c>
      <c r="D48" s="10" t="s">
        <v>91</v>
      </c>
      <c r="E48" s="28">
        <v>10.0</v>
      </c>
      <c r="F48" s="26"/>
      <c r="H48" s="10" t="s">
        <v>224</v>
      </c>
      <c r="I48" s="10">
        <v>1.0</v>
      </c>
    </row>
    <row r="49">
      <c r="A49" s="32" t="s">
        <v>218</v>
      </c>
      <c r="B49" s="31">
        <v>0.06408564814814814</v>
      </c>
      <c r="C49" s="10" t="s">
        <v>70</v>
      </c>
      <c r="D49" s="10" t="s">
        <v>87</v>
      </c>
      <c r="E49" s="28" t="s">
        <v>68</v>
      </c>
      <c r="F49" s="28">
        <v>20.0</v>
      </c>
    </row>
    <row r="50">
      <c r="A50" s="30" t="s">
        <v>218</v>
      </c>
      <c r="B50" s="31">
        <v>0.0647337962962963</v>
      </c>
      <c r="C50" s="10" t="s">
        <v>66</v>
      </c>
      <c r="D50" s="10" t="s">
        <v>87</v>
      </c>
      <c r="E50" s="28">
        <v>16.0</v>
      </c>
      <c r="F50" s="25">
        <f>E50-0</f>
        <v>16</v>
      </c>
    </row>
    <row r="51">
      <c r="A51" s="32" t="s">
        <v>218</v>
      </c>
      <c r="B51" s="31">
        <v>0.06484953703703704</v>
      </c>
      <c r="C51" s="10" t="s">
        <v>72</v>
      </c>
      <c r="D51" s="10" t="s">
        <v>87</v>
      </c>
      <c r="E51" s="28">
        <v>9.0</v>
      </c>
      <c r="F51" s="25">
        <f>E51-3</f>
        <v>6</v>
      </c>
    </row>
    <row r="52">
      <c r="A52" s="30" t="s">
        <v>218</v>
      </c>
      <c r="B52" s="31">
        <v>0.06491898148148148</v>
      </c>
      <c r="C52" s="10" t="s">
        <v>69</v>
      </c>
      <c r="D52" s="10" t="s">
        <v>87</v>
      </c>
      <c r="E52" s="28" t="s">
        <v>75</v>
      </c>
      <c r="F52" s="28" t="s">
        <v>75</v>
      </c>
      <c r="J52" s="10" t="s">
        <v>160</v>
      </c>
    </row>
    <row r="53">
      <c r="A53" s="32" t="s">
        <v>218</v>
      </c>
      <c r="B53" s="31">
        <v>0.06491898148148148</v>
      </c>
      <c r="C53" s="10" t="s">
        <v>69</v>
      </c>
      <c r="D53" s="10" t="s">
        <v>87</v>
      </c>
      <c r="E53" s="28">
        <v>7.0</v>
      </c>
      <c r="F53" s="25">
        <f>E53-3</f>
        <v>4</v>
      </c>
      <c r="J53" s="10" t="s">
        <v>161</v>
      </c>
    </row>
    <row r="54">
      <c r="A54" s="30" t="s">
        <v>218</v>
      </c>
      <c r="B54" s="31">
        <v>0.06493055555555556</v>
      </c>
      <c r="C54" s="10" t="s">
        <v>74</v>
      </c>
      <c r="D54" s="10" t="s">
        <v>87</v>
      </c>
      <c r="E54" s="28" t="s">
        <v>75</v>
      </c>
      <c r="F54" s="28" t="s">
        <v>75</v>
      </c>
      <c r="J54" s="10" t="s">
        <v>160</v>
      </c>
    </row>
    <row r="55">
      <c r="A55" s="32" t="s">
        <v>218</v>
      </c>
      <c r="B55" s="31">
        <v>0.06493055555555556</v>
      </c>
      <c r="C55" s="10" t="s">
        <v>74</v>
      </c>
      <c r="D55" s="10" t="s">
        <v>87</v>
      </c>
      <c r="E55" s="28">
        <v>6.0</v>
      </c>
      <c r="F55" s="25">
        <f>E55-4</f>
        <v>2</v>
      </c>
      <c r="J55" s="10" t="s">
        <v>161</v>
      </c>
    </row>
    <row r="56">
      <c r="A56" s="30" t="s">
        <v>218</v>
      </c>
      <c r="B56" s="31">
        <v>0.06493055555555556</v>
      </c>
      <c r="C56" s="10" t="s">
        <v>82</v>
      </c>
      <c r="D56" s="10" t="s">
        <v>87</v>
      </c>
      <c r="E56" s="28" t="s">
        <v>75</v>
      </c>
      <c r="F56" s="28" t="s">
        <v>75</v>
      </c>
      <c r="J56" s="10" t="s">
        <v>160</v>
      </c>
    </row>
    <row r="57">
      <c r="A57" s="32" t="s">
        <v>218</v>
      </c>
      <c r="B57" s="31">
        <v>0.06493055555555556</v>
      </c>
      <c r="C57" s="10" t="s">
        <v>82</v>
      </c>
      <c r="D57" s="10" t="s">
        <v>87</v>
      </c>
      <c r="E57" s="28">
        <v>6.0</v>
      </c>
      <c r="F57" s="25">
        <f t="shared" ref="F57:F58" si="7">E57-1</f>
        <v>5</v>
      </c>
      <c r="J57" s="10" t="s">
        <v>161</v>
      </c>
    </row>
    <row r="58">
      <c r="A58" s="30" t="s">
        <v>218</v>
      </c>
      <c r="B58" s="31">
        <v>0.06578703703703703</v>
      </c>
      <c r="C58" s="10" t="s">
        <v>70</v>
      </c>
      <c r="D58" s="10" t="s">
        <v>98</v>
      </c>
      <c r="E58" s="28">
        <v>3.0</v>
      </c>
      <c r="F58" s="25">
        <f t="shared" si="7"/>
        <v>2</v>
      </c>
    </row>
    <row r="59">
      <c r="A59" s="32" t="s">
        <v>218</v>
      </c>
      <c r="B59" s="31">
        <v>0.0690162037037037</v>
      </c>
      <c r="C59" s="10" t="s">
        <v>70</v>
      </c>
      <c r="D59" s="10" t="s">
        <v>225</v>
      </c>
      <c r="E59" s="28">
        <v>14.0</v>
      </c>
      <c r="F59" s="26"/>
    </row>
    <row r="60">
      <c r="A60" s="30" t="s">
        <v>218</v>
      </c>
      <c r="B60" s="31">
        <v>0.0696875</v>
      </c>
      <c r="C60" s="10" t="s">
        <v>70</v>
      </c>
      <c r="D60" s="10" t="s">
        <v>93</v>
      </c>
      <c r="E60" s="28">
        <v>16.0</v>
      </c>
      <c r="F60" s="25">
        <f>E60-6</f>
        <v>10</v>
      </c>
      <c r="J60" s="10" t="s">
        <v>226</v>
      </c>
    </row>
    <row r="61">
      <c r="A61" s="32" t="s">
        <v>218</v>
      </c>
      <c r="B61" s="31">
        <v>0.06996527777777778</v>
      </c>
      <c r="C61" s="10" t="s">
        <v>70</v>
      </c>
      <c r="D61" s="10" t="s">
        <v>91</v>
      </c>
      <c r="E61" s="28">
        <v>6.0</v>
      </c>
      <c r="F61" s="26"/>
      <c r="H61" s="10" t="s">
        <v>227</v>
      </c>
    </row>
    <row r="62">
      <c r="A62" s="30" t="s">
        <v>218</v>
      </c>
      <c r="B62" s="31">
        <v>0.07652777777777778</v>
      </c>
      <c r="C62" s="10" t="s">
        <v>69</v>
      </c>
      <c r="D62" s="10" t="s">
        <v>89</v>
      </c>
      <c r="E62" s="28">
        <v>15.0</v>
      </c>
      <c r="F62" s="25">
        <f>E62-5</f>
        <v>10</v>
      </c>
      <c r="J62" s="10" t="s">
        <v>223</v>
      </c>
    </row>
    <row r="63">
      <c r="A63" s="32" t="s">
        <v>218</v>
      </c>
      <c r="B63" s="31">
        <v>0.07743055555555556</v>
      </c>
      <c r="C63" s="10" t="s">
        <v>69</v>
      </c>
      <c r="D63" s="10" t="s">
        <v>91</v>
      </c>
      <c r="E63" s="28">
        <v>4.0</v>
      </c>
      <c r="F63" s="26"/>
      <c r="H63" s="10" t="s">
        <v>228</v>
      </c>
    </row>
    <row r="64">
      <c r="A64" s="30" t="s">
        <v>218</v>
      </c>
      <c r="B64" s="31">
        <v>0.07813657407407408</v>
      </c>
      <c r="C64" s="10" t="s">
        <v>82</v>
      </c>
      <c r="D64" s="10" t="s">
        <v>89</v>
      </c>
      <c r="E64" s="28">
        <v>16.0</v>
      </c>
      <c r="F64" s="25">
        <f t="shared" ref="F64:F66" si="8">E64-6</f>
        <v>10</v>
      </c>
      <c r="J64" s="10" t="s">
        <v>229</v>
      </c>
    </row>
    <row r="65">
      <c r="A65" s="32" t="s">
        <v>218</v>
      </c>
      <c r="B65" s="31">
        <v>0.07815972222222223</v>
      </c>
      <c r="C65" s="10" t="s">
        <v>82</v>
      </c>
      <c r="D65" s="10" t="s">
        <v>89</v>
      </c>
      <c r="E65" s="28">
        <v>16.0</v>
      </c>
      <c r="F65" s="25">
        <f t="shared" si="8"/>
        <v>10</v>
      </c>
      <c r="J65" s="10" t="s">
        <v>229</v>
      </c>
    </row>
    <row r="66">
      <c r="A66" s="30" t="s">
        <v>218</v>
      </c>
      <c r="B66" s="31">
        <v>0.07820601851851852</v>
      </c>
      <c r="C66" s="10" t="s">
        <v>82</v>
      </c>
      <c r="D66" s="10" t="s">
        <v>89</v>
      </c>
      <c r="E66" s="28">
        <v>17.0</v>
      </c>
      <c r="F66" s="25">
        <f t="shared" si="8"/>
        <v>11</v>
      </c>
      <c r="J66" s="10" t="s">
        <v>229</v>
      </c>
    </row>
    <row r="67">
      <c r="A67" s="32" t="s">
        <v>218</v>
      </c>
      <c r="B67" s="31">
        <v>0.0784837962962963</v>
      </c>
      <c r="C67" s="10" t="s">
        <v>82</v>
      </c>
      <c r="D67" s="10" t="s">
        <v>91</v>
      </c>
      <c r="E67" s="28">
        <v>19.0</v>
      </c>
      <c r="F67" s="26"/>
      <c r="H67" s="10" t="s">
        <v>230</v>
      </c>
    </row>
    <row r="68">
      <c r="A68" s="30" t="s">
        <v>218</v>
      </c>
      <c r="B68" s="31">
        <v>0.07939814814814815</v>
      </c>
      <c r="C68" s="10" t="s">
        <v>74</v>
      </c>
      <c r="D68" s="10" t="s">
        <v>93</v>
      </c>
      <c r="E68" s="28">
        <v>15.0</v>
      </c>
      <c r="F68" s="25">
        <f>E68-6</f>
        <v>9</v>
      </c>
      <c r="J68" s="10" t="s">
        <v>197</v>
      </c>
    </row>
    <row r="69">
      <c r="A69" s="32" t="s">
        <v>218</v>
      </c>
      <c r="B69" s="31">
        <v>0.07980324074074074</v>
      </c>
      <c r="C69" s="10" t="s">
        <v>74</v>
      </c>
      <c r="D69" s="10" t="s">
        <v>91</v>
      </c>
      <c r="E69" s="28">
        <v>12.0</v>
      </c>
      <c r="F69" s="26"/>
      <c r="H69" s="10" t="s">
        <v>231</v>
      </c>
    </row>
    <row r="70">
      <c r="A70" s="30" t="s">
        <v>218</v>
      </c>
      <c r="B70" s="31">
        <v>0.08046296296296296</v>
      </c>
      <c r="C70" s="10" t="s">
        <v>74</v>
      </c>
      <c r="D70" s="10" t="s">
        <v>79</v>
      </c>
      <c r="E70" s="28">
        <v>10.0</v>
      </c>
      <c r="F70" s="25">
        <f>E70-0</f>
        <v>10</v>
      </c>
      <c r="J70" s="10" t="s">
        <v>161</v>
      </c>
    </row>
    <row r="71">
      <c r="A71" s="32" t="s">
        <v>218</v>
      </c>
      <c r="B71" s="31">
        <v>0.08046296296296296</v>
      </c>
      <c r="C71" s="10" t="s">
        <v>74</v>
      </c>
      <c r="D71" s="10" t="s">
        <v>79</v>
      </c>
      <c r="E71" s="28" t="s">
        <v>75</v>
      </c>
      <c r="F71" s="28" t="s">
        <v>75</v>
      </c>
      <c r="J71" s="10" t="s">
        <v>160</v>
      </c>
    </row>
    <row r="72">
      <c r="A72" s="30" t="s">
        <v>218</v>
      </c>
      <c r="B72" s="31">
        <v>0.08119212962962963</v>
      </c>
      <c r="C72" s="10" t="s">
        <v>74</v>
      </c>
      <c r="D72" s="10" t="s">
        <v>78</v>
      </c>
      <c r="E72" s="25">
        <f t="shared" ref="E72:E73" si="9">F72+6</f>
        <v>9</v>
      </c>
      <c r="F72" s="28">
        <v>3.0</v>
      </c>
      <c r="J72" s="10" t="s">
        <v>160</v>
      </c>
    </row>
    <row r="73">
      <c r="A73" s="32" t="s">
        <v>218</v>
      </c>
      <c r="B73" s="31">
        <v>0.08119212962962963</v>
      </c>
      <c r="C73" s="10" t="s">
        <v>74</v>
      </c>
      <c r="D73" s="10" t="s">
        <v>78</v>
      </c>
      <c r="E73" s="25">
        <f t="shared" si="9"/>
        <v>9</v>
      </c>
      <c r="F73" s="28">
        <v>3.0</v>
      </c>
      <c r="H73" s="10" t="s">
        <v>232</v>
      </c>
      <c r="J73" s="10" t="s">
        <v>161</v>
      </c>
    </row>
    <row r="74">
      <c r="A74" s="30" t="s">
        <v>218</v>
      </c>
      <c r="B74" s="31">
        <v>0.0840162037037037</v>
      </c>
      <c r="C74" s="10" t="s">
        <v>70</v>
      </c>
      <c r="D74" s="10" t="s">
        <v>93</v>
      </c>
      <c r="E74" s="28">
        <v>10.0</v>
      </c>
      <c r="F74" s="25">
        <f t="shared" ref="F74:F76" si="10">E74-6</f>
        <v>4</v>
      </c>
      <c r="J74" s="10" t="s">
        <v>233</v>
      </c>
    </row>
    <row r="75">
      <c r="A75" s="32" t="s">
        <v>218</v>
      </c>
      <c r="B75" s="31">
        <v>0.084375</v>
      </c>
      <c r="C75" s="10" t="s">
        <v>70</v>
      </c>
      <c r="D75" s="10" t="s">
        <v>93</v>
      </c>
      <c r="E75" s="28">
        <v>11.0</v>
      </c>
      <c r="F75" s="25">
        <f t="shared" si="10"/>
        <v>5</v>
      </c>
      <c r="J75" s="10" t="s">
        <v>99</v>
      </c>
    </row>
    <row r="76">
      <c r="A76" s="30" t="s">
        <v>218</v>
      </c>
      <c r="B76" s="31">
        <v>0.08983796296296297</v>
      </c>
      <c r="C76" s="10" t="s">
        <v>66</v>
      </c>
      <c r="D76" s="10" t="s">
        <v>89</v>
      </c>
      <c r="E76" s="28">
        <v>21.0</v>
      </c>
      <c r="F76" s="28">
        <f t="shared" si="10"/>
        <v>15</v>
      </c>
      <c r="J76" s="10" t="s">
        <v>171</v>
      </c>
    </row>
    <row r="77">
      <c r="A77" s="32" t="s">
        <v>218</v>
      </c>
      <c r="B77" s="31">
        <v>0.09006944444444444</v>
      </c>
      <c r="C77" s="10" t="s">
        <v>66</v>
      </c>
      <c r="D77" s="10" t="s">
        <v>91</v>
      </c>
      <c r="E77" s="28">
        <v>14.0</v>
      </c>
      <c r="F77" s="26"/>
      <c r="H77" s="10" t="s">
        <v>234</v>
      </c>
    </row>
    <row r="78">
      <c r="A78" s="30" t="s">
        <v>218</v>
      </c>
      <c r="B78" s="31">
        <v>0.09402777777777778</v>
      </c>
      <c r="C78" s="10" t="s">
        <v>72</v>
      </c>
      <c r="D78" s="10" t="s">
        <v>93</v>
      </c>
      <c r="E78" s="28" t="s">
        <v>75</v>
      </c>
      <c r="F78" s="28" t="s">
        <v>75</v>
      </c>
      <c r="J78" s="10" t="s">
        <v>235</v>
      </c>
    </row>
    <row r="79">
      <c r="A79" s="32" t="s">
        <v>218</v>
      </c>
      <c r="B79" s="31">
        <v>0.09402777777777778</v>
      </c>
      <c r="C79" s="10" t="s">
        <v>72</v>
      </c>
      <c r="D79" s="10" t="s">
        <v>93</v>
      </c>
      <c r="E79" s="28">
        <v>13.0</v>
      </c>
      <c r="F79" s="25">
        <f>E79-5</f>
        <v>8</v>
      </c>
      <c r="J79" s="10" t="s">
        <v>236</v>
      </c>
    </row>
    <row r="80">
      <c r="A80" s="30" t="s">
        <v>218</v>
      </c>
      <c r="B80" s="31">
        <v>0.09430555555555556</v>
      </c>
      <c r="C80" s="10" t="s">
        <v>72</v>
      </c>
      <c r="D80" s="10" t="s">
        <v>93</v>
      </c>
      <c r="E80" s="28" t="s">
        <v>75</v>
      </c>
      <c r="F80" s="28" t="s">
        <v>75</v>
      </c>
      <c r="J80" s="10" t="s">
        <v>235</v>
      </c>
    </row>
    <row r="81">
      <c r="A81" s="32" t="s">
        <v>218</v>
      </c>
      <c r="B81" s="31">
        <v>0.09430555555555556</v>
      </c>
      <c r="C81" s="10" t="s">
        <v>72</v>
      </c>
      <c r="D81" s="10" t="s">
        <v>93</v>
      </c>
      <c r="E81" s="28">
        <v>21.0</v>
      </c>
      <c r="F81" s="25">
        <f>E81-5</f>
        <v>16</v>
      </c>
      <c r="J81" s="10" t="s">
        <v>236</v>
      </c>
    </row>
    <row r="82">
      <c r="A82" s="30" t="s">
        <v>218</v>
      </c>
      <c r="B82" s="31">
        <v>0.09443287037037038</v>
      </c>
      <c r="C82" s="10" t="s">
        <v>72</v>
      </c>
      <c r="D82" s="10" t="s">
        <v>91</v>
      </c>
      <c r="E82" s="28">
        <v>9.0</v>
      </c>
      <c r="F82" s="26"/>
      <c r="H82" s="10" t="s">
        <v>237</v>
      </c>
    </row>
    <row r="83">
      <c r="A83" s="32" t="s">
        <v>218</v>
      </c>
      <c r="B83" s="31">
        <v>0.0958912037037037</v>
      </c>
      <c r="C83" s="10" t="s">
        <v>69</v>
      </c>
      <c r="D83" s="10" t="s">
        <v>91</v>
      </c>
      <c r="E83" s="28">
        <v>9.0</v>
      </c>
      <c r="F83" s="26"/>
      <c r="H83" s="10" t="s">
        <v>238</v>
      </c>
      <c r="J83" s="10" t="s">
        <v>239</v>
      </c>
    </row>
    <row r="84">
      <c r="A84" s="30" t="s">
        <v>218</v>
      </c>
      <c r="B84" s="31">
        <v>0.09671296296296296</v>
      </c>
      <c r="C84" s="10" t="s">
        <v>69</v>
      </c>
      <c r="D84" s="10" t="s">
        <v>89</v>
      </c>
      <c r="E84" s="28">
        <v>24.0</v>
      </c>
      <c r="F84" s="28">
        <v>19.0</v>
      </c>
      <c r="J84" s="10" t="s">
        <v>90</v>
      </c>
    </row>
    <row r="85">
      <c r="A85" s="32" t="s">
        <v>218</v>
      </c>
      <c r="B85" s="31">
        <v>0.09685185185185186</v>
      </c>
      <c r="C85" s="10" t="s">
        <v>69</v>
      </c>
      <c r="D85" s="10" t="s">
        <v>91</v>
      </c>
      <c r="E85" s="28">
        <v>9.0</v>
      </c>
      <c r="F85" s="26"/>
      <c r="H85" s="10" t="s">
        <v>240</v>
      </c>
    </row>
    <row r="86">
      <c r="A86" s="30" t="s">
        <v>218</v>
      </c>
      <c r="B86" s="31">
        <v>0.09715277777777778</v>
      </c>
      <c r="C86" s="10" t="s">
        <v>69</v>
      </c>
      <c r="D86" s="10" t="s">
        <v>89</v>
      </c>
      <c r="E86" s="28" t="s">
        <v>75</v>
      </c>
      <c r="F86" s="28" t="s">
        <v>75</v>
      </c>
      <c r="J86" s="10" t="s">
        <v>85</v>
      </c>
    </row>
    <row r="87">
      <c r="A87" s="32" t="s">
        <v>218</v>
      </c>
      <c r="B87" s="31">
        <v>0.09715277777777778</v>
      </c>
      <c r="C87" s="10" t="s">
        <v>69</v>
      </c>
      <c r="D87" s="10" t="s">
        <v>89</v>
      </c>
      <c r="E87" s="28">
        <v>20.0</v>
      </c>
      <c r="F87" s="25">
        <f>E87-5</f>
        <v>15</v>
      </c>
      <c r="J87" s="10" t="s">
        <v>241</v>
      </c>
    </row>
    <row r="88">
      <c r="A88" s="30" t="s">
        <v>218</v>
      </c>
      <c r="B88" s="31">
        <v>0.09724537037037037</v>
      </c>
      <c r="C88" s="10" t="s">
        <v>69</v>
      </c>
      <c r="D88" s="10" t="s">
        <v>91</v>
      </c>
      <c r="E88" s="28">
        <v>9.0</v>
      </c>
      <c r="F88" s="26"/>
      <c r="H88" s="10" t="s">
        <v>242</v>
      </c>
    </row>
    <row r="89">
      <c r="A89" s="32" t="s">
        <v>218</v>
      </c>
      <c r="B89" s="31">
        <v>0.09799768518518519</v>
      </c>
      <c r="C89" s="10" t="s">
        <v>82</v>
      </c>
      <c r="D89" s="10" t="s">
        <v>89</v>
      </c>
      <c r="E89" s="28" t="s">
        <v>75</v>
      </c>
      <c r="F89" s="28" t="s">
        <v>75</v>
      </c>
      <c r="J89" s="10" t="s">
        <v>243</v>
      </c>
    </row>
    <row r="90">
      <c r="A90" s="30" t="s">
        <v>218</v>
      </c>
      <c r="B90" s="31">
        <v>0.09962962962962962</v>
      </c>
      <c r="C90" s="10" t="s">
        <v>74</v>
      </c>
      <c r="D90" s="10" t="s">
        <v>93</v>
      </c>
      <c r="E90" s="28">
        <v>17.0</v>
      </c>
      <c r="F90" s="25">
        <f>E90-6</f>
        <v>11</v>
      </c>
      <c r="J90" s="10" t="s">
        <v>197</v>
      </c>
    </row>
    <row r="91">
      <c r="A91" s="32" t="s">
        <v>218</v>
      </c>
      <c r="B91" s="31">
        <v>0.10002314814814815</v>
      </c>
      <c r="C91" s="10" t="s">
        <v>74</v>
      </c>
      <c r="D91" s="10" t="s">
        <v>125</v>
      </c>
      <c r="E91" s="28">
        <v>10.0</v>
      </c>
      <c r="F91" s="25">
        <f>E91-8</f>
        <v>2</v>
      </c>
      <c r="J91" s="10" t="s">
        <v>161</v>
      </c>
    </row>
    <row r="92">
      <c r="A92" s="30" t="s">
        <v>218</v>
      </c>
      <c r="B92" s="31">
        <v>0.10002314814814815</v>
      </c>
      <c r="C92" s="10" t="s">
        <v>74</v>
      </c>
      <c r="D92" s="10" t="s">
        <v>125</v>
      </c>
      <c r="E92" s="28" t="s">
        <v>75</v>
      </c>
      <c r="F92" s="28" t="s">
        <v>75</v>
      </c>
      <c r="J92" s="10" t="s">
        <v>160</v>
      </c>
    </row>
    <row r="93">
      <c r="A93" s="32" t="s">
        <v>218</v>
      </c>
      <c r="B93" s="31">
        <v>0.10125</v>
      </c>
      <c r="C93" s="10" t="s">
        <v>70</v>
      </c>
      <c r="D93" s="10" t="s">
        <v>93</v>
      </c>
      <c r="E93" s="28">
        <v>14.0</v>
      </c>
      <c r="F93" s="25">
        <f>E93-6</f>
        <v>8</v>
      </c>
      <c r="J93" s="10" t="s">
        <v>148</v>
      </c>
    </row>
    <row r="94">
      <c r="A94" s="30" t="s">
        <v>218</v>
      </c>
      <c r="B94" s="31">
        <v>0.10135416666666666</v>
      </c>
      <c r="C94" s="10" t="s">
        <v>70</v>
      </c>
      <c r="D94" s="10" t="s">
        <v>91</v>
      </c>
      <c r="E94" s="28">
        <v>8.0</v>
      </c>
      <c r="F94" s="26"/>
      <c r="H94" s="10" t="s">
        <v>244</v>
      </c>
      <c r="I94" s="10">
        <v>1.0</v>
      </c>
    </row>
    <row r="95">
      <c r="A95" s="32" t="s">
        <v>218</v>
      </c>
      <c r="B95" s="31">
        <v>0.1022337962962963</v>
      </c>
      <c r="C95" s="10" t="s">
        <v>70</v>
      </c>
      <c r="D95" s="10" t="s">
        <v>93</v>
      </c>
      <c r="E95" s="28">
        <v>10.0</v>
      </c>
      <c r="F95" s="25">
        <f t="shared" ref="F95:F96" si="11">E95-6</f>
        <v>4</v>
      </c>
      <c r="J95" s="10" t="s">
        <v>99</v>
      </c>
    </row>
    <row r="96">
      <c r="A96" s="30" t="s">
        <v>218</v>
      </c>
      <c r="B96" s="31">
        <v>0.10237268518518519</v>
      </c>
      <c r="C96" s="10" t="s">
        <v>70</v>
      </c>
      <c r="D96" s="10" t="s">
        <v>93</v>
      </c>
      <c r="E96" s="28">
        <v>15.0</v>
      </c>
      <c r="F96" s="25">
        <f t="shared" si="11"/>
        <v>9</v>
      </c>
      <c r="J96" s="10" t="s">
        <v>99</v>
      </c>
    </row>
    <row r="97">
      <c r="A97" s="32" t="s">
        <v>218</v>
      </c>
      <c r="B97" s="31">
        <v>0.10251157407407407</v>
      </c>
      <c r="C97" s="10" t="s">
        <v>70</v>
      </c>
      <c r="D97" s="10" t="s">
        <v>91</v>
      </c>
      <c r="E97" s="28">
        <v>7.0</v>
      </c>
      <c r="F97" s="26"/>
      <c r="H97" s="10" t="s">
        <v>245</v>
      </c>
      <c r="I97" s="10">
        <v>1.0</v>
      </c>
    </row>
    <row r="98">
      <c r="A98" s="30" t="s">
        <v>218</v>
      </c>
      <c r="B98" s="31">
        <v>0.10586805555555556</v>
      </c>
      <c r="C98" s="10" t="s">
        <v>66</v>
      </c>
      <c r="D98" s="10" t="s">
        <v>89</v>
      </c>
      <c r="E98" s="28">
        <v>13.0</v>
      </c>
      <c r="F98" s="25">
        <f>E98-6</f>
        <v>7</v>
      </c>
      <c r="J98" s="10" t="s">
        <v>171</v>
      </c>
    </row>
    <row r="99">
      <c r="A99" s="32" t="s">
        <v>218</v>
      </c>
      <c r="B99" s="31">
        <v>0.10696759259259259</v>
      </c>
      <c r="C99" s="10" t="s">
        <v>72</v>
      </c>
      <c r="D99" s="10" t="s">
        <v>93</v>
      </c>
      <c r="E99" s="28">
        <v>10.0</v>
      </c>
      <c r="F99" s="25">
        <f t="shared" ref="F99:F100" si="12">E99-5</f>
        <v>5</v>
      </c>
      <c r="J99" s="10" t="s">
        <v>136</v>
      </c>
    </row>
    <row r="100">
      <c r="A100" s="30" t="s">
        <v>218</v>
      </c>
      <c r="B100" s="31">
        <v>0.10703703703703704</v>
      </c>
      <c r="C100" s="10" t="s">
        <v>72</v>
      </c>
      <c r="D100" s="10" t="s">
        <v>93</v>
      </c>
      <c r="E100" s="28">
        <v>23.0</v>
      </c>
      <c r="F100" s="25">
        <f t="shared" si="12"/>
        <v>18</v>
      </c>
      <c r="J100" s="10" t="s">
        <v>136</v>
      </c>
    </row>
    <row r="101">
      <c r="A101" s="32" t="s">
        <v>218</v>
      </c>
      <c r="B101" s="31">
        <v>0.10712962962962963</v>
      </c>
      <c r="C101" s="10" t="s">
        <v>72</v>
      </c>
      <c r="D101" s="10" t="s">
        <v>91</v>
      </c>
      <c r="E101" s="28">
        <v>7.0</v>
      </c>
      <c r="F101" s="26"/>
      <c r="H101" s="10" t="s">
        <v>246</v>
      </c>
    </row>
    <row r="102">
      <c r="A102" s="30" t="s">
        <v>218</v>
      </c>
      <c r="B102" s="31">
        <v>0.10878472222222223</v>
      </c>
      <c r="C102" s="10" t="s">
        <v>69</v>
      </c>
      <c r="D102" s="10" t="s">
        <v>89</v>
      </c>
      <c r="E102" s="28">
        <v>8.0</v>
      </c>
      <c r="F102" s="25">
        <f>E102-5</f>
        <v>3</v>
      </c>
      <c r="J102" s="10" t="s">
        <v>223</v>
      </c>
    </row>
    <row r="103">
      <c r="A103" s="32" t="s">
        <v>218</v>
      </c>
      <c r="B103" s="31">
        <v>0.15063657407407408</v>
      </c>
      <c r="C103" s="10" t="s">
        <v>69</v>
      </c>
      <c r="D103" s="10" t="s">
        <v>120</v>
      </c>
      <c r="E103" s="28" t="s">
        <v>75</v>
      </c>
      <c r="F103" s="28" t="s">
        <v>75</v>
      </c>
      <c r="J103" s="10" t="s">
        <v>247</v>
      </c>
    </row>
    <row r="104">
      <c r="A104" s="30" t="s">
        <v>218</v>
      </c>
      <c r="B104" s="31">
        <v>0.1095949074074074</v>
      </c>
      <c r="C104" s="10" t="s">
        <v>82</v>
      </c>
      <c r="D104" s="10" t="s">
        <v>89</v>
      </c>
      <c r="E104" s="28">
        <v>17.0</v>
      </c>
      <c r="F104" s="25">
        <f>E104-6</f>
        <v>11</v>
      </c>
      <c r="J104" s="10" t="s">
        <v>243</v>
      </c>
    </row>
    <row r="105">
      <c r="A105" s="32" t="s">
        <v>218</v>
      </c>
      <c r="B105" s="31">
        <v>0.10976851851851852</v>
      </c>
      <c r="C105" s="10" t="s">
        <v>82</v>
      </c>
      <c r="D105" s="10" t="s">
        <v>91</v>
      </c>
      <c r="E105" s="28">
        <v>11.0</v>
      </c>
      <c r="F105" s="26"/>
      <c r="H105" s="10" t="s">
        <v>248</v>
      </c>
    </row>
    <row r="106">
      <c r="A106" s="30" t="s">
        <v>218</v>
      </c>
      <c r="B106" s="31">
        <v>0.11140046296296297</v>
      </c>
      <c r="C106" s="10" t="s">
        <v>74</v>
      </c>
      <c r="D106" s="10" t="s">
        <v>125</v>
      </c>
      <c r="E106" s="28" t="s">
        <v>75</v>
      </c>
      <c r="F106" s="28" t="s">
        <v>75</v>
      </c>
      <c r="J106" s="10" t="s">
        <v>160</v>
      </c>
    </row>
    <row r="107">
      <c r="A107" s="32" t="s">
        <v>218</v>
      </c>
      <c r="B107" s="31">
        <v>0.11140046296296297</v>
      </c>
      <c r="C107" s="10" t="s">
        <v>74</v>
      </c>
      <c r="D107" s="10" t="s">
        <v>125</v>
      </c>
      <c r="E107" s="28">
        <v>13.0</v>
      </c>
      <c r="F107" s="25">
        <f>E107-8</f>
        <v>5</v>
      </c>
      <c r="J107" s="10" t="s">
        <v>161</v>
      </c>
    </row>
    <row r="108">
      <c r="A108" s="30" t="s">
        <v>218</v>
      </c>
      <c r="B108" s="31">
        <v>0.11188657407407407</v>
      </c>
      <c r="C108" s="10" t="s">
        <v>70</v>
      </c>
      <c r="D108" s="10" t="s">
        <v>93</v>
      </c>
      <c r="E108" s="28">
        <v>24.0</v>
      </c>
      <c r="F108" s="25">
        <f>E108-6</f>
        <v>18</v>
      </c>
      <c r="J108" s="10" t="s">
        <v>148</v>
      </c>
    </row>
    <row r="109">
      <c r="A109" s="32" t="s">
        <v>218</v>
      </c>
      <c r="B109" s="31">
        <v>0.11204861111111111</v>
      </c>
      <c r="C109" s="10" t="s">
        <v>70</v>
      </c>
      <c r="D109" s="10" t="s">
        <v>91</v>
      </c>
      <c r="E109" s="28">
        <v>11.0</v>
      </c>
      <c r="F109" s="26"/>
      <c r="H109" s="10" t="s">
        <v>249</v>
      </c>
    </row>
    <row r="110">
      <c r="A110" s="30" t="s">
        <v>218</v>
      </c>
      <c r="B110" s="31">
        <v>0.11230324074074075</v>
      </c>
      <c r="C110" s="10" t="s">
        <v>70</v>
      </c>
      <c r="D110" s="10" t="s">
        <v>93</v>
      </c>
      <c r="E110" s="25">
        <f>F110+6</f>
        <v>25</v>
      </c>
      <c r="F110" s="28">
        <v>19.0</v>
      </c>
      <c r="J110" s="10" t="s">
        <v>99</v>
      </c>
    </row>
    <row r="111">
      <c r="A111" s="32" t="s">
        <v>218</v>
      </c>
      <c r="B111" s="31">
        <v>0.11241898148148148</v>
      </c>
      <c r="C111" s="10" t="s">
        <v>70</v>
      </c>
      <c r="D111" s="10" t="s">
        <v>91</v>
      </c>
      <c r="E111" s="28">
        <v>8.0</v>
      </c>
      <c r="F111" s="26"/>
      <c r="H111" s="10" t="s">
        <v>250</v>
      </c>
    </row>
    <row r="112">
      <c r="A112" s="30" t="s">
        <v>218</v>
      </c>
      <c r="B112" s="31">
        <v>0.11318287037037036</v>
      </c>
      <c r="C112" s="10" t="s">
        <v>70</v>
      </c>
      <c r="D112" s="10" t="s">
        <v>93</v>
      </c>
      <c r="E112" s="28">
        <v>18.0</v>
      </c>
      <c r="F112" s="25">
        <f>E112-6</f>
        <v>12</v>
      </c>
      <c r="J112" s="10" t="s">
        <v>251</v>
      </c>
    </row>
    <row r="113">
      <c r="A113" s="32" t="s">
        <v>218</v>
      </c>
      <c r="B113" s="31">
        <v>0.11325231481481482</v>
      </c>
      <c r="C113" s="10" t="s">
        <v>70</v>
      </c>
      <c r="D113" s="10" t="s">
        <v>91</v>
      </c>
      <c r="E113" s="28">
        <v>8.0</v>
      </c>
      <c r="F113" s="26"/>
      <c r="H113" s="10" t="s">
        <v>250</v>
      </c>
      <c r="I113" s="10">
        <v>1.0</v>
      </c>
    </row>
    <row r="114">
      <c r="A114" s="30" t="s">
        <v>218</v>
      </c>
      <c r="B114" s="31">
        <v>0.114375</v>
      </c>
      <c r="C114" s="10" t="s">
        <v>66</v>
      </c>
      <c r="D114" s="10" t="s">
        <v>89</v>
      </c>
      <c r="E114" s="28" t="s">
        <v>75</v>
      </c>
      <c r="F114" s="28" t="s">
        <v>75</v>
      </c>
      <c r="J114" s="10" t="s">
        <v>160</v>
      </c>
    </row>
    <row r="115">
      <c r="A115" s="32" t="s">
        <v>218</v>
      </c>
      <c r="B115" s="31">
        <v>0.114375</v>
      </c>
      <c r="C115" s="10" t="s">
        <v>66</v>
      </c>
      <c r="D115" s="10" t="s">
        <v>89</v>
      </c>
      <c r="E115" s="28">
        <v>11.0</v>
      </c>
      <c r="F115" s="25">
        <f>E115-6</f>
        <v>5</v>
      </c>
      <c r="J115" s="10" t="s">
        <v>252</v>
      </c>
    </row>
    <row r="116">
      <c r="A116" s="30" t="s">
        <v>218</v>
      </c>
      <c r="B116" s="31">
        <v>0.11582175925925926</v>
      </c>
      <c r="C116" s="10" t="s">
        <v>74</v>
      </c>
      <c r="D116" s="10" t="s">
        <v>78</v>
      </c>
      <c r="E116" s="28" t="s">
        <v>75</v>
      </c>
      <c r="F116" s="28" t="s">
        <v>75</v>
      </c>
      <c r="J116" s="10" t="s">
        <v>160</v>
      </c>
    </row>
    <row r="117">
      <c r="A117" s="32" t="s">
        <v>218</v>
      </c>
      <c r="B117" s="31">
        <v>0.11582175925925926</v>
      </c>
      <c r="C117" s="10" t="s">
        <v>74</v>
      </c>
      <c r="D117" s="10" t="s">
        <v>78</v>
      </c>
      <c r="E117" s="28">
        <v>11.0</v>
      </c>
      <c r="F117" s="25">
        <f>E117-6</f>
        <v>5</v>
      </c>
      <c r="H117" s="10" t="s">
        <v>253</v>
      </c>
      <c r="J117" s="10" t="s">
        <v>161</v>
      </c>
    </row>
    <row r="118">
      <c r="A118" s="30" t="s">
        <v>218</v>
      </c>
      <c r="B118" s="31">
        <v>0.11618055555555555</v>
      </c>
      <c r="C118" s="10" t="s">
        <v>74</v>
      </c>
      <c r="D118" s="10" t="s">
        <v>81</v>
      </c>
      <c r="E118" s="28">
        <v>16.0</v>
      </c>
      <c r="F118" s="25">
        <f>E118-2</f>
        <v>14</v>
      </c>
      <c r="J118" s="10" t="s">
        <v>254</v>
      </c>
    </row>
    <row r="119">
      <c r="A119" s="32" t="s">
        <v>218</v>
      </c>
      <c r="B119" s="31">
        <v>0.11763888888888889</v>
      </c>
      <c r="C119" s="10" t="s">
        <v>69</v>
      </c>
      <c r="D119" s="10" t="s">
        <v>89</v>
      </c>
      <c r="E119" s="28" t="s">
        <v>75</v>
      </c>
      <c r="F119" s="28" t="s">
        <v>75</v>
      </c>
      <c r="J119" s="10" t="s">
        <v>85</v>
      </c>
    </row>
    <row r="120">
      <c r="A120" s="30" t="s">
        <v>218</v>
      </c>
      <c r="B120" s="31">
        <v>0.11763888888888889</v>
      </c>
      <c r="C120" s="10" t="s">
        <v>69</v>
      </c>
      <c r="D120" s="10" t="s">
        <v>89</v>
      </c>
      <c r="E120" s="28" t="s">
        <v>68</v>
      </c>
      <c r="F120" s="28">
        <v>20.0</v>
      </c>
      <c r="G120" s="10" t="s">
        <v>137</v>
      </c>
      <c r="J120" s="10" t="s">
        <v>255</v>
      </c>
    </row>
    <row r="121">
      <c r="A121" s="32" t="s">
        <v>218</v>
      </c>
      <c r="B121" s="31">
        <v>0.11774305555555556</v>
      </c>
      <c r="C121" s="10" t="s">
        <v>69</v>
      </c>
      <c r="D121" s="10" t="s">
        <v>91</v>
      </c>
      <c r="E121" s="28">
        <v>13.0</v>
      </c>
      <c r="F121" s="26"/>
      <c r="H121" s="10" t="s">
        <v>256</v>
      </c>
      <c r="I121" s="10">
        <v>1.0</v>
      </c>
    </row>
    <row r="122">
      <c r="A122" s="30" t="s">
        <v>218</v>
      </c>
      <c r="B122" s="31">
        <v>0.12116898148148147</v>
      </c>
      <c r="C122" s="10" t="s">
        <v>70</v>
      </c>
      <c r="D122" s="10" t="s">
        <v>154</v>
      </c>
      <c r="E122" s="28">
        <v>11.0</v>
      </c>
      <c r="F122" s="25">
        <f>E122-3</f>
        <v>8</v>
      </c>
    </row>
    <row r="123">
      <c r="A123" s="32" t="s">
        <v>218</v>
      </c>
      <c r="B123" s="31">
        <v>0.12140046296296296</v>
      </c>
      <c r="C123" s="10" t="s">
        <v>69</v>
      </c>
      <c r="D123" s="10" t="s">
        <v>120</v>
      </c>
      <c r="E123" s="28">
        <v>6.0</v>
      </c>
      <c r="F123" s="26"/>
      <c r="J123" s="10" t="s">
        <v>257</v>
      </c>
    </row>
    <row r="124">
      <c r="A124" s="30" t="s">
        <v>218</v>
      </c>
      <c r="B124" s="31">
        <v>0.12148148148148148</v>
      </c>
      <c r="C124" s="10" t="s">
        <v>69</v>
      </c>
      <c r="D124" s="10" t="s">
        <v>120</v>
      </c>
      <c r="E124" s="28">
        <v>16.0</v>
      </c>
      <c r="F124" s="26"/>
      <c r="J124" s="10" t="s">
        <v>258</v>
      </c>
    </row>
    <row r="125">
      <c r="A125" s="32" t="s">
        <v>218</v>
      </c>
      <c r="B125" s="31">
        <v>0.14027777777777778</v>
      </c>
      <c r="C125" s="10" t="s">
        <v>82</v>
      </c>
      <c r="D125" s="10" t="s">
        <v>83</v>
      </c>
      <c r="E125" s="28">
        <v>23.0</v>
      </c>
      <c r="F125" s="25">
        <f>E125-6</f>
        <v>17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9.57"/>
    <col customWidth="1" min="9" max="9" width="6.29"/>
    <col customWidth="1" min="10" max="10" width="37.57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1964</v>
      </c>
      <c r="B2" s="27">
        <v>0.010578703703703703</v>
      </c>
      <c r="C2" s="43" t="s">
        <v>70</v>
      </c>
      <c r="D2" s="43" t="s">
        <v>87</v>
      </c>
      <c r="E2" s="28">
        <v>20.0</v>
      </c>
      <c r="F2" s="28">
        <f>E2-5</f>
        <v>15</v>
      </c>
      <c r="G2" s="26"/>
      <c r="H2" s="26"/>
      <c r="I2" s="26"/>
      <c r="J2" s="26"/>
    </row>
    <row r="3">
      <c r="A3" s="43" t="s">
        <v>1964</v>
      </c>
      <c r="B3" s="27">
        <v>0.010671296296296297</v>
      </c>
      <c r="C3" s="43" t="s">
        <v>66</v>
      </c>
      <c r="D3" s="43" t="s">
        <v>87</v>
      </c>
      <c r="E3" s="28">
        <v>18.0</v>
      </c>
      <c r="F3" s="25">
        <f>E3-0</f>
        <v>18</v>
      </c>
      <c r="G3" s="26"/>
      <c r="H3" s="26"/>
      <c r="I3" s="26"/>
      <c r="J3" s="26"/>
    </row>
    <row r="4">
      <c r="A4" s="43" t="s">
        <v>1964</v>
      </c>
      <c r="B4" s="27">
        <v>0.01070601851851852</v>
      </c>
      <c r="C4" s="43" t="s">
        <v>84</v>
      </c>
      <c r="D4" s="43" t="s">
        <v>87</v>
      </c>
      <c r="E4" s="28">
        <v>18.0</v>
      </c>
      <c r="F4" s="25">
        <f>E4-2</f>
        <v>16</v>
      </c>
      <c r="G4" s="26"/>
      <c r="H4" s="26"/>
      <c r="I4" s="26"/>
      <c r="J4" s="26"/>
    </row>
    <row r="5">
      <c r="A5" s="43" t="s">
        <v>1964</v>
      </c>
      <c r="B5" s="27">
        <v>0.010798611111111111</v>
      </c>
      <c r="C5" s="43" t="s">
        <v>968</v>
      </c>
      <c r="D5" s="43" t="s">
        <v>87</v>
      </c>
      <c r="E5" s="28">
        <v>17.0</v>
      </c>
      <c r="F5" s="25">
        <f>E5-1</f>
        <v>16</v>
      </c>
      <c r="G5" s="26"/>
      <c r="H5" s="26"/>
      <c r="I5" s="26"/>
      <c r="J5" s="26"/>
    </row>
    <row r="6">
      <c r="A6" s="43" t="s">
        <v>1964</v>
      </c>
      <c r="B6" s="27">
        <v>0.010914351851851852</v>
      </c>
      <c r="C6" s="43" t="s">
        <v>69</v>
      </c>
      <c r="D6" s="43" t="s">
        <v>87</v>
      </c>
      <c r="E6" s="28">
        <v>6.0</v>
      </c>
      <c r="F6" s="28">
        <f>E6-4</f>
        <v>2</v>
      </c>
      <c r="G6" s="26"/>
      <c r="H6" s="26"/>
      <c r="I6" s="26"/>
      <c r="J6" s="26"/>
    </row>
    <row r="7">
      <c r="A7" s="43" t="s">
        <v>1964</v>
      </c>
      <c r="B7" s="27">
        <v>0.010914351851851852</v>
      </c>
      <c r="C7" s="43" t="s">
        <v>82</v>
      </c>
      <c r="D7" s="43" t="s">
        <v>87</v>
      </c>
      <c r="E7" s="28">
        <v>9.0</v>
      </c>
      <c r="F7" s="28">
        <f>E7-1</f>
        <v>8</v>
      </c>
      <c r="G7" s="26"/>
      <c r="H7" s="26"/>
      <c r="I7" s="26"/>
      <c r="J7" s="26"/>
    </row>
    <row r="8">
      <c r="A8" s="43" t="s">
        <v>1964</v>
      </c>
      <c r="B8" s="27">
        <v>0.010960648148148148</v>
      </c>
      <c r="C8" s="43" t="s">
        <v>74</v>
      </c>
      <c r="D8" s="43" t="s">
        <v>87</v>
      </c>
      <c r="E8" s="28" t="s">
        <v>88</v>
      </c>
      <c r="F8" s="28">
        <v>1.0</v>
      </c>
      <c r="G8" s="26"/>
      <c r="H8" s="26"/>
      <c r="I8" s="26"/>
      <c r="J8" s="26"/>
    </row>
    <row r="9">
      <c r="A9" s="43" t="s">
        <v>1964</v>
      </c>
      <c r="B9" s="27">
        <v>0.011770833333333333</v>
      </c>
      <c r="C9" s="43" t="s">
        <v>70</v>
      </c>
      <c r="D9" s="43" t="s">
        <v>78</v>
      </c>
      <c r="E9" s="28">
        <v>14.0</v>
      </c>
      <c r="F9" s="25">
        <f>E9-9</f>
        <v>5</v>
      </c>
      <c r="G9" s="26"/>
      <c r="H9" s="26"/>
      <c r="I9" s="26"/>
      <c r="J9" s="26"/>
    </row>
    <row r="10">
      <c r="A10" s="43" t="s">
        <v>1964</v>
      </c>
      <c r="B10" s="27">
        <v>0.015219907407407408</v>
      </c>
      <c r="C10" s="43" t="s">
        <v>84</v>
      </c>
      <c r="D10" s="43" t="s">
        <v>79</v>
      </c>
      <c r="E10" s="28">
        <v>19.0</v>
      </c>
      <c r="F10" s="28">
        <f>E10-7</f>
        <v>12</v>
      </c>
      <c r="G10" s="26"/>
      <c r="H10" s="26"/>
      <c r="I10" s="26"/>
      <c r="J10" s="26"/>
    </row>
    <row r="11">
      <c r="A11" s="43" t="s">
        <v>1964</v>
      </c>
      <c r="B11" s="27">
        <v>0.015613425925925926</v>
      </c>
      <c r="C11" s="43" t="s">
        <v>84</v>
      </c>
      <c r="D11" s="43" t="s">
        <v>120</v>
      </c>
      <c r="E11" s="28">
        <v>5.0</v>
      </c>
      <c r="F11" s="28"/>
      <c r="G11" s="26"/>
      <c r="H11" s="43" t="s">
        <v>1965</v>
      </c>
      <c r="I11" s="26"/>
      <c r="J11" s="43" t="s">
        <v>1875</v>
      </c>
    </row>
    <row r="12">
      <c r="A12" s="43" t="s">
        <v>1964</v>
      </c>
      <c r="B12" s="27">
        <v>0.017962962962962962</v>
      </c>
      <c r="C12" s="43" t="s">
        <v>66</v>
      </c>
      <c r="D12" s="43" t="s">
        <v>166</v>
      </c>
      <c r="E12" s="28">
        <v>11.0</v>
      </c>
      <c r="F12" s="28" t="s">
        <v>75</v>
      </c>
      <c r="G12" s="26"/>
      <c r="H12" s="26"/>
      <c r="I12" s="26"/>
      <c r="J12" s="43" t="s">
        <v>1966</v>
      </c>
    </row>
    <row r="13">
      <c r="A13" s="43" t="s">
        <v>1964</v>
      </c>
      <c r="B13" s="27">
        <v>0.018125</v>
      </c>
      <c r="C13" s="43" t="s">
        <v>66</v>
      </c>
      <c r="D13" s="43" t="s">
        <v>166</v>
      </c>
      <c r="E13" s="28">
        <v>18.0</v>
      </c>
      <c r="F13" s="28" t="s">
        <v>75</v>
      </c>
      <c r="G13" s="26"/>
      <c r="H13" s="26"/>
      <c r="I13" s="26"/>
      <c r="J13" s="43" t="s">
        <v>1967</v>
      </c>
    </row>
    <row r="14">
      <c r="A14" s="43" t="s">
        <v>1964</v>
      </c>
      <c r="B14" s="27">
        <v>0.01940972222222222</v>
      </c>
      <c r="C14" s="43" t="s">
        <v>82</v>
      </c>
      <c r="D14" s="43" t="s">
        <v>89</v>
      </c>
      <c r="E14" s="28">
        <v>19.0</v>
      </c>
      <c r="F14" s="25">
        <f>E14-9</f>
        <v>10</v>
      </c>
      <c r="G14" s="26"/>
      <c r="H14" s="26"/>
      <c r="I14" s="26"/>
      <c r="J14" s="43" t="s">
        <v>1968</v>
      </c>
    </row>
    <row r="15">
      <c r="A15" s="43" t="s">
        <v>1964</v>
      </c>
      <c r="B15" s="27">
        <v>0.019594907407407408</v>
      </c>
      <c r="C15" s="43" t="s">
        <v>82</v>
      </c>
      <c r="D15" s="43" t="s">
        <v>91</v>
      </c>
      <c r="E15" s="28">
        <v>23.0</v>
      </c>
      <c r="F15" s="28"/>
      <c r="G15" s="26"/>
      <c r="H15" s="43" t="s">
        <v>1969</v>
      </c>
      <c r="I15" s="26"/>
      <c r="J15" s="26"/>
    </row>
    <row r="16">
      <c r="A16" s="43" t="s">
        <v>1964</v>
      </c>
      <c r="B16" s="27">
        <v>0.021064814814814814</v>
      </c>
      <c r="C16" s="43" t="s">
        <v>69</v>
      </c>
      <c r="D16" s="43" t="s">
        <v>67</v>
      </c>
      <c r="E16" s="28" t="s">
        <v>68</v>
      </c>
      <c r="F16" s="28">
        <v>20.0</v>
      </c>
      <c r="G16" s="26"/>
      <c r="H16" s="26"/>
      <c r="I16" s="26"/>
      <c r="J16" s="26"/>
    </row>
    <row r="17">
      <c r="A17" s="43" t="s">
        <v>1964</v>
      </c>
      <c r="B17" s="27">
        <v>0.021805555555555557</v>
      </c>
      <c r="C17" s="43" t="s">
        <v>74</v>
      </c>
      <c r="D17" s="43" t="s">
        <v>93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1964</v>
      </c>
      <c r="B18" s="27">
        <v>0.021805555555555557</v>
      </c>
      <c r="C18" s="43" t="s">
        <v>74</v>
      </c>
      <c r="D18" s="43" t="s">
        <v>93</v>
      </c>
      <c r="E18" s="28">
        <v>26.0</v>
      </c>
      <c r="F18" s="28">
        <f>E18-10</f>
        <v>16</v>
      </c>
      <c r="G18" s="26"/>
      <c r="H18" s="26"/>
      <c r="I18" s="26"/>
      <c r="J18" s="43" t="s">
        <v>1970</v>
      </c>
    </row>
    <row r="19">
      <c r="A19" s="43" t="s">
        <v>1964</v>
      </c>
      <c r="B19" s="27">
        <v>0.02207175925925926</v>
      </c>
      <c r="C19" s="43" t="s">
        <v>74</v>
      </c>
      <c r="D19" s="43" t="s">
        <v>91</v>
      </c>
      <c r="E19" s="28">
        <v>35.0</v>
      </c>
      <c r="F19" s="28"/>
      <c r="G19" s="26"/>
      <c r="H19" s="43" t="s">
        <v>1971</v>
      </c>
      <c r="I19" s="26"/>
      <c r="J19" s="43" t="s">
        <v>1972</v>
      </c>
    </row>
    <row r="20">
      <c r="A20" s="43" t="s">
        <v>1964</v>
      </c>
      <c r="B20" s="27">
        <v>0.02259259259259259</v>
      </c>
      <c r="C20" s="43" t="s">
        <v>74</v>
      </c>
      <c r="D20" s="43" t="s">
        <v>93</v>
      </c>
      <c r="E20" s="28">
        <v>19.0</v>
      </c>
      <c r="F20" s="28">
        <f>E20-10</f>
        <v>9</v>
      </c>
      <c r="G20" s="26"/>
      <c r="H20" s="26"/>
      <c r="I20" s="26"/>
      <c r="J20" s="43" t="s">
        <v>1970</v>
      </c>
    </row>
    <row r="21">
      <c r="A21" s="43" t="s">
        <v>1964</v>
      </c>
      <c r="B21" s="27">
        <v>0.022685185185185187</v>
      </c>
      <c r="C21" s="43" t="s">
        <v>74</v>
      </c>
      <c r="D21" s="43" t="s">
        <v>91</v>
      </c>
      <c r="E21" s="28">
        <v>11.0</v>
      </c>
      <c r="F21" s="28"/>
      <c r="G21" s="26"/>
      <c r="H21" s="43" t="s">
        <v>1973</v>
      </c>
      <c r="I21" s="26"/>
      <c r="J21" s="26"/>
    </row>
    <row r="22">
      <c r="A22" s="43" t="s">
        <v>1964</v>
      </c>
      <c r="B22" s="27">
        <v>0.02546296296296296</v>
      </c>
      <c r="C22" s="43" t="s">
        <v>70</v>
      </c>
      <c r="D22" s="43" t="s">
        <v>93</v>
      </c>
      <c r="E22" s="28">
        <f>F22+10</f>
        <v>26</v>
      </c>
      <c r="F22" s="28">
        <v>16.0</v>
      </c>
      <c r="G22" s="26"/>
      <c r="H22" s="26"/>
      <c r="I22" s="26"/>
      <c r="J22" s="43" t="s">
        <v>1974</v>
      </c>
    </row>
    <row r="23">
      <c r="A23" s="43" t="s">
        <v>1964</v>
      </c>
      <c r="B23" s="27">
        <v>0.02546296296296296</v>
      </c>
      <c r="C23" s="43" t="s">
        <v>70</v>
      </c>
      <c r="D23" s="43" t="s">
        <v>76</v>
      </c>
      <c r="E23" s="28">
        <v>3.0</v>
      </c>
      <c r="F23" s="28"/>
      <c r="G23" s="26"/>
      <c r="H23" s="26"/>
      <c r="I23" s="26"/>
      <c r="J23" s="26" t="s">
        <v>1604</v>
      </c>
    </row>
    <row r="24">
      <c r="A24" s="43" t="s">
        <v>1964</v>
      </c>
      <c r="B24" s="27">
        <v>0.025717592592592594</v>
      </c>
      <c r="C24" s="43" t="s">
        <v>70</v>
      </c>
      <c r="D24" s="43" t="s">
        <v>91</v>
      </c>
      <c r="E24" s="28">
        <v>7.0</v>
      </c>
      <c r="F24" s="28"/>
      <c r="G24" s="26"/>
      <c r="H24" s="43" t="s">
        <v>1975</v>
      </c>
      <c r="I24" s="26"/>
      <c r="J24" s="26"/>
    </row>
    <row r="25">
      <c r="A25" s="43" t="s">
        <v>1964</v>
      </c>
      <c r="B25" s="27">
        <v>0.026064814814814815</v>
      </c>
      <c r="C25" s="43" t="s">
        <v>70</v>
      </c>
      <c r="D25" s="43" t="s">
        <v>93</v>
      </c>
      <c r="E25" s="28">
        <v>22.0</v>
      </c>
      <c r="F25" s="28">
        <f>E25-10</f>
        <v>12</v>
      </c>
      <c r="G25" s="26"/>
      <c r="H25" s="26"/>
      <c r="I25" s="26"/>
      <c r="J25" s="43" t="s">
        <v>1974</v>
      </c>
    </row>
    <row r="26">
      <c r="A26" s="43" t="s">
        <v>1964</v>
      </c>
      <c r="B26" s="27">
        <v>0.026064814814814815</v>
      </c>
      <c r="C26" s="43" t="s">
        <v>70</v>
      </c>
      <c r="D26" s="43" t="s">
        <v>76</v>
      </c>
      <c r="E26" s="28">
        <v>4.0</v>
      </c>
      <c r="F26" s="28"/>
      <c r="G26" s="26"/>
      <c r="H26" s="26"/>
      <c r="I26" s="26"/>
      <c r="J26" s="26" t="s">
        <v>1604</v>
      </c>
    </row>
    <row r="27">
      <c r="A27" s="43" t="s">
        <v>1964</v>
      </c>
      <c r="B27" s="27">
        <v>0.026157407407407407</v>
      </c>
      <c r="C27" s="43" t="s">
        <v>70</v>
      </c>
      <c r="D27" s="43" t="s">
        <v>91</v>
      </c>
      <c r="E27" s="28">
        <v>8.0</v>
      </c>
      <c r="F27" s="28"/>
      <c r="G27" s="26"/>
      <c r="H27" s="43" t="s">
        <v>1976</v>
      </c>
      <c r="I27" s="26"/>
      <c r="J27" s="26"/>
    </row>
    <row r="28">
      <c r="A28" s="43" t="s">
        <v>1964</v>
      </c>
      <c r="B28" s="27">
        <v>0.026898148148148147</v>
      </c>
      <c r="C28" s="43" t="s">
        <v>70</v>
      </c>
      <c r="D28" s="43" t="s">
        <v>93</v>
      </c>
      <c r="E28" s="28">
        <v>26.0</v>
      </c>
      <c r="F28" s="28">
        <f t="shared" ref="F28:F29" si="1">E28-10</f>
        <v>16</v>
      </c>
      <c r="G28" s="26"/>
      <c r="H28" s="26"/>
      <c r="I28" s="26"/>
      <c r="J28" s="43" t="s">
        <v>1974</v>
      </c>
    </row>
    <row r="29">
      <c r="A29" s="43" t="s">
        <v>1964</v>
      </c>
      <c r="B29" s="27">
        <v>0.026712962962962963</v>
      </c>
      <c r="C29" s="43" t="s">
        <v>70</v>
      </c>
      <c r="D29" s="43" t="s">
        <v>93</v>
      </c>
      <c r="E29" s="28">
        <v>17.0</v>
      </c>
      <c r="F29" s="28">
        <f t="shared" si="1"/>
        <v>7</v>
      </c>
      <c r="G29" s="26"/>
      <c r="H29" s="26"/>
      <c r="I29" s="26"/>
      <c r="J29" s="43" t="s">
        <v>1974</v>
      </c>
    </row>
    <row r="30">
      <c r="A30" s="43" t="s">
        <v>1964</v>
      </c>
      <c r="B30" s="27">
        <v>0.026712962962962963</v>
      </c>
      <c r="C30" s="43" t="s">
        <v>70</v>
      </c>
      <c r="D30" s="43" t="s">
        <v>76</v>
      </c>
      <c r="E30" s="28">
        <v>3.0</v>
      </c>
      <c r="F30" s="28"/>
      <c r="G30" s="26"/>
      <c r="H30" s="26"/>
      <c r="I30" s="26"/>
      <c r="J30" s="26" t="s">
        <v>1604</v>
      </c>
    </row>
    <row r="31">
      <c r="A31" s="43" t="s">
        <v>1964</v>
      </c>
      <c r="B31" s="27">
        <v>0.02707175925925926</v>
      </c>
      <c r="C31" s="43" t="s">
        <v>70</v>
      </c>
      <c r="D31" s="43" t="s">
        <v>91</v>
      </c>
      <c r="E31" s="28">
        <v>19.0</v>
      </c>
      <c r="F31" s="28"/>
      <c r="G31" s="26"/>
      <c r="H31" s="43" t="s">
        <v>1977</v>
      </c>
      <c r="I31" s="26"/>
      <c r="J31" s="26"/>
    </row>
    <row r="32">
      <c r="A32" s="43" t="s">
        <v>1964</v>
      </c>
      <c r="B32" s="27">
        <v>0.028136574074074074</v>
      </c>
      <c r="C32" s="43" t="s">
        <v>66</v>
      </c>
      <c r="D32" s="43" t="s">
        <v>127</v>
      </c>
      <c r="E32" s="28" t="s">
        <v>75</v>
      </c>
      <c r="F32" s="28" t="s">
        <v>75</v>
      </c>
      <c r="G32" s="26"/>
      <c r="H32" s="26"/>
      <c r="I32" s="26"/>
      <c r="J32" s="43" t="s">
        <v>160</v>
      </c>
    </row>
    <row r="33">
      <c r="A33" s="43" t="s">
        <v>1964</v>
      </c>
      <c r="B33" s="27">
        <v>0.028136574074074074</v>
      </c>
      <c r="C33" s="43" t="s">
        <v>66</v>
      </c>
      <c r="D33" s="43" t="s">
        <v>127</v>
      </c>
      <c r="E33" s="28">
        <v>9.0</v>
      </c>
      <c r="F33" s="28">
        <f>E33-5</f>
        <v>4</v>
      </c>
      <c r="G33" s="26"/>
      <c r="H33" s="26"/>
      <c r="I33" s="26"/>
      <c r="J33" s="26"/>
    </row>
    <row r="34">
      <c r="A34" s="43" t="s">
        <v>1964</v>
      </c>
      <c r="B34" s="27">
        <v>0.029652777777777778</v>
      </c>
      <c r="C34" s="43" t="s">
        <v>84</v>
      </c>
      <c r="D34" s="43" t="s">
        <v>93</v>
      </c>
      <c r="E34" s="28" t="s">
        <v>75</v>
      </c>
      <c r="F34" s="28" t="s">
        <v>75</v>
      </c>
      <c r="G34" s="26"/>
      <c r="H34" s="26"/>
      <c r="I34" s="26"/>
      <c r="J34" s="43" t="s">
        <v>85</v>
      </c>
    </row>
    <row r="35">
      <c r="A35" s="43" t="s">
        <v>1964</v>
      </c>
      <c r="B35" s="27">
        <v>0.029652777777777778</v>
      </c>
      <c r="C35" s="43" t="s">
        <v>84</v>
      </c>
      <c r="D35" s="43" t="s">
        <v>93</v>
      </c>
      <c r="E35" s="28">
        <v>25.0</v>
      </c>
      <c r="F35" s="28" t="s">
        <v>75</v>
      </c>
      <c r="G35" s="26"/>
      <c r="H35" s="26"/>
      <c r="I35" s="26"/>
      <c r="J35" s="43" t="s">
        <v>1978</v>
      </c>
    </row>
    <row r="36">
      <c r="A36" s="43" t="s">
        <v>1964</v>
      </c>
      <c r="B36" s="27">
        <v>0.030034722222222223</v>
      </c>
      <c r="C36" s="43" t="s">
        <v>84</v>
      </c>
      <c r="D36" s="43" t="s">
        <v>91</v>
      </c>
      <c r="E36" s="28">
        <v>16.0</v>
      </c>
      <c r="F36" s="28"/>
      <c r="G36" s="26"/>
      <c r="H36" s="43" t="s">
        <v>1979</v>
      </c>
      <c r="I36" s="26"/>
      <c r="J36" s="26"/>
    </row>
    <row r="37">
      <c r="A37" s="43" t="s">
        <v>1964</v>
      </c>
      <c r="B37" s="27">
        <v>0.030347222222222223</v>
      </c>
      <c r="C37" s="43" t="s">
        <v>84</v>
      </c>
      <c r="D37" s="43" t="s">
        <v>93</v>
      </c>
      <c r="E37" s="28" t="s">
        <v>75</v>
      </c>
      <c r="F37" s="28" t="s">
        <v>75</v>
      </c>
      <c r="G37" s="26"/>
      <c r="H37" s="26"/>
      <c r="I37" s="26"/>
      <c r="J37" s="43" t="s">
        <v>85</v>
      </c>
    </row>
    <row r="38">
      <c r="A38" s="43" t="s">
        <v>1964</v>
      </c>
      <c r="B38" s="27">
        <v>0.030347222222222223</v>
      </c>
      <c r="C38" s="43" t="s">
        <v>84</v>
      </c>
      <c r="D38" s="43" t="s">
        <v>93</v>
      </c>
      <c r="E38" s="28" t="s">
        <v>68</v>
      </c>
      <c r="F38" s="28">
        <v>20.0</v>
      </c>
      <c r="G38" s="26"/>
      <c r="H38" s="26"/>
      <c r="I38" s="26"/>
      <c r="J38" s="43" t="s">
        <v>1978</v>
      </c>
    </row>
    <row r="39">
      <c r="A39" s="43" t="s">
        <v>1964</v>
      </c>
      <c r="B39" s="27">
        <v>0.030555555555555555</v>
      </c>
      <c r="C39" s="43" t="s">
        <v>84</v>
      </c>
      <c r="D39" s="43" t="s">
        <v>91</v>
      </c>
      <c r="E39" s="28" t="s">
        <v>75</v>
      </c>
      <c r="F39" s="28" t="s">
        <v>75</v>
      </c>
      <c r="G39" s="26"/>
      <c r="H39" s="26"/>
      <c r="I39" s="26"/>
      <c r="J39" s="43" t="s">
        <v>1980</v>
      </c>
    </row>
    <row r="40">
      <c r="A40" s="43" t="s">
        <v>1964</v>
      </c>
      <c r="B40" s="27">
        <v>0.031099537037037037</v>
      </c>
      <c r="C40" s="43" t="s">
        <v>84</v>
      </c>
      <c r="D40" s="43" t="s">
        <v>91</v>
      </c>
      <c r="E40" s="28">
        <v>22.0</v>
      </c>
      <c r="F40" s="28"/>
      <c r="G40" s="26"/>
      <c r="H40" s="43" t="s">
        <v>1981</v>
      </c>
      <c r="I40" s="26"/>
      <c r="J40" s="26"/>
    </row>
    <row r="41">
      <c r="A41" s="43" t="s">
        <v>1964</v>
      </c>
      <c r="B41" s="27">
        <v>0.0321875</v>
      </c>
      <c r="C41" s="43" t="s">
        <v>968</v>
      </c>
      <c r="D41" s="43" t="s">
        <v>91</v>
      </c>
      <c r="E41" s="28">
        <v>19.0</v>
      </c>
      <c r="F41" s="28"/>
      <c r="G41" s="26"/>
      <c r="H41" s="43" t="s">
        <v>1977</v>
      </c>
      <c r="I41" s="26"/>
      <c r="J41" s="43" t="s">
        <v>263</v>
      </c>
    </row>
    <row r="42">
      <c r="A42" s="43" t="s">
        <v>1964</v>
      </c>
      <c r="B42" s="27">
        <v>0.032476851851851854</v>
      </c>
      <c r="C42" s="43" t="s">
        <v>968</v>
      </c>
      <c r="D42" s="43" t="s">
        <v>127</v>
      </c>
      <c r="E42" s="28" t="s">
        <v>75</v>
      </c>
      <c r="F42" s="28" t="s">
        <v>75</v>
      </c>
      <c r="G42" s="26"/>
      <c r="H42" s="26"/>
      <c r="I42" s="26"/>
      <c r="J42" s="43" t="s">
        <v>160</v>
      </c>
    </row>
    <row r="43">
      <c r="A43" s="43" t="s">
        <v>1964</v>
      </c>
      <c r="B43" s="27">
        <v>0.032476851851851854</v>
      </c>
      <c r="C43" s="43" t="s">
        <v>968</v>
      </c>
      <c r="D43" s="43" t="s">
        <v>127</v>
      </c>
      <c r="E43" s="28">
        <v>16.0</v>
      </c>
      <c r="F43" s="28">
        <f>E43-3</f>
        <v>13</v>
      </c>
      <c r="G43" s="26"/>
      <c r="H43" s="26"/>
      <c r="I43" s="26"/>
      <c r="J43" s="26"/>
    </row>
    <row r="44">
      <c r="A44" s="43" t="s">
        <v>1964</v>
      </c>
      <c r="B44" s="27">
        <v>0.03325231481481482</v>
      </c>
      <c r="C44" s="43" t="s">
        <v>968</v>
      </c>
      <c r="D44" s="43" t="s">
        <v>71</v>
      </c>
      <c r="E44" s="28">
        <v>27.0</v>
      </c>
      <c r="F44" s="28">
        <f>E44-9</f>
        <v>18</v>
      </c>
      <c r="G44" s="26"/>
      <c r="H44" s="26"/>
      <c r="I44" s="26"/>
      <c r="J44" s="26"/>
    </row>
    <row r="45">
      <c r="A45" s="43" t="s">
        <v>1964</v>
      </c>
      <c r="B45" s="27">
        <v>0.03423611111111111</v>
      </c>
      <c r="C45" s="43" t="s">
        <v>70</v>
      </c>
      <c r="D45" s="43" t="s">
        <v>100</v>
      </c>
      <c r="E45" s="28">
        <f>F45+9</f>
        <v>28</v>
      </c>
      <c r="F45" s="28">
        <v>19.0</v>
      </c>
      <c r="G45" s="26"/>
      <c r="H45" s="43" t="s">
        <v>1982</v>
      </c>
      <c r="I45" s="26"/>
      <c r="J45" s="43" t="s">
        <v>100</v>
      </c>
    </row>
    <row r="46">
      <c r="A46" s="43" t="s">
        <v>1964</v>
      </c>
      <c r="B46" s="27">
        <v>0.03423611111111111</v>
      </c>
      <c r="C46" s="43" t="s">
        <v>70</v>
      </c>
      <c r="D46" s="43" t="s">
        <v>76</v>
      </c>
      <c r="E46" s="28">
        <v>2.0</v>
      </c>
      <c r="F46" s="28"/>
      <c r="G46" s="26"/>
      <c r="H46" s="26"/>
      <c r="I46" s="26"/>
      <c r="J46" s="26" t="s">
        <v>1604</v>
      </c>
    </row>
    <row r="47">
      <c r="A47" s="43" t="s">
        <v>1964</v>
      </c>
      <c r="B47" s="27">
        <v>0.034340277777777775</v>
      </c>
      <c r="C47" s="43" t="s">
        <v>84</v>
      </c>
      <c r="D47" s="43" t="s">
        <v>100</v>
      </c>
      <c r="E47" s="28">
        <v>21.0</v>
      </c>
      <c r="F47" s="28">
        <f>E47-2</f>
        <v>19</v>
      </c>
      <c r="G47" s="26"/>
      <c r="H47" s="43" t="s">
        <v>1983</v>
      </c>
      <c r="I47" s="26"/>
      <c r="J47" s="26"/>
    </row>
    <row r="48">
      <c r="A48" s="43" t="s">
        <v>1964</v>
      </c>
      <c r="B48" s="27">
        <v>0.034375</v>
      </c>
      <c r="C48" s="43" t="s">
        <v>968</v>
      </c>
      <c r="D48" s="43" t="s">
        <v>100</v>
      </c>
      <c r="E48" s="28">
        <v>13.0</v>
      </c>
      <c r="F48" s="28">
        <f t="shared" ref="F48:F49" si="2">E48-1</f>
        <v>12</v>
      </c>
      <c r="G48" s="26"/>
      <c r="H48" s="26"/>
      <c r="I48" s="26"/>
      <c r="J48" s="43" t="s">
        <v>1984</v>
      </c>
    </row>
    <row r="49">
      <c r="A49" s="43" t="s">
        <v>1964</v>
      </c>
      <c r="B49" s="27">
        <v>0.034386574074074076</v>
      </c>
      <c r="C49" s="43" t="s">
        <v>66</v>
      </c>
      <c r="D49" s="43" t="s">
        <v>100</v>
      </c>
      <c r="E49" s="28">
        <v>16.0</v>
      </c>
      <c r="F49" s="28">
        <f t="shared" si="2"/>
        <v>15</v>
      </c>
      <c r="G49" s="26"/>
      <c r="H49" s="43" t="s">
        <v>1985</v>
      </c>
      <c r="I49" s="26"/>
      <c r="J49" s="26"/>
    </row>
    <row r="50">
      <c r="A50" s="43" t="s">
        <v>1964</v>
      </c>
      <c r="B50" s="27">
        <v>0.035590277777777776</v>
      </c>
      <c r="C50" s="43" t="s">
        <v>82</v>
      </c>
      <c r="D50" s="43" t="s">
        <v>89</v>
      </c>
      <c r="E50" s="28">
        <v>11.0</v>
      </c>
      <c r="F50" s="28">
        <f>E50-9</f>
        <v>2</v>
      </c>
      <c r="G50" s="26"/>
      <c r="H50" s="26"/>
      <c r="I50" s="26"/>
      <c r="J50" s="43" t="s">
        <v>1968</v>
      </c>
    </row>
    <row r="51">
      <c r="A51" s="43" t="s">
        <v>1964</v>
      </c>
      <c r="B51" s="27">
        <v>0.035729166666666666</v>
      </c>
      <c r="C51" s="43" t="s">
        <v>82</v>
      </c>
      <c r="D51" s="43" t="s">
        <v>91</v>
      </c>
      <c r="E51" s="28">
        <v>20.0</v>
      </c>
      <c r="F51" s="28"/>
      <c r="G51" s="26"/>
      <c r="H51" s="43" t="s">
        <v>1986</v>
      </c>
      <c r="I51" s="26"/>
      <c r="J51" s="26"/>
    </row>
    <row r="52">
      <c r="A52" s="43" t="s">
        <v>1964</v>
      </c>
      <c r="B52" s="27">
        <v>0.03891203703703704</v>
      </c>
      <c r="C52" s="43" t="s">
        <v>74</v>
      </c>
      <c r="D52" s="43" t="s">
        <v>91</v>
      </c>
      <c r="E52" s="28">
        <v>3.0</v>
      </c>
      <c r="F52" s="28"/>
      <c r="G52" s="26"/>
      <c r="H52" s="43" t="s">
        <v>1987</v>
      </c>
      <c r="I52" s="26"/>
      <c r="J52" s="43" t="s">
        <v>1621</v>
      </c>
    </row>
    <row r="53">
      <c r="A53" s="43" t="s">
        <v>1964</v>
      </c>
      <c r="B53" s="27">
        <v>0.04128472222222222</v>
      </c>
      <c r="C53" s="43" t="s">
        <v>66</v>
      </c>
      <c r="D53" s="43" t="s">
        <v>127</v>
      </c>
      <c r="E53" s="28">
        <v>16.0</v>
      </c>
      <c r="F53" s="28">
        <f>E53-5</f>
        <v>11</v>
      </c>
      <c r="G53" s="26"/>
      <c r="H53" s="26"/>
      <c r="I53" s="26"/>
      <c r="J53" s="26"/>
    </row>
    <row r="54">
      <c r="A54" s="43" t="s">
        <v>1964</v>
      </c>
      <c r="B54" s="27">
        <v>0.04332175925925926</v>
      </c>
      <c r="C54" s="43" t="s">
        <v>968</v>
      </c>
      <c r="D54" s="43" t="s">
        <v>127</v>
      </c>
      <c r="E54" s="28">
        <v>6.0</v>
      </c>
      <c r="F54" s="28">
        <f>E54-3</f>
        <v>3</v>
      </c>
      <c r="G54" s="26"/>
      <c r="H54" s="26"/>
      <c r="I54" s="26"/>
      <c r="J54" s="26"/>
    </row>
    <row r="55">
      <c r="A55" s="43" t="s">
        <v>1964</v>
      </c>
      <c r="B55" s="27">
        <v>0.044409722222222225</v>
      </c>
      <c r="C55" s="43" t="s">
        <v>69</v>
      </c>
      <c r="D55" s="43" t="s">
        <v>130</v>
      </c>
      <c r="E55" s="28">
        <v>9.0</v>
      </c>
      <c r="F55" s="28">
        <f>E55-1</f>
        <v>8</v>
      </c>
      <c r="G55" s="26"/>
      <c r="H55" s="26"/>
      <c r="I55" s="26"/>
      <c r="J55" s="26"/>
    </row>
    <row r="56">
      <c r="A56" s="43" t="s">
        <v>1964</v>
      </c>
      <c r="B56" s="27">
        <v>0.04511574074074074</v>
      </c>
      <c r="C56" s="43" t="s">
        <v>70</v>
      </c>
      <c r="D56" s="43" t="s">
        <v>83</v>
      </c>
      <c r="E56" s="28">
        <v>25.0</v>
      </c>
      <c r="F56" s="28">
        <v>19.0</v>
      </c>
      <c r="G56" s="26"/>
      <c r="H56" s="26"/>
      <c r="I56" s="26"/>
      <c r="J56" s="26"/>
    </row>
    <row r="57">
      <c r="A57" s="43" t="s">
        <v>1964</v>
      </c>
      <c r="B57" s="27">
        <v>0.05327546296296296</v>
      </c>
      <c r="C57" s="43" t="s">
        <v>69</v>
      </c>
      <c r="D57" s="43" t="s">
        <v>127</v>
      </c>
      <c r="E57" s="28">
        <v>11.0</v>
      </c>
      <c r="F57" s="28">
        <f>E57-5</f>
        <v>6</v>
      </c>
      <c r="G57" s="26"/>
      <c r="H57" s="26"/>
      <c r="I57" s="26"/>
      <c r="J57" s="26"/>
    </row>
    <row r="58">
      <c r="A58" s="43" t="s">
        <v>1964</v>
      </c>
      <c r="B58" s="27">
        <v>0.06065972222222222</v>
      </c>
      <c r="C58" s="43" t="s">
        <v>968</v>
      </c>
      <c r="D58" s="43" t="s">
        <v>127</v>
      </c>
      <c r="E58" s="28">
        <v>19.0</v>
      </c>
      <c r="F58" s="28">
        <f>E58-3</f>
        <v>16</v>
      </c>
      <c r="G58" s="26"/>
      <c r="H58" s="26"/>
      <c r="I58" s="26"/>
      <c r="J58" s="26"/>
    </row>
    <row r="59">
      <c r="A59" s="43" t="s">
        <v>1964</v>
      </c>
      <c r="B59" s="27">
        <v>0.06252314814814815</v>
      </c>
      <c r="C59" s="43" t="s">
        <v>968</v>
      </c>
      <c r="D59" s="43" t="s">
        <v>120</v>
      </c>
      <c r="E59" s="28">
        <v>26.0</v>
      </c>
      <c r="F59" s="28"/>
      <c r="G59" s="26"/>
      <c r="H59" s="43" t="s">
        <v>1988</v>
      </c>
      <c r="I59" s="26"/>
      <c r="J59" s="43" t="s">
        <v>1208</v>
      </c>
    </row>
    <row r="60">
      <c r="A60" s="43" t="s">
        <v>1964</v>
      </c>
      <c r="B60" s="27">
        <v>0.06332175925925926</v>
      </c>
      <c r="C60" s="43" t="s">
        <v>66</v>
      </c>
      <c r="D60" s="43" t="s">
        <v>83</v>
      </c>
      <c r="E60" s="28" t="s">
        <v>68</v>
      </c>
      <c r="F60" s="28">
        <v>20.0</v>
      </c>
      <c r="G60" s="26"/>
      <c r="H60" s="26"/>
      <c r="I60" s="26"/>
      <c r="J60" s="26"/>
    </row>
    <row r="61">
      <c r="A61" s="43" t="s">
        <v>1964</v>
      </c>
      <c r="B61" s="27">
        <v>0.06434027777777777</v>
      </c>
      <c r="C61" s="43" t="s">
        <v>74</v>
      </c>
      <c r="D61" s="43" t="s">
        <v>217</v>
      </c>
      <c r="E61" s="28">
        <v>16.0</v>
      </c>
      <c r="F61" s="28">
        <f>E61-13</f>
        <v>3</v>
      </c>
      <c r="G61" s="26"/>
      <c r="H61" s="26"/>
      <c r="I61" s="26"/>
      <c r="J61" s="26"/>
    </row>
    <row r="62">
      <c r="A62" s="43" t="s">
        <v>1964</v>
      </c>
      <c r="B62" s="27">
        <v>0.06469907407407408</v>
      </c>
      <c r="C62" s="43" t="s">
        <v>74</v>
      </c>
      <c r="D62" s="43" t="s">
        <v>83</v>
      </c>
      <c r="E62" s="28">
        <v>16.0</v>
      </c>
      <c r="F62" s="28">
        <f>E62-9</f>
        <v>7</v>
      </c>
      <c r="G62" s="26"/>
      <c r="H62" s="26"/>
      <c r="I62" s="26"/>
      <c r="J62" s="26"/>
    </row>
    <row r="63">
      <c r="A63" s="43" t="s">
        <v>1964</v>
      </c>
      <c r="B63" s="27">
        <v>0.06495370370370371</v>
      </c>
      <c r="C63" s="43" t="s">
        <v>84</v>
      </c>
      <c r="D63" s="43" t="s">
        <v>209</v>
      </c>
      <c r="E63" s="28">
        <v>15.0</v>
      </c>
      <c r="F63" s="28">
        <f>E63-3</f>
        <v>12</v>
      </c>
      <c r="G63" s="26"/>
      <c r="H63" s="26"/>
      <c r="I63" s="26"/>
      <c r="J63" s="26"/>
    </row>
    <row r="64">
      <c r="A64" s="43" t="s">
        <v>1964</v>
      </c>
      <c r="B64" s="27">
        <v>0.0653125</v>
      </c>
      <c r="C64" s="43" t="s">
        <v>69</v>
      </c>
      <c r="D64" s="43" t="s">
        <v>209</v>
      </c>
      <c r="E64" s="28" t="s">
        <v>75</v>
      </c>
      <c r="F64" s="28"/>
      <c r="G64" s="26"/>
      <c r="H64" s="26"/>
      <c r="I64" s="26"/>
      <c r="J64" s="26"/>
    </row>
    <row r="65">
      <c r="A65" s="43" t="s">
        <v>1964</v>
      </c>
      <c r="B65" s="27">
        <v>0.06891203703703704</v>
      </c>
      <c r="C65" s="43" t="s">
        <v>84</v>
      </c>
      <c r="D65" s="43" t="s">
        <v>125</v>
      </c>
      <c r="E65" s="28" t="s">
        <v>68</v>
      </c>
      <c r="F65" s="28">
        <v>20.0</v>
      </c>
      <c r="G65" s="26"/>
      <c r="H65" s="26"/>
      <c r="I65" s="26"/>
      <c r="J65" s="26"/>
    </row>
    <row r="66">
      <c r="A66" s="43" t="s">
        <v>1964</v>
      </c>
      <c r="B66" s="27">
        <v>0.06899305555555556</v>
      </c>
      <c r="C66" s="43" t="s">
        <v>968</v>
      </c>
      <c r="D66" s="43" t="s">
        <v>125</v>
      </c>
      <c r="E66" s="28" t="s">
        <v>88</v>
      </c>
      <c r="F66" s="28">
        <v>1.0</v>
      </c>
      <c r="G66" s="26"/>
      <c r="H66" s="26"/>
      <c r="I66" s="26"/>
      <c r="J66" s="26"/>
    </row>
    <row r="67">
      <c r="A67" s="43" t="s">
        <v>1964</v>
      </c>
      <c r="B67" s="27">
        <v>0.0690162037037037</v>
      </c>
      <c r="C67" s="43" t="s">
        <v>69</v>
      </c>
      <c r="D67" s="43" t="s">
        <v>125</v>
      </c>
      <c r="E67" s="28">
        <v>20.0</v>
      </c>
      <c r="F67" s="28">
        <f>E67-4</f>
        <v>16</v>
      </c>
      <c r="G67" s="26"/>
      <c r="H67" s="26"/>
      <c r="I67" s="26"/>
      <c r="J67" s="26"/>
    </row>
    <row r="68">
      <c r="A68" s="43" t="s">
        <v>1964</v>
      </c>
      <c r="B68" s="27">
        <v>0.06905092592592593</v>
      </c>
      <c r="C68" s="43" t="s">
        <v>74</v>
      </c>
      <c r="D68" s="43" t="s">
        <v>125</v>
      </c>
      <c r="E68" s="28">
        <v>30.0</v>
      </c>
      <c r="F68" s="28">
        <f>E68-13</f>
        <v>17</v>
      </c>
      <c r="G68" s="26"/>
      <c r="H68" s="26"/>
      <c r="I68" s="26"/>
      <c r="J68" s="26"/>
    </row>
    <row r="69">
      <c r="A69" s="43" t="s">
        <v>1964</v>
      </c>
      <c r="B69" s="27">
        <v>0.06907407407407408</v>
      </c>
      <c r="C69" s="43" t="s">
        <v>82</v>
      </c>
      <c r="D69" s="43" t="s">
        <v>125</v>
      </c>
      <c r="E69" s="28">
        <v>4.0</v>
      </c>
      <c r="F69" s="28">
        <f>E69-2</f>
        <v>2</v>
      </c>
      <c r="G69" s="26"/>
      <c r="H69" s="26"/>
      <c r="I69" s="26"/>
      <c r="J69" s="26"/>
    </row>
    <row r="70">
      <c r="A70" s="43" t="s">
        <v>1964</v>
      </c>
      <c r="B70" s="27">
        <v>0.06907407407407408</v>
      </c>
      <c r="C70" s="43" t="s">
        <v>70</v>
      </c>
      <c r="D70" s="43" t="s">
        <v>125</v>
      </c>
      <c r="E70" s="28">
        <v>15.0</v>
      </c>
      <c r="F70" s="28">
        <f>E70-9</f>
        <v>6</v>
      </c>
      <c r="G70" s="26"/>
      <c r="H70" s="26"/>
      <c r="I70" s="26"/>
      <c r="J70" s="26"/>
    </row>
    <row r="71">
      <c r="A71" s="43" t="s">
        <v>1964</v>
      </c>
      <c r="B71" s="27">
        <v>0.06908564814814815</v>
      </c>
      <c r="C71" s="43" t="s">
        <v>66</v>
      </c>
      <c r="D71" s="43" t="s">
        <v>125</v>
      </c>
      <c r="E71" s="28">
        <v>15.0</v>
      </c>
      <c r="F71" s="28">
        <f>E71-0</f>
        <v>15</v>
      </c>
      <c r="G71" s="26"/>
      <c r="H71" s="26"/>
      <c r="I71" s="26"/>
      <c r="J71" s="26"/>
    </row>
    <row r="72">
      <c r="A72" s="43" t="s">
        <v>1964</v>
      </c>
      <c r="B72" s="27">
        <v>0.0703125</v>
      </c>
      <c r="C72" s="43" t="s">
        <v>968</v>
      </c>
      <c r="D72" s="43" t="s">
        <v>67</v>
      </c>
      <c r="E72" s="28" t="s">
        <v>68</v>
      </c>
      <c r="F72" s="28">
        <v>20.0</v>
      </c>
      <c r="G72" s="26"/>
      <c r="H72" s="26"/>
      <c r="I72" s="26"/>
      <c r="J72" s="26"/>
    </row>
    <row r="73">
      <c r="A73" s="43" t="s">
        <v>1964</v>
      </c>
      <c r="B73" s="27">
        <v>0.0745949074074074</v>
      </c>
      <c r="C73" s="43" t="s">
        <v>70</v>
      </c>
      <c r="D73" s="43" t="s">
        <v>362</v>
      </c>
      <c r="E73" s="28">
        <v>17.0</v>
      </c>
      <c r="F73" s="28">
        <f>E73-2</f>
        <v>15</v>
      </c>
      <c r="G73" s="26"/>
      <c r="H73" s="26"/>
      <c r="I73" s="26"/>
      <c r="J73" s="26"/>
    </row>
    <row r="74">
      <c r="A74" s="43" t="s">
        <v>1964</v>
      </c>
      <c r="B74" s="27">
        <v>0.07822916666666667</v>
      </c>
      <c r="C74" s="43" t="s">
        <v>69</v>
      </c>
      <c r="D74" s="43" t="s">
        <v>100</v>
      </c>
      <c r="E74" s="28">
        <v>11.0</v>
      </c>
      <c r="F74" s="28">
        <f>E74-4</f>
        <v>7</v>
      </c>
      <c r="G74" s="26"/>
      <c r="H74" s="26"/>
      <c r="I74" s="26"/>
      <c r="J74" s="26"/>
    </row>
    <row r="75">
      <c r="A75" s="43" t="s">
        <v>1964</v>
      </c>
      <c r="B75" s="27">
        <v>0.0787962962962963</v>
      </c>
      <c r="C75" s="43" t="s">
        <v>69</v>
      </c>
      <c r="D75" s="43" t="s">
        <v>81</v>
      </c>
      <c r="E75" s="28">
        <v>9.0</v>
      </c>
      <c r="F75" s="28">
        <f>E75-2</f>
        <v>7</v>
      </c>
      <c r="G75" s="26"/>
      <c r="H75" s="26"/>
      <c r="I75" s="26"/>
      <c r="J75" s="43" t="s">
        <v>1989</v>
      </c>
    </row>
    <row r="76">
      <c r="A76" s="43" t="s">
        <v>1964</v>
      </c>
      <c r="B76" s="27">
        <v>0.07883101851851852</v>
      </c>
      <c r="C76" s="43" t="s">
        <v>84</v>
      </c>
      <c r="D76" s="43" t="s">
        <v>81</v>
      </c>
      <c r="E76" s="28">
        <v>25.0</v>
      </c>
      <c r="F76" s="28">
        <f>E76-6</f>
        <v>19</v>
      </c>
      <c r="G76" s="26"/>
      <c r="H76" s="26"/>
      <c r="I76" s="26"/>
      <c r="J76" s="26"/>
    </row>
    <row r="77">
      <c r="A77" s="43" t="s">
        <v>1964</v>
      </c>
      <c r="B77" s="27">
        <v>0.11452546296296297</v>
      </c>
      <c r="C77" s="43" t="s">
        <v>157</v>
      </c>
      <c r="D77" s="43" t="s">
        <v>67</v>
      </c>
      <c r="E77" s="28">
        <f>F77+3</f>
        <v>20</v>
      </c>
      <c r="F77" s="28">
        <v>17.0</v>
      </c>
      <c r="G77" s="26"/>
      <c r="H77" s="26"/>
      <c r="I77" s="26"/>
      <c r="J77" s="43" t="s">
        <v>160</v>
      </c>
    </row>
    <row r="78">
      <c r="A78" s="43" t="s">
        <v>1964</v>
      </c>
      <c r="B78" s="27">
        <v>0.11452546296296297</v>
      </c>
      <c r="C78" s="43" t="s">
        <v>157</v>
      </c>
      <c r="D78" s="43" t="s">
        <v>67</v>
      </c>
      <c r="E78" s="28">
        <v>6.0</v>
      </c>
      <c r="F78" s="28">
        <f>E78-3</f>
        <v>3</v>
      </c>
      <c r="G78" s="26"/>
      <c r="H78" s="26"/>
      <c r="I78" s="26"/>
      <c r="J78" s="26"/>
    </row>
    <row r="79">
      <c r="A79" s="43" t="s">
        <v>1964</v>
      </c>
      <c r="B79" s="27">
        <v>0.11552083333333334</v>
      </c>
      <c r="C79" s="43" t="s">
        <v>157</v>
      </c>
      <c r="D79" s="43" t="s">
        <v>67</v>
      </c>
      <c r="E79" s="28">
        <f>F79+3</f>
        <v>20</v>
      </c>
      <c r="F79" s="28">
        <v>17.0</v>
      </c>
      <c r="G79" s="26"/>
      <c r="H79" s="26"/>
      <c r="I79" s="26"/>
      <c r="J79" s="43" t="s">
        <v>160</v>
      </c>
    </row>
    <row r="80">
      <c r="A80" s="43" t="s">
        <v>1964</v>
      </c>
      <c r="B80" s="27">
        <v>0.11552083333333334</v>
      </c>
      <c r="C80" s="43" t="s">
        <v>157</v>
      </c>
      <c r="D80" s="43" t="s">
        <v>67</v>
      </c>
      <c r="E80" s="28">
        <v>6.0</v>
      </c>
      <c r="F80" s="28">
        <v>2.0</v>
      </c>
      <c r="G80" s="26"/>
      <c r="H80" s="26"/>
      <c r="I80" s="26"/>
      <c r="J80" s="26"/>
    </row>
    <row r="81">
      <c r="A81" s="43" t="s">
        <v>1964</v>
      </c>
      <c r="B81" s="27">
        <v>0.11819444444444445</v>
      </c>
      <c r="C81" s="43" t="s">
        <v>968</v>
      </c>
      <c r="D81" s="43" t="s">
        <v>67</v>
      </c>
      <c r="E81" s="28">
        <v>25.0</v>
      </c>
      <c r="F81" s="28">
        <f>E81-9</f>
        <v>16</v>
      </c>
      <c r="G81" s="26"/>
      <c r="H81" s="26"/>
      <c r="I81" s="26"/>
      <c r="J81" s="26"/>
    </row>
    <row r="82">
      <c r="A82" s="43" t="s">
        <v>1964</v>
      </c>
      <c r="B82" s="27">
        <v>0.11939814814814814</v>
      </c>
      <c r="C82" s="43" t="s">
        <v>968</v>
      </c>
      <c r="D82" s="43" t="s">
        <v>87</v>
      </c>
      <c r="E82" s="28">
        <v>12.0</v>
      </c>
      <c r="F82" s="28">
        <f>E82-1</f>
        <v>11</v>
      </c>
      <c r="G82" s="26"/>
      <c r="H82" s="26"/>
      <c r="I82" s="26"/>
      <c r="J82" s="26"/>
    </row>
    <row r="83">
      <c r="A83" s="43" t="s">
        <v>1964</v>
      </c>
      <c r="B83" s="27">
        <v>0.11969907407407407</v>
      </c>
      <c r="C83" s="43" t="s">
        <v>70</v>
      </c>
      <c r="D83" s="43" t="s">
        <v>87</v>
      </c>
      <c r="E83" s="28">
        <v>15.0</v>
      </c>
      <c r="F83" s="28">
        <f>E83-5</f>
        <v>10</v>
      </c>
      <c r="G83" s="26"/>
      <c r="H83" s="26"/>
      <c r="I83" s="26"/>
      <c r="J83" s="26"/>
    </row>
    <row r="84">
      <c r="A84" s="43" t="s">
        <v>1964</v>
      </c>
      <c r="B84" s="27">
        <v>0.11983796296296297</v>
      </c>
      <c r="C84" s="43" t="s">
        <v>82</v>
      </c>
      <c r="D84" s="43" t="s">
        <v>87</v>
      </c>
      <c r="E84" s="28">
        <v>13.0</v>
      </c>
      <c r="F84" s="28">
        <f>E84-1</f>
        <v>12</v>
      </c>
      <c r="G84" s="26"/>
      <c r="H84" s="26"/>
      <c r="I84" s="26"/>
      <c r="J84" s="26"/>
    </row>
    <row r="85">
      <c r="A85" s="43" t="s">
        <v>1964</v>
      </c>
      <c r="B85" s="27">
        <v>0.11983796296296297</v>
      </c>
      <c r="C85" s="43" t="s">
        <v>69</v>
      </c>
      <c r="D85" s="43" t="s">
        <v>87</v>
      </c>
      <c r="E85" s="28">
        <v>13.0</v>
      </c>
      <c r="F85" s="28">
        <f>E85-4</f>
        <v>9</v>
      </c>
      <c r="G85" s="26"/>
      <c r="H85" s="26"/>
      <c r="I85" s="26"/>
      <c r="J85" s="26"/>
    </row>
    <row r="86">
      <c r="A86" s="43" t="s">
        <v>1964</v>
      </c>
      <c r="B86" s="27">
        <v>0.12053240740740741</v>
      </c>
      <c r="C86" s="43" t="s">
        <v>66</v>
      </c>
      <c r="D86" s="43" t="s">
        <v>87</v>
      </c>
      <c r="E86" s="28">
        <v>11.0</v>
      </c>
      <c r="F86" s="28">
        <f>E86-0</f>
        <v>11</v>
      </c>
      <c r="G86" s="26"/>
      <c r="H86" s="26"/>
      <c r="I86" s="26"/>
      <c r="J86" s="26"/>
    </row>
    <row r="87">
      <c r="A87" s="43" t="s">
        <v>1964</v>
      </c>
      <c r="B87" s="27">
        <v>0.12013888888888889</v>
      </c>
      <c r="C87" s="43" t="s">
        <v>74</v>
      </c>
      <c r="D87" s="43" t="s">
        <v>87</v>
      </c>
      <c r="E87" s="28">
        <v>10.0</v>
      </c>
      <c r="F87" s="28">
        <f>E87-5</f>
        <v>5</v>
      </c>
      <c r="G87" s="26"/>
      <c r="H87" s="26"/>
      <c r="I87" s="26"/>
      <c r="J87" s="26"/>
    </row>
    <row r="88">
      <c r="A88" s="43" t="s">
        <v>1964</v>
      </c>
      <c r="B88" s="27">
        <v>0.12019675925925925</v>
      </c>
      <c r="C88" s="43" t="s">
        <v>84</v>
      </c>
      <c r="D88" s="43" t="s">
        <v>87</v>
      </c>
      <c r="E88" s="28" t="s">
        <v>75</v>
      </c>
      <c r="F88" s="28" t="s">
        <v>75</v>
      </c>
      <c r="G88" s="26"/>
      <c r="H88" s="26"/>
      <c r="I88" s="26"/>
      <c r="J88" s="43" t="s">
        <v>85</v>
      </c>
    </row>
    <row r="89">
      <c r="A89" s="43" t="s">
        <v>1964</v>
      </c>
      <c r="B89" s="27">
        <v>0.12019675925925925</v>
      </c>
      <c r="C89" s="43" t="s">
        <v>84</v>
      </c>
      <c r="D89" s="43" t="s">
        <v>87</v>
      </c>
      <c r="E89" s="28">
        <v>7.0</v>
      </c>
      <c r="F89" s="28">
        <f>E89-2</f>
        <v>5</v>
      </c>
      <c r="G89" s="26"/>
      <c r="H89" s="26"/>
      <c r="I89" s="26"/>
      <c r="J89" s="26"/>
    </row>
    <row r="90">
      <c r="A90" s="43" t="s">
        <v>1964</v>
      </c>
      <c r="B90" s="27">
        <v>0.12189814814814814</v>
      </c>
      <c r="C90" s="43" t="s">
        <v>84</v>
      </c>
      <c r="D90" s="43" t="s">
        <v>81</v>
      </c>
      <c r="E90" s="28">
        <v>10.0</v>
      </c>
      <c r="F90" s="28">
        <v>4.0</v>
      </c>
      <c r="G90" s="26"/>
      <c r="H90" s="26"/>
      <c r="I90" s="26"/>
      <c r="J90" s="43" t="s">
        <v>1990</v>
      </c>
    </row>
    <row r="91">
      <c r="A91" s="43" t="s">
        <v>1964</v>
      </c>
      <c r="B91" s="27">
        <v>0.12284722222222222</v>
      </c>
      <c r="C91" s="43" t="s">
        <v>968</v>
      </c>
      <c r="D91" s="43" t="s">
        <v>91</v>
      </c>
      <c r="E91" s="28">
        <v>18.0</v>
      </c>
      <c r="F91" s="28"/>
      <c r="G91" s="26"/>
      <c r="H91" s="43" t="s">
        <v>1991</v>
      </c>
      <c r="I91" s="26"/>
      <c r="J91" s="43" t="s">
        <v>1633</v>
      </c>
    </row>
    <row r="92">
      <c r="A92" s="43" t="s">
        <v>1964</v>
      </c>
      <c r="B92" s="27">
        <v>0.12304398148148148</v>
      </c>
      <c r="C92" s="43" t="s">
        <v>968</v>
      </c>
      <c r="D92" s="43" t="s">
        <v>81</v>
      </c>
      <c r="E92" s="28">
        <v>14.0</v>
      </c>
      <c r="F92" s="28">
        <f>E92-2</f>
        <v>12</v>
      </c>
      <c r="G92" s="26"/>
      <c r="H92" s="26"/>
      <c r="I92" s="26"/>
      <c r="J92" s="26"/>
    </row>
    <row r="93">
      <c r="A93" s="43" t="s">
        <v>1964</v>
      </c>
      <c r="B93" s="27">
        <v>0.12480324074074074</v>
      </c>
      <c r="C93" s="43" t="s">
        <v>82</v>
      </c>
      <c r="D93" s="43" t="s">
        <v>91</v>
      </c>
      <c r="E93" s="28">
        <v>20.0</v>
      </c>
      <c r="F93" s="28"/>
      <c r="G93" s="26"/>
      <c r="H93" s="43" t="s">
        <v>1992</v>
      </c>
      <c r="I93" s="26"/>
      <c r="J93" s="43" t="s">
        <v>1993</v>
      </c>
    </row>
    <row r="94">
      <c r="A94" s="43" t="s">
        <v>1964</v>
      </c>
      <c r="B94" s="27">
        <v>0.12731481481481483</v>
      </c>
      <c r="C94" s="43" t="s">
        <v>70</v>
      </c>
      <c r="D94" s="43" t="s">
        <v>93</v>
      </c>
      <c r="E94" s="28">
        <v>12.0</v>
      </c>
      <c r="F94" s="28">
        <f t="shared" ref="F94:F95" si="3">E94-10</f>
        <v>2</v>
      </c>
      <c r="G94" s="26"/>
      <c r="H94" s="26"/>
      <c r="I94" s="26"/>
      <c r="J94" s="43" t="s">
        <v>1994</v>
      </c>
    </row>
    <row r="95">
      <c r="A95" s="43" t="s">
        <v>1964</v>
      </c>
      <c r="B95" s="27">
        <v>0.1275462962962963</v>
      </c>
      <c r="C95" s="43" t="s">
        <v>70</v>
      </c>
      <c r="D95" s="43" t="s">
        <v>93</v>
      </c>
      <c r="E95" s="28">
        <v>12.0</v>
      </c>
      <c r="F95" s="28">
        <f t="shared" si="3"/>
        <v>2</v>
      </c>
      <c r="G95" s="26"/>
      <c r="H95" s="26"/>
      <c r="I95" s="26"/>
      <c r="J95" s="43" t="s">
        <v>1995</v>
      </c>
    </row>
    <row r="96">
      <c r="A96" s="43" t="s">
        <v>1964</v>
      </c>
      <c r="B96" s="27">
        <v>0.1284722222222222</v>
      </c>
      <c r="C96" s="43" t="s">
        <v>66</v>
      </c>
      <c r="D96" s="43" t="s">
        <v>89</v>
      </c>
      <c r="E96" s="28">
        <v>18.0</v>
      </c>
      <c r="F96" s="28">
        <f>E96-9</f>
        <v>9</v>
      </c>
      <c r="G96" s="26"/>
      <c r="H96" s="26"/>
      <c r="I96" s="26"/>
      <c r="J96" s="43" t="s">
        <v>1996</v>
      </c>
    </row>
    <row r="97">
      <c r="A97" s="43" t="s">
        <v>1964</v>
      </c>
      <c r="B97" s="27">
        <v>0.12864583333333332</v>
      </c>
      <c r="C97" s="43" t="s">
        <v>66</v>
      </c>
      <c r="D97" s="43" t="s">
        <v>91</v>
      </c>
      <c r="E97" s="28">
        <v>12.0</v>
      </c>
      <c r="F97" s="28"/>
      <c r="G97" s="26"/>
      <c r="H97" s="43" t="s">
        <v>1997</v>
      </c>
      <c r="I97" s="26"/>
      <c r="J97" s="26"/>
    </row>
    <row r="98">
      <c r="A98" s="43" t="s">
        <v>1964</v>
      </c>
      <c r="B98" s="27">
        <v>0.12869212962962964</v>
      </c>
      <c r="C98" s="43" t="s">
        <v>66</v>
      </c>
      <c r="D98" s="43" t="s">
        <v>89</v>
      </c>
      <c r="E98" s="28">
        <v>17.0</v>
      </c>
      <c r="F98" s="28">
        <f>E98-9</f>
        <v>8</v>
      </c>
      <c r="G98" s="26"/>
      <c r="H98" s="26"/>
      <c r="I98" s="26"/>
      <c r="J98" s="43" t="s">
        <v>1998</v>
      </c>
    </row>
    <row r="99">
      <c r="A99" s="43" t="s">
        <v>1964</v>
      </c>
      <c r="B99" s="27">
        <v>0.12880787037037036</v>
      </c>
      <c r="C99" s="43" t="s">
        <v>66</v>
      </c>
      <c r="D99" s="43" t="s">
        <v>91</v>
      </c>
      <c r="E99" s="28">
        <v>9.0</v>
      </c>
      <c r="F99" s="28"/>
      <c r="G99" s="26"/>
      <c r="H99" s="43" t="s">
        <v>1999</v>
      </c>
      <c r="I99" s="26"/>
      <c r="J99" s="26"/>
    </row>
    <row r="100">
      <c r="A100" s="43" t="s">
        <v>1964</v>
      </c>
      <c r="B100" s="27">
        <v>0.1293402777777778</v>
      </c>
      <c r="C100" s="43" t="s">
        <v>74</v>
      </c>
      <c r="D100" s="43" t="s">
        <v>93</v>
      </c>
      <c r="E100" s="28">
        <v>14.0</v>
      </c>
      <c r="F100" s="28">
        <f t="shared" ref="F100:F101" si="4">E100-10</f>
        <v>4</v>
      </c>
      <c r="G100" s="26"/>
      <c r="H100" s="26"/>
      <c r="I100" s="26"/>
      <c r="J100" s="43" t="s">
        <v>2000</v>
      </c>
    </row>
    <row r="101">
      <c r="A101" s="43" t="s">
        <v>1964</v>
      </c>
      <c r="B101" s="27">
        <v>0.1295486111111111</v>
      </c>
      <c r="C101" s="43" t="s">
        <v>74</v>
      </c>
      <c r="D101" s="43" t="s">
        <v>93</v>
      </c>
      <c r="E101" s="28">
        <v>29.0</v>
      </c>
      <c r="F101" s="28">
        <f t="shared" si="4"/>
        <v>19</v>
      </c>
      <c r="G101" s="26"/>
      <c r="H101" s="26"/>
      <c r="I101" s="26"/>
      <c r="J101" s="43" t="s">
        <v>2000</v>
      </c>
    </row>
    <row r="102">
      <c r="A102" s="43" t="s">
        <v>1964</v>
      </c>
      <c r="B102" s="27">
        <v>0.12958333333333333</v>
      </c>
      <c r="C102" s="43" t="s">
        <v>74</v>
      </c>
      <c r="D102" s="43" t="s">
        <v>91</v>
      </c>
      <c r="E102" s="28">
        <v>24.0</v>
      </c>
      <c r="F102" s="28"/>
      <c r="G102" s="26"/>
      <c r="H102" s="26"/>
      <c r="I102" s="26"/>
      <c r="J102" s="43" t="s">
        <v>145</v>
      </c>
    </row>
    <row r="103">
      <c r="A103" s="43" t="s">
        <v>1964</v>
      </c>
      <c r="B103" s="27">
        <v>0.1305787037037037</v>
      </c>
      <c r="C103" s="43" t="s">
        <v>84</v>
      </c>
      <c r="D103" s="43" t="s">
        <v>93</v>
      </c>
      <c r="E103" s="28">
        <v>22.0</v>
      </c>
      <c r="F103" s="28">
        <f>E103-8</f>
        <v>14</v>
      </c>
      <c r="G103" s="26"/>
      <c r="H103" s="26"/>
      <c r="I103" s="26"/>
      <c r="J103" s="43" t="s">
        <v>2001</v>
      </c>
    </row>
    <row r="104">
      <c r="A104" s="43" t="s">
        <v>1964</v>
      </c>
      <c r="B104" s="27">
        <v>0.13074074074074074</v>
      </c>
      <c r="C104" s="43" t="s">
        <v>84</v>
      </c>
      <c r="D104" s="43" t="s">
        <v>91</v>
      </c>
      <c r="E104" s="28" t="s">
        <v>75</v>
      </c>
      <c r="F104" s="28"/>
      <c r="G104" s="26"/>
      <c r="H104" s="26"/>
      <c r="I104" s="26"/>
      <c r="J104" s="43" t="s">
        <v>1980</v>
      </c>
    </row>
    <row r="105">
      <c r="A105" s="43" t="s">
        <v>1964</v>
      </c>
      <c r="B105" s="27">
        <v>0.1308564814814815</v>
      </c>
      <c r="C105" s="43" t="s">
        <v>84</v>
      </c>
      <c r="D105" s="43" t="s">
        <v>91</v>
      </c>
      <c r="E105" s="28">
        <v>26.0</v>
      </c>
      <c r="F105" s="28"/>
      <c r="G105" s="26"/>
      <c r="H105" s="43" t="s">
        <v>2002</v>
      </c>
      <c r="I105" s="26"/>
      <c r="J105" s="43" t="s">
        <v>2003</v>
      </c>
    </row>
    <row r="106">
      <c r="A106" s="43" t="s">
        <v>1964</v>
      </c>
      <c r="B106" s="27">
        <v>0.13136574074074073</v>
      </c>
      <c r="C106" s="43" t="s">
        <v>84</v>
      </c>
      <c r="D106" s="43" t="s">
        <v>93</v>
      </c>
      <c r="E106" s="28" t="s">
        <v>68</v>
      </c>
      <c r="F106" s="28">
        <v>20.0</v>
      </c>
      <c r="G106" s="26"/>
      <c r="H106" s="26"/>
      <c r="I106" s="26"/>
      <c r="J106" s="43" t="s">
        <v>2001</v>
      </c>
    </row>
    <row r="107">
      <c r="A107" s="43" t="s">
        <v>1964</v>
      </c>
      <c r="B107" s="27">
        <v>0.13159722222222223</v>
      </c>
      <c r="C107" s="43" t="s">
        <v>84</v>
      </c>
      <c r="D107" s="43" t="s">
        <v>91</v>
      </c>
      <c r="E107" s="28">
        <v>22.0</v>
      </c>
      <c r="F107" s="28"/>
      <c r="G107" s="26"/>
      <c r="H107" s="43" t="s">
        <v>2004</v>
      </c>
      <c r="I107" s="28">
        <v>1.0</v>
      </c>
      <c r="J107" s="43" t="s">
        <v>2005</v>
      </c>
    </row>
    <row r="108">
      <c r="A108" s="43" t="s">
        <v>1964</v>
      </c>
      <c r="B108" s="27">
        <v>0.1320486111111111</v>
      </c>
      <c r="C108" s="43" t="s">
        <v>84</v>
      </c>
      <c r="D108" s="43" t="s">
        <v>81</v>
      </c>
      <c r="E108" s="28">
        <v>17.0</v>
      </c>
      <c r="F108" s="28">
        <f>E108-6</f>
        <v>11</v>
      </c>
      <c r="G108" s="26"/>
      <c r="H108" s="26"/>
      <c r="I108" s="26"/>
      <c r="J108" s="43" t="s">
        <v>2006</v>
      </c>
    </row>
    <row r="109">
      <c r="A109" s="43" t="s">
        <v>1964</v>
      </c>
      <c r="B109" s="27">
        <v>0.13561342592592593</v>
      </c>
      <c r="C109" s="43" t="s">
        <v>70</v>
      </c>
      <c r="D109" s="43" t="s">
        <v>100</v>
      </c>
      <c r="E109" s="28">
        <v>23.0</v>
      </c>
      <c r="F109" s="28">
        <f>E109-9</f>
        <v>14</v>
      </c>
      <c r="G109" s="26"/>
      <c r="H109" s="26"/>
      <c r="I109" s="26"/>
      <c r="J109" s="26"/>
    </row>
    <row r="110">
      <c r="A110" s="43" t="s">
        <v>1964</v>
      </c>
      <c r="B110" s="27">
        <v>0.13572916666666668</v>
      </c>
      <c r="C110" s="43" t="s">
        <v>82</v>
      </c>
      <c r="D110" s="43" t="s">
        <v>91</v>
      </c>
      <c r="E110" s="28">
        <v>26.0</v>
      </c>
      <c r="F110" s="28"/>
      <c r="G110" s="26"/>
      <c r="H110" s="43" t="s">
        <v>2007</v>
      </c>
      <c r="I110" s="26"/>
      <c r="J110" s="43" t="s">
        <v>1437</v>
      </c>
    </row>
    <row r="111">
      <c r="A111" s="43" t="s">
        <v>1964</v>
      </c>
      <c r="B111" s="27">
        <v>0.1361574074074074</v>
      </c>
      <c r="C111" s="43" t="s">
        <v>70</v>
      </c>
      <c r="D111" s="43" t="s">
        <v>93</v>
      </c>
      <c r="E111" s="28">
        <v>20.0</v>
      </c>
      <c r="F111" s="28">
        <f t="shared" ref="F111:F112" si="5">E111-10</f>
        <v>10</v>
      </c>
      <c r="G111" s="26"/>
      <c r="H111" s="26"/>
      <c r="I111" s="26"/>
      <c r="J111" s="43" t="s">
        <v>1995</v>
      </c>
    </row>
    <row r="112">
      <c r="A112" s="43" t="s">
        <v>1964</v>
      </c>
      <c r="B112" s="27">
        <v>0.13619212962962962</v>
      </c>
      <c r="C112" s="43" t="s">
        <v>70</v>
      </c>
      <c r="D112" s="43" t="s">
        <v>93</v>
      </c>
      <c r="E112" s="28">
        <v>24.0</v>
      </c>
      <c r="F112" s="28">
        <f t="shared" si="5"/>
        <v>14</v>
      </c>
      <c r="G112" s="26"/>
      <c r="H112" s="26"/>
      <c r="I112" s="26"/>
      <c r="J112" s="43" t="s">
        <v>1995</v>
      </c>
    </row>
    <row r="113">
      <c r="A113" s="43" t="s">
        <v>1964</v>
      </c>
      <c r="B113" s="27">
        <v>0.1362847222222222</v>
      </c>
      <c r="C113" s="43" t="s">
        <v>70</v>
      </c>
      <c r="D113" s="43" t="s">
        <v>91</v>
      </c>
      <c r="E113" s="28">
        <v>45.0</v>
      </c>
      <c r="F113" s="28"/>
      <c r="G113" s="26"/>
      <c r="H113" s="43" t="s">
        <v>2008</v>
      </c>
      <c r="I113" s="26"/>
      <c r="J113" s="43" t="s">
        <v>2009</v>
      </c>
    </row>
    <row r="114">
      <c r="A114" s="43" t="s">
        <v>1964</v>
      </c>
      <c r="B114" s="27">
        <v>0.13744212962962962</v>
      </c>
      <c r="C114" s="43" t="s">
        <v>70</v>
      </c>
      <c r="D114" s="43" t="s">
        <v>93</v>
      </c>
      <c r="E114" s="28">
        <v>19.0</v>
      </c>
      <c r="F114" s="28">
        <f t="shared" ref="F114:F115" si="6">E114-10</f>
        <v>9</v>
      </c>
      <c r="G114" s="26"/>
      <c r="H114" s="26"/>
      <c r="I114" s="26"/>
      <c r="J114" s="43" t="s">
        <v>2010</v>
      </c>
    </row>
    <row r="115">
      <c r="A115" s="43" t="s">
        <v>1964</v>
      </c>
      <c r="B115" s="27">
        <v>0.13755787037037037</v>
      </c>
      <c r="C115" s="43" t="s">
        <v>70</v>
      </c>
      <c r="D115" s="43" t="s">
        <v>93</v>
      </c>
      <c r="E115" s="28">
        <v>21.0</v>
      </c>
      <c r="F115" s="28">
        <f t="shared" si="6"/>
        <v>11</v>
      </c>
      <c r="G115" s="26"/>
      <c r="H115" s="26"/>
      <c r="I115" s="26"/>
      <c r="J115" s="43" t="s">
        <v>2010</v>
      </c>
    </row>
    <row r="116">
      <c r="A116" s="43" t="s">
        <v>1964</v>
      </c>
      <c r="B116" s="27">
        <v>0.13765046296296296</v>
      </c>
      <c r="C116" s="43" t="s">
        <v>70</v>
      </c>
      <c r="D116" s="43" t="s">
        <v>91</v>
      </c>
      <c r="E116" s="28">
        <v>42.0</v>
      </c>
      <c r="F116" s="28"/>
      <c r="G116" s="26"/>
      <c r="H116" s="43" t="s">
        <v>2011</v>
      </c>
      <c r="I116" s="26"/>
      <c r="J116" s="43" t="s">
        <v>2009</v>
      </c>
    </row>
    <row r="117">
      <c r="A117" s="43" t="s">
        <v>1964</v>
      </c>
      <c r="B117" s="27">
        <v>0.13993055555555556</v>
      </c>
      <c r="C117" s="43" t="s">
        <v>69</v>
      </c>
      <c r="D117" s="43" t="s">
        <v>91</v>
      </c>
      <c r="E117" s="28">
        <v>12.0</v>
      </c>
      <c r="F117" s="28"/>
      <c r="G117" s="26"/>
      <c r="H117" s="43" t="s">
        <v>2012</v>
      </c>
      <c r="I117" s="26"/>
      <c r="J117" s="43" t="s">
        <v>1348</v>
      </c>
    </row>
    <row r="118">
      <c r="A118" s="43" t="s">
        <v>1964</v>
      </c>
      <c r="B118" s="27">
        <v>0.14065972222222223</v>
      </c>
      <c r="C118" s="43" t="s">
        <v>968</v>
      </c>
      <c r="D118" s="43" t="s">
        <v>91</v>
      </c>
      <c r="E118" s="28">
        <v>19.0</v>
      </c>
      <c r="F118" s="28"/>
      <c r="G118" s="26"/>
      <c r="H118" s="43" t="s">
        <v>2013</v>
      </c>
      <c r="I118" s="26"/>
      <c r="J118" s="43" t="s">
        <v>263</v>
      </c>
    </row>
    <row r="119">
      <c r="A119" s="43" t="s">
        <v>1964</v>
      </c>
      <c r="B119" s="27">
        <v>0.14188657407407407</v>
      </c>
      <c r="C119" s="43" t="s">
        <v>84</v>
      </c>
      <c r="D119" s="43" t="s">
        <v>81</v>
      </c>
      <c r="E119" s="28" t="s">
        <v>88</v>
      </c>
      <c r="F119" s="28">
        <v>1.0</v>
      </c>
      <c r="G119" s="26"/>
      <c r="H119" s="26"/>
      <c r="I119" s="26"/>
      <c r="J119" s="43" t="s">
        <v>1990</v>
      </c>
    </row>
    <row r="120">
      <c r="A120" s="43" t="s">
        <v>1964</v>
      </c>
      <c r="B120" s="27">
        <v>0.14255787037037038</v>
      </c>
      <c r="C120" s="43" t="s">
        <v>70</v>
      </c>
      <c r="D120" s="43" t="s">
        <v>81</v>
      </c>
      <c r="E120" s="28">
        <v>18.0</v>
      </c>
      <c r="F120" s="28">
        <f>E120-3</f>
        <v>15</v>
      </c>
      <c r="G120" s="26"/>
      <c r="H120" s="26"/>
      <c r="I120" s="26"/>
      <c r="J120" s="26"/>
    </row>
    <row r="121">
      <c r="A121" s="43" t="s">
        <v>1964</v>
      </c>
      <c r="B121" s="27">
        <v>0.14255787037037038</v>
      </c>
      <c r="C121" s="43" t="s">
        <v>69</v>
      </c>
      <c r="D121" s="43" t="s">
        <v>81</v>
      </c>
      <c r="E121" s="28">
        <v>11.0</v>
      </c>
      <c r="F121" s="28">
        <f>E121-2</f>
        <v>9</v>
      </c>
      <c r="G121" s="26"/>
      <c r="H121" s="26"/>
      <c r="I121" s="26"/>
      <c r="J121" s="43" t="s">
        <v>574</v>
      </c>
    </row>
    <row r="122">
      <c r="A122" s="43" t="s">
        <v>1964</v>
      </c>
      <c r="B122" s="27">
        <v>0.14322916666666666</v>
      </c>
      <c r="C122" s="43" t="s">
        <v>82</v>
      </c>
      <c r="D122" s="43" t="s">
        <v>91</v>
      </c>
      <c r="E122" s="28">
        <v>30.0</v>
      </c>
      <c r="F122" s="28"/>
      <c r="G122" s="26"/>
      <c r="H122" s="43" t="s">
        <v>2014</v>
      </c>
      <c r="I122" s="26"/>
      <c r="J122" s="43" t="s">
        <v>1437</v>
      </c>
    </row>
    <row r="123">
      <c r="A123" s="43" t="s">
        <v>1964</v>
      </c>
      <c r="B123" s="27">
        <v>0.1439814814814815</v>
      </c>
      <c r="C123" s="43" t="s">
        <v>82</v>
      </c>
      <c r="D123" s="43" t="s">
        <v>81</v>
      </c>
      <c r="E123" s="28">
        <v>15.0</v>
      </c>
      <c r="F123" s="28">
        <f>E123-3</f>
        <v>12</v>
      </c>
      <c r="G123" s="26"/>
      <c r="H123" s="26"/>
      <c r="I123" s="26"/>
      <c r="J123" s="26"/>
    </row>
    <row r="124">
      <c r="A124" s="43" t="s">
        <v>1964</v>
      </c>
      <c r="B124" s="27">
        <v>0.14461805555555557</v>
      </c>
      <c r="C124" s="43" t="s">
        <v>82</v>
      </c>
      <c r="D124" s="43" t="s">
        <v>89</v>
      </c>
      <c r="E124" s="28">
        <v>14.0</v>
      </c>
      <c r="F124" s="28">
        <f>E124-9</f>
        <v>5</v>
      </c>
      <c r="G124" s="26"/>
      <c r="H124" s="26"/>
      <c r="I124" s="26"/>
      <c r="J124" s="43" t="s">
        <v>2015</v>
      </c>
    </row>
    <row r="125">
      <c r="A125" s="43" t="s">
        <v>1964</v>
      </c>
      <c r="B125" s="27">
        <v>0.1449537037037037</v>
      </c>
      <c r="C125" s="43" t="s">
        <v>82</v>
      </c>
      <c r="D125" s="43" t="s">
        <v>91</v>
      </c>
      <c r="E125" s="28">
        <v>3.0</v>
      </c>
      <c r="F125" s="28"/>
      <c r="G125" s="26"/>
      <c r="H125" s="43" t="s">
        <v>2016</v>
      </c>
      <c r="I125" s="26"/>
      <c r="J125" s="26"/>
    </row>
    <row r="126">
      <c r="A126" s="43" t="s">
        <v>1964</v>
      </c>
      <c r="B126" s="27">
        <v>0.14532407407407408</v>
      </c>
      <c r="C126" s="43" t="s">
        <v>968</v>
      </c>
      <c r="D126" s="43" t="s">
        <v>81</v>
      </c>
      <c r="E126" s="28">
        <v>15.0</v>
      </c>
      <c r="F126" s="28">
        <f>E126-2</f>
        <v>13</v>
      </c>
      <c r="G126" s="26"/>
      <c r="H126" s="26"/>
      <c r="I126" s="26"/>
      <c r="J126" s="26"/>
    </row>
    <row r="127">
      <c r="A127" s="43" t="s">
        <v>1964</v>
      </c>
      <c r="B127" s="27">
        <v>0.14631944444444445</v>
      </c>
      <c r="C127" s="43" t="s">
        <v>968</v>
      </c>
      <c r="D127" s="43" t="s">
        <v>91</v>
      </c>
      <c r="E127" s="28">
        <v>15.0</v>
      </c>
      <c r="F127" s="28"/>
      <c r="G127" s="26"/>
      <c r="H127" s="43" t="s">
        <v>2017</v>
      </c>
      <c r="I127" s="28">
        <v>1.0</v>
      </c>
      <c r="J127" s="43" t="s">
        <v>2018</v>
      </c>
    </row>
    <row r="128">
      <c r="A128" s="43" t="s">
        <v>1964</v>
      </c>
      <c r="B128" s="27">
        <v>0.14760416666666668</v>
      </c>
      <c r="C128" s="43" t="s">
        <v>66</v>
      </c>
      <c r="D128" s="43" t="s">
        <v>81</v>
      </c>
      <c r="E128" s="28" t="s">
        <v>88</v>
      </c>
      <c r="F128" s="28">
        <v>1.0</v>
      </c>
      <c r="G128" s="26"/>
      <c r="H128" s="26"/>
      <c r="I128" s="26"/>
      <c r="J128" s="43" t="s">
        <v>2019</v>
      </c>
    </row>
    <row r="129">
      <c r="A129" s="43" t="s">
        <v>1964</v>
      </c>
      <c r="B129" s="27">
        <v>0.14797453703703703</v>
      </c>
      <c r="C129" s="43" t="s">
        <v>74</v>
      </c>
      <c r="D129" s="43" t="s">
        <v>81</v>
      </c>
      <c r="E129" s="28">
        <v>20.0</v>
      </c>
      <c r="F129" s="28">
        <f>E129-2</f>
        <v>18</v>
      </c>
      <c r="G129" s="26"/>
      <c r="H129" s="26"/>
      <c r="I129" s="26"/>
      <c r="J129" s="26"/>
    </row>
    <row r="130">
      <c r="A130" s="43" t="s">
        <v>1964</v>
      </c>
      <c r="B130" s="27">
        <v>0.14851851851851852</v>
      </c>
      <c r="C130" s="43" t="s">
        <v>74</v>
      </c>
      <c r="D130" s="43" t="s">
        <v>93</v>
      </c>
      <c r="E130" s="28">
        <v>18.0</v>
      </c>
      <c r="F130" s="28">
        <f>E130-10</f>
        <v>8</v>
      </c>
      <c r="G130" s="26"/>
      <c r="H130" s="26"/>
      <c r="I130" s="26"/>
      <c r="J130" s="43" t="s">
        <v>2020</v>
      </c>
    </row>
    <row r="131">
      <c r="A131" s="43" t="s">
        <v>1964</v>
      </c>
      <c r="B131" s="27">
        <v>0.14855324074074075</v>
      </c>
      <c r="C131" s="43" t="s">
        <v>74</v>
      </c>
      <c r="D131" s="43" t="s">
        <v>91</v>
      </c>
      <c r="E131" s="28">
        <v>28.0</v>
      </c>
      <c r="F131" s="28"/>
      <c r="G131" s="26"/>
      <c r="H131" s="43" t="s">
        <v>2021</v>
      </c>
      <c r="I131" s="28">
        <v>1.0</v>
      </c>
      <c r="J131" s="43" t="s">
        <v>2022</v>
      </c>
    </row>
    <row r="132">
      <c r="A132" s="43" t="s">
        <v>1964</v>
      </c>
      <c r="B132" s="27">
        <v>0.14988425925925927</v>
      </c>
      <c r="C132" s="43" t="s">
        <v>84</v>
      </c>
      <c r="D132" s="43" t="s">
        <v>93</v>
      </c>
      <c r="E132" s="28" t="s">
        <v>88</v>
      </c>
      <c r="F132" s="28">
        <v>1.0</v>
      </c>
      <c r="G132" s="26"/>
      <c r="H132" s="26"/>
      <c r="I132" s="26"/>
      <c r="J132" s="43" t="s">
        <v>2023</v>
      </c>
    </row>
    <row r="133">
      <c r="A133" s="43" t="s">
        <v>1964</v>
      </c>
      <c r="B133" s="27">
        <v>0.1502662037037037</v>
      </c>
      <c r="C133" s="43" t="s">
        <v>84</v>
      </c>
      <c r="D133" s="43" t="s">
        <v>93</v>
      </c>
      <c r="E133" s="28" t="s">
        <v>75</v>
      </c>
      <c r="F133" s="28" t="s">
        <v>75</v>
      </c>
      <c r="G133" s="26"/>
      <c r="H133" s="26"/>
      <c r="I133" s="26"/>
      <c r="J133" s="43" t="s">
        <v>85</v>
      </c>
    </row>
    <row r="134">
      <c r="A134" s="43" t="s">
        <v>1964</v>
      </c>
      <c r="B134" s="27">
        <v>0.1502662037037037</v>
      </c>
      <c r="C134" s="43" t="s">
        <v>84</v>
      </c>
      <c r="D134" s="43" t="s">
        <v>93</v>
      </c>
      <c r="E134" s="28">
        <v>26.0</v>
      </c>
      <c r="F134" s="28">
        <f>E134-8</f>
        <v>18</v>
      </c>
      <c r="G134" s="26"/>
      <c r="H134" s="26"/>
      <c r="I134" s="26"/>
      <c r="J134" s="43" t="s">
        <v>2024</v>
      </c>
    </row>
    <row r="135">
      <c r="A135" s="43" t="s">
        <v>1964</v>
      </c>
      <c r="B135" s="27">
        <v>0.15050925925925926</v>
      </c>
      <c r="C135" s="43" t="s">
        <v>84</v>
      </c>
      <c r="D135" s="43" t="s">
        <v>91</v>
      </c>
      <c r="E135" s="28">
        <v>21.0</v>
      </c>
      <c r="F135" s="28"/>
      <c r="G135" s="26"/>
      <c r="H135" s="43" t="s">
        <v>2025</v>
      </c>
      <c r="I135" s="26"/>
      <c r="J135" s="43" t="s">
        <v>2026</v>
      </c>
    </row>
    <row r="136">
      <c r="A136" s="43" t="s">
        <v>1964</v>
      </c>
      <c r="B136" s="27">
        <v>0.1536574074074074</v>
      </c>
      <c r="C136" s="43" t="s">
        <v>84</v>
      </c>
      <c r="D136" s="43" t="s">
        <v>81</v>
      </c>
      <c r="E136" s="28">
        <v>10.0</v>
      </c>
      <c r="F136" s="28">
        <f>E136-6</f>
        <v>4</v>
      </c>
      <c r="G136" s="26"/>
      <c r="H136" s="26"/>
      <c r="I136" s="26"/>
      <c r="J136" s="26"/>
    </row>
    <row r="137">
      <c r="A137" s="43" t="s">
        <v>1964</v>
      </c>
      <c r="B137" s="27">
        <v>0.15372685185185186</v>
      </c>
      <c r="C137" s="43" t="s">
        <v>84</v>
      </c>
      <c r="D137" s="43" t="s">
        <v>93</v>
      </c>
      <c r="E137" s="28">
        <v>16.0</v>
      </c>
      <c r="F137" s="28">
        <f>E137-8</f>
        <v>8</v>
      </c>
      <c r="G137" s="26"/>
      <c r="H137" s="26"/>
      <c r="I137" s="26"/>
      <c r="J137" s="43" t="s">
        <v>2023</v>
      </c>
    </row>
    <row r="138">
      <c r="A138" s="43" t="s">
        <v>1964</v>
      </c>
      <c r="B138" s="27">
        <v>0.1537962962962963</v>
      </c>
      <c r="C138" s="43" t="s">
        <v>84</v>
      </c>
      <c r="D138" s="43" t="s">
        <v>91</v>
      </c>
      <c r="E138" s="28">
        <v>16.0</v>
      </c>
      <c r="F138" s="28"/>
      <c r="G138" s="26"/>
      <c r="H138" s="43" t="s">
        <v>2027</v>
      </c>
      <c r="I138" s="26"/>
      <c r="J138" s="43" t="s">
        <v>2026</v>
      </c>
    </row>
    <row r="139">
      <c r="A139" s="43" t="s">
        <v>1964</v>
      </c>
      <c r="B139" s="27">
        <v>0.15578703703703703</v>
      </c>
      <c r="C139" s="43" t="s">
        <v>968</v>
      </c>
      <c r="D139" s="43" t="s">
        <v>67</v>
      </c>
      <c r="E139" s="28" t="s">
        <v>68</v>
      </c>
      <c r="F139" s="28">
        <v>20.0</v>
      </c>
      <c r="G139" s="26"/>
      <c r="H139" s="26"/>
      <c r="I139" s="26"/>
      <c r="J139" s="26"/>
    </row>
    <row r="140">
      <c r="A140" s="43" t="s">
        <v>1964</v>
      </c>
      <c r="B140" s="27">
        <v>0.15579861111111112</v>
      </c>
      <c r="C140" s="43" t="s">
        <v>74</v>
      </c>
      <c r="D140" s="43" t="s">
        <v>67</v>
      </c>
      <c r="E140" s="28" t="s">
        <v>88</v>
      </c>
      <c r="F140" s="28">
        <v>1.0</v>
      </c>
      <c r="G140" s="26"/>
      <c r="H140" s="26"/>
      <c r="I140" s="26"/>
      <c r="J140" s="26"/>
    </row>
    <row r="141">
      <c r="A141" s="43" t="s">
        <v>1964</v>
      </c>
      <c r="B141" s="27">
        <v>0.1568287037037037</v>
      </c>
      <c r="C141" s="43" t="s">
        <v>70</v>
      </c>
      <c r="D141" s="43" t="s">
        <v>91</v>
      </c>
      <c r="E141" s="28">
        <v>11.0</v>
      </c>
      <c r="F141" s="28"/>
      <c r="G141" s="26"/>
      <c r="H141" s="43" t="s">
        <v>2028</v>
      </c>
      <c r="I141" s="26"/>
      <c r="J141" s="43" t="s">
        <v>2029</v>
      </c>
    </row>
    <row r="142">
      <c r="A142" s="43" t="s">
        <v>1964</v>
      </c>
      <c r="B142" s="27">
        <v>0.15905092592592593</v>
      </c>
      <c r="C142" s="43" t="s">
        <v>74</v>
      </c>
      <c r="D142" s="43" t="s">
        <v>67</v>
      </c>
      <c r="E142" s="28">
        <v>14.0</v>
      </c>
      <c r="F142" s="28">
        <f>E142-0</f>
        <v>14</v>
      </c>
      <c r="G142" s="26"/>
      <c r="H142" s="26"/>
      <c r="I142" s="26"/>
      <c r="J142" s="26"/>
    </row>
    <row r="143">
      <c r="A143" s="43" t="s">
        <v>1964</v>
      </c>
      <c r="B143" s="27">
        <v>0.1595949074074074</v>
      </c>
      <c r="C143" s="43" t="s">
        <v>69</v>
      </c>
      <c r="D143" s="43" t="s">
        <v>320</v>
      </c>
      <c r="E143" s="28">
        <v>10.0</v>
      </c>
      <c r="F143" s="28">
        <f>E143-5</f>
        <v>5</v>
      </c>
      <c r="G143" s="26"/>
      <c r="H143" s="26"/>
      <c r="I143" s="26"/>
      <c r="J143" s="43" t="s">
        <v>2030</v>
      </c>
    </row>
    <row r="144">
      <c r="A144" s="43" t="s">
        <v>1964</v>
      </c>
      <c r="B144" s="27">
        <v>0.15986111111111112</v>
      </c>
      <c r="C144" s="43" t="s">
        <v>84</v>
      </c>
      <c r="D144" s="43" t="s">
        <v>320</v>
      </c>
      <c r="E144" s="28" t="s">
        <v>68</v>
      </c>
      <c r="F144" s="28">
        <v>20.0</v>
      </c>
      <c r="G144" s="26"/>
      <c r="H144" s="26"/>
      <c r="I144" s="26"/>
      <c r="J144" s="43" t="s">
        <v>2031</v>
      </c>
    </row>
    <row r="145">
      <c r="A145" s="43" t="s">
        <v>1964</v>
      </c>
      <c r="B145" s="27">
        <v>0.16067129629629628</v>
      </c>
      <c r="C145" s="43" t="s">
        <v>968</v>
      </c>
      <c r="D145" s="43" t="s">
        <v>120</v>
      </c>
      <c r="E145" s="28">
        <v>13.0</v>
      </c>
      <c r="F145" s="28"/>
      <c r="G145" s="26"/>
      <c r="H145" s="43" t="s">
        <v>2032</v>
      </c>
      <c r="I145" s="26"/>
      <c r="J145" s="43" t="s">
        <v>1208</v>
      </c>
    </row>
    <row r="146">
      <c r="A146" s="43" t="s">
        <v>1964</v>
      </c>
      <c r="B146" s="27">
        <v>0.1611226851851852</v>
      </c>
      <c r="C146" s="43" t="s">
        <v>968</v>
      </c>
      <c r="D146" s="43" t="s">
        <v>128</v>
      </c>
      <c r="E146" s="28">
        <v>12.0</v>
      </c>
      <c r="F146" s="28">
        <f t="shared" ref="F146:F147" si="7">E146-9</f>
        <v>3</v>
      </c>
      <c r="G146" s="26"/>
      <c r="H146" s="26"/>
      <c r="I146" s="26"/>
      <c r="J146" s="43" t="s">
        <v>85</v>
      </c>
    </row>
    <row r="147">
      <c r="A147" s="43" t="s">
        <v>1964</v>
      </c>
      <c r="B147" s="27">
        <v>0.1611226851851852</v>
      </c>
      <c r="C147" s="43" t="s">
        <v>968</v>
      </c>
      <c r="D147" s="43" t="s">
        <v>128</v>
      </c>
      <c r="E147" s="28">
        <v>20.0</v>
      </c>
      <c r="F147" s="28">
        <f t="shared" si="7"/>
        <v>11</v>
      </c>
      <c r="G147" s="26"/>
      <c r="H147" s="26"/>
      <c r="I147" s="26"/>
      <c r="J147" s="26"/>
    </row>
    <row r="148">
      <c r="A148" s="43" t="s">
        <v>1964</v>
      </c>
      <c r="B148" s="27">
        <v>0.16181712962962963</v>
      </c>
      <c r="C148" s="43" t="s">
        <v>82</v>
      </c>
      <c r="D148" s="43" t="s">
        <v>67</v>
      </c>
      <c r="E148" s="28">
        <v>8.0</v>
      </c>
      <c r="F148" s="28">
        <f>E148-4</f>
        <v>4</v>
      </c>
      <c r="G148" s="26"/>
      <c r="H148" s="26"/>
      <c r="I148" s="26"/>
      <c r="J148" s="26"/>
    </row>
    <row r="149">
      <c r="A149" s="43" t="s">
        <v>1964</v>
      </c>
      <c r="B149" s="27">
        <v>0.1619560185185185</v>
      </c>
      <c r="C149" s="43" t="s">
        <v>74</v>
      </c>
      <c r="D149" s="43" t="s">
        <v>67</v>
      </c>
      <c r="E149" s="28">
        <v>16.0</v>
      </c>
      <c r="F149" s="28">
        <f>E149-0</f>
        <v>16</v>
      </c>
      <c r="G149" s="26"/>
      <c r="H149" s="26"/>
      <c r="I149" s="26"/>
      <c r="J149" s="26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2033</v>
      </c>
      <c r="B2" s="27">
        <v>0.009097222222222222</v>
      </c>
      <c r="C2" s="43" t="s">
        <v>968</v>
      </c>
      <c r="D2" s="43" t="s">
        <v>132</v>
      </c>
      <c r="E2" s="28">
        <v>12.0</v>
      </c>
      <c r="F2" s="25">
        <f>E2--1</f>
        <v>13</v>
      </c>
      <c r="G2" s="26"/>
      <c r="H2" s="26"/>
      <c r="I2" s="26"/>
      <c r="J2" s="26"/>
    </row>
    <row r="3">
      <c r="A3" s="43" t="s">
        <v>2033</v>
      </c>
      <c r="B3" s="27">
        <v>0.00962962962962963</v>
      </c>
      <c r="C3" s="43" t="s">
        <v>968</v>
      </c>
      <c r="D3" s="43" t="s">
        <v>87</v>
      </c>
      <c r="E3" s="28">
        <v>16.0</v>
      </c>
      <c r="F3" s="25">
        <f>E3-1</f>
        <v>15</v>
      </c>
      <c r="G3" s="26"/>
      <c r="H3" s="26"/>
      <c r="I3" s="26"/>
      <c r="J3" s="26"/>
    </row>
    <row r="4">
      <c r="A4" s="43" t="s">
        <v>2033</v>
      </c>
      <c r="B4" s="27">
        <v>0.00980324074074074</v>
      </c>
      <c r="C4" s="43" t="s">
        <v>69</v>
      </c>
      <c r="D4" s="43" t="s">
        <v>87</v>
      </c>
      <c r="E4" s="28">
        <v>17.0</v>
      </c>
      <c r="F4" s="25">
        <f>E4-4</f>
        <v>13</v>
      </c>
      <c r="G4" s="26"/>
      <c r="H4" s="26"/>
      <c r="I4" s="26"/>
      <c r="J4" s="26"/>
    </row>
    <row r="5">
      <c r="A5" s="43" t="s">
        <v>2033</v>
      </c>
      <c r="B5" s="27">
        <v>0.00982638888888889</v>
      </c>
      <c r="C5" s="43" t="s">
        <v>82</v>
      </c>
      <c r="D5" s="43" t="s">
        <v>87</v>
      </c>
      <c r="E5" s="28">
        <v>15.0</v>
      </c>
      <c r="F5" s="25">
        <f>E5-1</f>
        <v>14</v>
      </c>
      <c r="G5" s="26"/>
      <c r="H5" s="26"/>
      <c r="I5" s="26"/>
      <c r="J5" s="26"/>
    </row>
    <row r="6">
      <c r="A6" s="43" t="s">
        <v>2033</v>
      </c>
      <c r="B6" s="27">
        <v>0.009918981481481482</v>
      </c>
      <c r="C6" s="43" t="s">
        <v>70</v>
      </c>
      <c r="D6" s="43" t="s">
        <v>87</v>
      </c>
      <c r="E6" s="28">
        <v>14.0</v>
      </c>
      <c r="F6" s="25">
        <f>E6-5</f>
        <v>9</v>
      </c>
      <c r="G6" s="26"/>
      <c r="H6" s="26"/>
      <c r="I6" s="26"/>
      <c r="J6" s="26"/>
    </row>
    <row r="7">
      <c r="A7" s="43" t="s">
        <v>2033</v>
      </c>
      <c r="B7" s="27">
        <v>0.009930555555555555</v>
      </c>
      <c r="C7" s="43" t="s">
        <v>84</v>
      </c>
      <c r="D7" s="43" t="s">
        <v>87</v>
      </c>
      <c r="E7" s="28">
        <v>14.0</v>
      </c>
      <c r="F7" s="25">
        <f>E7-2</f>
        <v>12</v>
      </c>
      <c r="G7" s="26"/>
      <c r="H7" s="26"/>
      <c r="I7" s="26"/>
      <c r="J7" s="26"/>
    </row>
    <row r="8">
      <c r="A8" s="43" t="s">
        <v>2033</v>
      </c>
      <c r="B8" s="27">
        <v>0.009942129629629629</v>
      </c>
      <c r="C8" s="43" t="s">
        <v>66</v>
      </c>
      <c r="D8" s="43" t="s">
        <v>87</v>
      </c>
      <c r="E8" s="28">
        <v>12.0</v>
      </c>
      <c r="F8" s="28">
        <f>E8-0</f>
        <v>12</v>
      </c>
      <c r="G8" s="26"/>
      <c r="H8" s="26"/>
      <c r="I8" s="26"/>
      <c r="J8" s="26"/>
    </row>
    <row r="9">
      <c r="A9" s="43" t="s">
        <v>2033</v>
      </c>
      <c r="B9" s="27">
        <v>0.01005787037037037</v>
      </c>
      <c r="C9" s="43" t="s">
        <v>74</v>
      </c>
      <c r="D9" s="43" t="s">
        <v>87</v>
      </c>
      <c r="E9" s="28">
        <v>7.0</v>
      </c>
      <c r="F9" s="25">
        <f>E9-5</f>
        <v>2</v>
      </c>
      <c r="G9" s="26"/>
      <c r="H9" s="26"/>
      <c r="I9" s="26"/>
      <c r="J9" s="26"/>
    </row>
    <row r="10">
      <c r="A10" s="43" t="s">
        <v>2033</v>
      </c>
      <c r="B10" s="27">
        <v>0.01337962962962963</v>
      </c>
      <c r="C10" s="43" t="s">
        <v>70</v>
      </c>
      <c r="D10" s="43" t="s">
        <v>67</v>
      </c>
      <c r="E10" s="28" t="s">
        <v>75</v>
      </c>
      <c r="F10" s="28" t="s">
        <v>75</v>
      </c>
      <c r="G10" s="26"/>
      <c r="H10" s="26"/>
      <c r="I10" s="26"/>
      <c r="J10" s="43" t="s">
        <v>160</v>
      </c>
    </row>
    <row r="11">
      <c r="A11" s="43" t="s">
        <v>2033</v>
      </c>
      <c r="B11" s="27">
        <v>0.01337962962962963</v>
      </c>
      <c r="C11" s="43" t="s">
        <v>70</v>
      </c>
      <c r="D11" s="43" t="s">
        <v>67</v>
      </c>
      <c r="E11" s="28">
        <v>8.0</v>
      </c>
      <c r="F11" s="25">
        <f>E11-3</f>
        <v>5</v>
      </c>
      <c r="G11" s="26"/>
      <c r="H11" s="26"/>
      <c r="I11" s="26"/>
      <c r="J11" s="43" t="s">
        <v>161</v>
      </c>
    </row>
    <row r="12">
      <c r="A12" s="43" t="s">
        <v>2033</v>
      </c>
      <c r="B12" s="27">
        <v>0.016122685185185184</v>
      </c>
      <c r="C12" s="43" t="s">
        <v>74</v>
      </c>
      <c r="D12" s="43" t="s">
        <v>93</v>
      </c>
      <c r="E12" s="28">
        <v>19.0</v>
      </c>
      <c r="F12" s="28">
        <v>10.0</v>
      </c>
      <c r="G12" s="26"/>
      <c r="H12" s="26"/>
      <c r="I12" s="26"/>
      <c r="J12" s="43" t="s">
        <v>2034</v>
      </c>
    </row>
    <row r="13">
      <c r="A13" s="43" t="s">
        <v>2033</v>
      </c>
      <c r="B13" s="27">
        <v>0.01619212962962963</v>
      </c>
      <c r="C13" s="43" t="s">
        <v>74</v>
      </c>
      <c r="D13" s="43" t="s">
        <v>91</v>
      </c>
      <c r="E13" s="28">
        <v>9.0</v>
      </c>
      <c r="F13" s="25"/>
      <c r="G13" s="26"/>
      <c r="H13" s="26"/>
      <c r="I13" s="26"/>
      <c r="J13" s="43" t="s">
        <v>274</v>
      </c>
    </row>
    <row r="14">
      <c r="A14" s="43" t="s">
        <v>2033</v>
      </c>
      <c r="B14" s="27">
        <v>0.01716435185185185</v>
      </c>
      <c r="C14" s="43" t="s">
        <v>69</v>
      </c>
      <c r="D14" s="43" t="s">
        <v>91</v>
      </c>
      <c r="E14" s="28">
        <v>15.0</v>
      </c>
      <c r="F14" s="25"/>
      <c r="G14" s="26"/>
      <c r="H14" s="43" t="s">
        <v>2035</v>
      </c>
      <c r="I14" s="26"/>
      <c r="J14" s="43" t="s">
        <v>239</v>
      </c>
    </row>
    <row r="15">
      <c r="A15" s="43" t="s">
        <v>2033</v>
      </c>
      <c r="B15" s="27">
        <v>0.01765046296296296</v>
      </c>
      <c r="C15" s="43" t="s">
        <v>74</v>
      </c>
      <c r="D15" s="43" t="s">
        <v>93</v>
      </c>
      <c r="E15" s="28">
        <v>27.0</v>
      </c>
      <c r="F15" s="28">
        <v>17.0</v>
      </c>
      <c r="G15" s="26"/>
      <c r="H15" s="26"/>
      <c r="I15" s="26"/>
      <c r="J15" s="43" t="s">
        <v>1363</v>
      </c>
    </row>
    <row r="16">
      <c r="A16" s="43" t="s">
        <v>2033</v>
      </c>
      <c r="B16" s="27">
        <v>0.017824074074074076</v>
      </c>
      <c r="C16" s="43" t="s">
        <v>74</v>
      </c>
      <c r="D16" s="43" t="s">
        <v>91</v>
      </c>
      <c r="E16" s="28">
        <v>25.0</v>
      </c>
      <c r="F16" s="25"/>
      <c r="G16" s="26"/>
      <c r="H16" s="43" t="s">
        <v>2036</v>
      </c>
      <c r="I16" s="26"/>
      <c r="J16" s="26"/>
    </row>
    <row r="17">
      <c r="A17" s="43" t="s">
        <v>2033</v>
      </c>
      <c r="B17" s="27">
        <v>0.017974537037037035</v>
      </c>
      <c r="C17" s="43" t="s">
        <v>74</v>
      </c>
      <c r="D17" s="43" t="s">
        <v>93</v>
      </c>
      <c r="E17" s="28">
        <v>29.0</v>
      </c>
      <c r="F17" s="28">
        <v>19.0</v>
      </c>
      <c r="G17" s="26"/>
      <c r="H17" s="26"/>
      <c r="I17" s="26"/>
      <c r="J17" s="43" t="s">
        <v>1304</v>
      </c>
    </row>
    <row r="18">
      <c r="A18" s="43" t="s">
        <v>2033</v>
      </c>
      <c r="B18" s="27">
        <v>0.018032407407407407</v>
      </c>
      <c r="C18" s="43" t="s">
        <v>74</v>
      </c>
      <c r="D18" s="43" t="s">
        <v>91</v>
      </c>
      <c r="E18" s="28">
        <v>9.0</v>
      </c>
      <c r="F18" s="25"/>
      <c r="G18" s="26"/>
      <c r="H18" s="43" t="s">
        <v>2037</v>
      </c>
      <c r="I18" s="26"/>
      <c r="J18" s="26"/>
    </row>
    <row r="19">
      <c r="A19" s="43" t="s">
        <v>2033</v>
      </c>
      <c r="B19" s="27">
        <v>0.019884259259259258</v>
      </c>
      <c r="C19" s="43" t="s">
        <v>69</v>
      </c>
      <c r="D19" s="43" t="s">
        <v>89</v>
      </c>
      <c r="E19" s="28">
        <v>23.0</v>
      </c>
      <c r="F19" s="25">
        <f>E19-9</f>
        <v>14</v>
      </c>
      <c r="G19" s="26"/>
      <c r="H19" s="26"/>
      <c r="I19" s="26"/>
      <c r="J19" s="43" t="s">
        <v>814</v>
      </c>
    </row>
    <row r="20">
      <c r="A20" s="43" t="s">
        <v>2033</v>
      </c>
      <c r="B20" s="27">
        <v>0.020462962962962964</v>
      </c>
      <c r="C20" s="43" t="s">
        <v>69</v>
      </c>
      <c r="D20" s="43" t="s">
        <v>91</v>
      </c>
      <c r="E20" s="28">
        <v>31.0</v>
      </c>
      <c r="F20" s="25"/>
      <c r="G20" s="26"/>
      <c r="H20" s="43" t="s">
        <v>2038</v>
      </c>
      <c r="I20" s="26"/>
      <c r="J20" s="26"/>
    </row>
    <row r="21">
      <c r="A21" s="43" t="s">
        <v>2033</v>
      </c>
      <c r="B21" s="27">
        <v>0.022488425925925926</v>
      </c>
      <c r="C21" s="43" t="s">
        <v>82</v>
      </c>
      <c r="D21" s="43" t="s">
        <v>91</v>
      </c>
      <c r="E21" s="28">
        <v>9.0</v>
      </c>
      <c r="F21" s="25"/>
      <c r="G21" s="26"/>
      <c r="H21" s="43" t="s">
        <v>2039</v>
      </c>
      <c r="I21" s="26"/>
      <c r="J21" s="43" t="s">
        <v>2040</v>
      </c>
    </row>
    <row r="22">
      <c r="A22" s="43" t="s">
        <v>2033</v>
      </c>
      <c r="B22" s="27">
        <v>0.024756944444444446</v>
      </c>
      <c r="C22" s="43" t="s">
        <v>84</v>
      </c>
      <c r="D22" s="43" t="s">
        <v>93</v>
      </c>
      <c r="E22" s="28">
        <v>19.0</v>
      </c>
      <c r="F22" s="25">
        <f>E22-10</f>
        <v>9</v>
      </c>
      <c r="G22" s="26"/>
      <c r="H22" s="26"/>
      <c r="I22" s="26"/>
      <c r="J22" s="43" t="s">
        <v>663</v>
      </c>
    </row>
    <row r="23">
      <c r="A23" s="43" t="s">
        <v>2033</v>
      </c>
      <c r="B23" s="27">
        <v>0.024965277777777777</v>
      </c>
      <c r="C23" s="43" t="s">
        <v>84</v>
      </c>
      <c r="D23" s="43" t="s">
        <v>91</v>
      </c>
      <c r="E23" s="28">
        <v>23.0</v>
      </c>
      <c r="F23" s="25"/>
      <c r="G23" s="26"/>
      <c r="H23" s="43" t="s">
        <v>2041</v>
      </c>
      <c r="I23" s="28">
        <v>1.0</v>
      </c>
      <c r="J23" s="43" t="s">
        <v>2042</v>
      </c>
    </row>
    <row r="24">
      <c r="A24" s="43" t="s">
        <v>2033</v>
      </c>
      <c r="B24" s="27">
        <v>0.026377314814814815</v>
      </c>
      <c r="C24" s="43" t="s">
        <v>84</v>
      </c>
      <c r="D24" s="43" t="s">
        <v>93</v>
      </c>
      <c r="E24" s="28">
        <v>15.0</v>
      </c>
      <c r="F24" s="25">
        <f>E24-10</f>
        <v>5</v>
      </c>
      <c r="G24" s="26"/>
      <c r="H24" s="26"/>
      <c r="I24" s="26"/>
      <c r="J24" s="43" t="s">
        <v>663</v>
      </c>
    </row>
    <row r="25">
      <c r="A25" s="43" t="s">
        <v>2033</v>
      </c>
      <c r="B25" s="27">
        <v>0.02666666666666667</v>
      </c>
      <c r="C25" s="43" t="s">
        <v>84</v>
      </c>
      <c r="D25" s="43" t="s">
        <v>91</v>
      </c>
      <c r="E25" s="28">
        <v>14.0</v>
      </c>
      <c r="F25" s="25"/>
      <c r="G25" s="26"/>
      <c r="H25" s="43" t="s">
        <v>2043</v>
      </c>
      <c r="I25" s="26"/>
      <c r="J25" s="26"/>
    </row>
    <row r="26">
      <c r="A26" s="43" t="s">
        <v>2033</v>
      </c>
      <c r="B26" s="27">
        <v>0.02738425925925926</v>
      </c>
      <c r="C26" s="43" t="s">
        <v>66</v>
      </c>
      <c r="D26" s="43" t="s">
        <v>89</v>
      </c>
      <c r="E26" s="28" t="s">
        <v>88</v>
      </c>
      <c r="F26" s="28">
        <v>1.0</v>
      </c>
      <c r="G26" s="26"/>
      <c r="H26" s="26"/>
      <c r="I26" s="26"/>
      <c r="J26" s="43" t="s">
        <v>171</v>
      </c>
    </row>
    <row r="27">
      <c r="A27" s="43" t="s">
        <v>2033</v>
      </c>
      <c r="B27" s="27">
        <v>0.02753472222222222</v>
      </c>
      <c r="C27" s="43" t="s">
        <v>66</v>
      </c>
      <c r="D27" s="43" t="s">
        <v>89</v>
      </c>
      <c r="E27" s="28">
        <v>19.0</v>
      </c>
      <c r="F27" s="25">
        <f>E27-9</f>
        <v>10</v>
      </c>
      <c r="G27" s="26"/>
      <c r="H27" s="26"/>
      <c r="I27" s="26"/>
      <c r="J27" s="43" t="s">
        <v>171</v>
      </c>
    </row>
    <row r="28">
      <c r="A28" s="43" t="s">
        <v>2033</v>
      </c>
      <c r="B28" s="27">
        <v>0.02761574074074074</v>
      </c>
      <c r="C28" s="43" t="s">
        <v>66</v>
      </c>
      <c r="D28" s="43" t="s">
        <v>91</v>
      </c>
      <c r="E28" s="28">
        <v>12.0</v>
      </c>
      <c r="F28" s="25"/>
      <c r="G28" s="26"/>
      <c r="H28" s="43" t="s">
        <v>2044</v>
      </c>
      <c r="I28" s="26"/>
      <c r="J28" s="26"/>
    </row>
    <row r="29">
      <c r="A29" s="43" t="s">
        <v>2033</v>
      </c>
      <c r="B29" s="27">
        <v>0.030069444444444444</v>
      </c>
      <c r="C29" s="43" t="s">
        <v>82</v>
      </c>
      <c r="D29" s="43" t="s">
        <v>91</v>
      </c>
      <c r="E29" s="28">
        <v>12.0</v>
      </c>
      <c r="F29" s="25"/>
      <c r="G29" s="26"/>
      <c r="H29" s="43" t="s">
        <v>2045</v>
      </c>
      <c r="I29" s="28">
        <v>1.0</v>
      </c>
      <c r="J29" s="43" t="s">
        <v>2046</v>
      </c>
    </row>
    <row r="30">
      <c r="A30" s="43" t="s">
        <v>2033</v>
      </c>
      <c r="B30" s="27">
        <v>0.03170138888888889</v>
      </c>
      <c r="C30" s="43" t="s">
        <v>82</v>
      </c>
      <c r="D30" s="43" t="s">
        <v>67</v>
      </c>
      <c r="E30" s="28" t="s">
        <v>88</v>
      </c>
      <c r="F30" s="28">
        <v>1.0</v>
      </c>
      <c r="G30" s="26"/>
      <c r="H30" s="26"/>
      <c r="I30" s="26"/>
      <c r="J30" s="26"/>
    </row>
    <row r="31">
      <c r="A31" s="43" t="s">
        <v>2033</v>
      </c>
      <c r="B31" s="27">
        <v>0.03298611111111111</v>
      </c>
      <c r="C31" s="43" t="s">
        <v>968</v>
      </c>
      <c r="D31" s="43" t="s">
        <v>132</v>
      </c>
      <c r="E31" s="28">
        <v>6.0</v>
      </c>
      <c r="F31" s="25">
        <f>E31--1</f>
        <v>7</v>
      </c>
      <c r="G31" s="26"/>
      <c r="H31" s="26"/>
      <c r="I31" s="26"/>
      <c r="J31" s="26"/>
    </row>
    <row r="32">
      <c r="A32" s="43" t="s">
        <v>2033</v>
      </c>
      <c r="B32" s="27">
        <v>0.03351851851851852</v>
      </c>
      <c r="C32" s="43" t="s">
        <v>82</v>
      </c>
      <c r="D32" s="43" t="s">
        <v>166</v>
      </c>
      <c r="E32" s="28">
        <v>20.0</v>
      </c>
      <c r="F32" s="25">
        <f>E32-8</f>
        <v>12</v>
      </c>
      <c r="G32" s="26"/>
      <c r="H32" s="26"/>
      <c r="I32" s="26"/>
      <c r="J32" s="26"/>
    </row>
    <row r="33">
      <c r="A33" s="43" t="s">
        <v>2033</v>
      </c>
      <c r="B33" s="27">
        <v>0.03414351851851852</v>
      </c>
      <c r="C33" s="43" t="s">
        <v>70</v>
      </c>
      <c r="D33" s="43" t="s">
        <v>67</v>
      </c>
      <c r="E33" s="28">
        <v>13.0</v>
      </c>
      <c r="F33" s="25">
        <f>E33-3</f>
        <v>10</v>
      </c>
      <c r="G33" s="26"/>
      <c r="H33" s="26"/>
      <c r="I33" s="26"/>
      <c r="J33" s="26"/>
    </row>
    <row r="34">
      <c r="A34" s="43" t="s">
        <v>2033</v>
      </c>
      <c r="B34" s="27">
        <v>0.034965277777777776</v>
      </c>
      <c r="C34" s="43" t="s">
        <v>69</v>
      </c>
      <c r="D34" s="43" t="s">
        <v>120</v>
      </c>
      <c r="E34" s="28">
        <v>11.0</v>
      </c>
      <c r="F34" s="25"/>
      <c r="G34" s="26"/>
      <c r="H34" s="26"/>
      <c r="I34" s="26"/>
      <c r="J34" s="43" t="s">
        <v>2047</v>
      </c>
    </row>
    <row r="35">
      <c r="A35" s="43" t="s">
        <v>2033</v>
      </c>
      <c r="B35" s="27">
        <v>0.036828703703703704</v>
      </c>
      <c r="C35" s="43" t="s">
        <v>69</v>
      </c>
      <c r="D35" s="43" t="s">
        <v>67</v>
      </c>
      <c r="E35" s="28">
        <v>24.0</v>
      </c>
      <c r="F35" s="25">
        <f>E35-5</f>
        <v>19</v>
      </c>
      <c r="G35" s="26"/>
      <c r="H35" s="26"/>
      <c r="I35" s="26"/>
      <c r="J35" s="26"/>
    </row>
    <row r="36">
      <c r="A36" s="43" t="s">
        <v>2033</v>
      </c>
      <c r="B36" s="27">
        <v>0.03697916666666667</v>
      </c>
      <c r="C36" s="43" t="s">
        <v>968</v>
      </c>
      <c r="D36" s="43" t="s">
        <v>67</v>
      </c>
      <c r="E36" s="28">
        <v>26.0</v>
      </c>
      <c r="F36" s="25">
        <f>E36-9</f>
        <v>17</v>
      </c>
      <c r="G36" s="26"/>
      <c r="H36" s="26"/>
      <c r="I36" s="26"/>
      <c r="J36" s="26"/>
    </row>
    <row r="37">
      <c r="A37" s="43" t="s">
        <v>2033</v>
      </c>
      <c r="B37" s="27">
        <v>0.038356481481481484</v>
      </c>
      <c r="C37" s="43" t="s">
        <v>66</v>
      </c>
      <c r="D37" s="43" t="s">
        <v>67</v>
      </c>
      <c r="E37" s="28" t="s">
        <v>88</v>
      </c>
      <c r="F37" s="28">
        <v>1.0</v>
      </c>
      <c r="G37" s="26"/>
      <c r="H37" s="26"/>
      <c r="I37" s="26"/>
      <c r="J37" s="26"/>
    </row>
    <row r="38">
      <c r="A38" s="43" t="s">
        <v>2033</v>
      </c>
      <c r="B38" s="27">
        <v>0.04173611111111111</v>
      </c>
      <c r="C38" s="43" t="s">
        <v>74</v>
      </c>
      <c r="D38" s="43" t="s">
        <v>67</v>
      </c>
      <c r="E38" s="28">
        <v>18.0</v>
      </c>
      <c r="F38" s="25">
        <f>E38-0</f>
        <v>18</v>
      </c>
      <c r="G38" s="26"/>
      <c r="H38" s="26"/>
      <c r="I38" s="26"/>
      <c r="J38" s="26"/>
    </row>
    <row r="39">
      <c r="A39" s="43" t="s">
        <v>2033</v>
      </c>
      <c r="B39" s="27">
        <v>0.04226851851851852</v>
      </c>
      <c r="C39" s="43" t="s">
        <v>968</v>
      </c>
      <c r="D39" s="43" t="s">
        <v>128</v>
      </c>
      <c r="E39" s="28">
        <v>11.0</v>
      </c>
      <c r="F39" s="25">
        <f>E39-9</f>
        <v>2</v>
      </c>
      <c r="G39" s="26"/>
      <c r="H39" s="26"/>
      <c r="I39" s="26"/>
      <c r="J39" s="26"/>
    </row>
    <row r="40">
      <c r="A40" s="43" t="s">
        <v>2033</v>
      </c>
      <c r="B40" s="27">
        <v>0.04244212962962963</v>
      </c>
      <c r="C40" s="43" t="s">
        <v>968</v>
      </c>
      <c r="D40" s="43" t="s">
        <v>132</v>
      </c>
      <c r="E40" s="28">
        <v>13.0</v>
      </c>
      <c r="F40" s="25">
        <f>E40--1</f>
        <v>14</v>
      </c>
      <c r="G40" s="26"/>
      <c r="H40" s="26"/>
      <c r="I40" s="26"/>
      <c r="J40" s="26"/>
    </row>
    <row r="41">
      <c r="A41" s="43" t="s">
        <v>2033</v>
      </c>
      <c r="B41" s="27">
        <v>0.0434375</v>
      </c>
      <c r="C41" s="43" t="s">
        <v>69</v>
      </c>
      <c r="D41" s="43" t="s">
        <v>320</v>
      </c>
      <c r="E41" s="28">
        <v>13.0</v>
      </c>
      <c r="F41" s="25">
        <f>E41-5</f>
        <v>8</v>
      </c>
      <c r="G41" s="26"/>
      <c r="H41" s="26"/>
      <c r="I41" s="26"/>
      <c r="J41" s="43" t="s">
        <v>2048</v>
      </c>
    </row>
    <row r="42">
      <c r="A42" s="43" t="s">
        <v>2033</v>
      </c>
      <c r="B42" s="27">
        <v>0.04408564814814815</v>
      </c>
      <c r="C42" s="43" t="s">
        <v>66</v>
      </c>
      <c r="D42" s="43" t="s">
        <v>87</v>
      </c>
      <c r="E42" s="28" t="s">
        <v>88</v>
      </c>
      <c r="F42" s="28">
        <v>1.0</v>
      </c>
      <c r="G42" s="26"/>
      <c r="H42" s="26"/>
      <c r="I42" s="26"/>
      <c r="J42" s="26"/>
    </row>
    <row r="43">
      <c r="A43" s="43" t="s">
        <v>2033</v>
      </c>
      <c r="B43" s="27">
        <v>0.04435185185185185</v>
      </c>
      <c r="C43" s="43" t="s">
        <v>69</v>
      </c>
      <c r="D43" s="43" t="s">
        <v>87</v>
      </c>
      <c r="E43" s="28">
        <v>20.0</v>
      </c>
      <c r="F43" s="25">
        <f>E43-4</f>
        <v>16</v>
      </c>
      <c r="G43" s="26"/>
      <c r="H43" s="26"/>
      <c r="I43" s="26"/>
      <c r="J43" s="26"/>
    </row>
    <row r="44">
      <c r="A44" s="43" t="s">
        <v>2033</v>
      </c>
      <c r="B44" s="27">
        <v>0.04435185185185185</v>
      </c>
      <c r="C44" s="43" t="s">
        <v>84</v>
      </c>
      <c r="D44" s="43" t="s">
        <v>87</v>
      </c>
      <c r="E44" s="28">
        <v>20.0</v>
      </c>
      <c r="F44" s="25">
        <f>E44-2</f>
        <v>18</v>
      </c>
      <c r="G44" s="26"/>
      <c r="H44" s="26"/>
      <c r="I44" s="26"/>
      <c r="J44" s="26"/>
    </row>
    <row r="45">
      <c r="A45" s="43" t="s">
        <v>2033</v>
      </c>
      <c r="B45" s="27">
        <v>0.044363425925925924</v>
      </c>
      <c r="C45" s="43" t="s">
        <v>74</v>
      </c>
      <c r="D45" s="43" t="s">
        <v>87</v>
      </c>
      <c r="E45" s="28" t="s">
        <v>68</v>
      </c>
      <c r="F45" s="28">
        <v>20.0</v>
      </c>
      <c r="G45" s="26"/>
      <c r="H45" s="26"/>
      <c r="I45" s="26"/>
      <c r="J45" s="26"/>
    </row>
    <row r="46">
      <c r="A46" s="43" t="s">
        <v>2033</v>
      </c>
      <c r="B46" s="27">
        <v>0.04456018518518518</v>
      </c>
      <c r="C46" s="43" t="s">
        <v>968</v>
      </c>
      <c r="D46" s="43" t="s">
        <v>87</v>
      </c>
      <c r="E46" s="28">
        <v>18.0</v>
      </c>
      <c r="F46" s="25">
        <f>E46-1</f>
        <v>17</v>
      </c>
      <c r="G46" s="26"/>
      <c r="H46" s="26"/>
      <c r="I46" s="26"/>
      <c r="J46" s="26"/>
    </row>
    <row r="47">
      <c r="A47" s="43" t="s">
        <v>2033</v>
      </c>
      <c r="B47" s="27">
        <v>0.04472222222222222</v>
      </c>
      <c r="C47" s="43" t="s">
        <v>82</v>
      </c>
      <c r="D47" s="43" t="s">
        <v>87</v>
      </c>
      <c r="E47" s="28">
        <v>13.0</v>
      </c>
      <c r="F47" s="25">
        <f>E47-2</f>
        <v>11</v>
      </c>
      <c r="G47" s="26"/>
      <c r="H47" s="26"/>
      <c r="I47" s="26"/>
      <c r="J47" s="26"/>
    </row>
    <row r="48">
      <c r="A48" s="43" t="s">
        <v>2033</v>
      </c>
      <c r="B48" s="27">
        <v>0.04474537037037037</v>
      </c>
      <c r="C48" s="43" t="s">
        <v>70</v>
      </c>
      <c r="D48" s="43" t="s">
        <v>87</v>
      </c>
      <c r="E48" s="28">
        <v>10.0</v>
      </c>
      <c r="F48" s="25">
        <f>E48-5</f>
        <v>5</v>
      </c>
      <c r="G48" s="26"/>
      <c r="H48" s="26"/>
      <c r="I48" s="26"/>
      <c r="J48" s="26"/>
    </row>
    <row r="49">
      <c r="A49" s="43" t="s">
        <v>2033</v>
      </c>
      <c r="B49" s="27">
        <v>0.04631944444444445</v>
      </c>
      <c r="C49" s="43" t="s">
        <v>74</v>
      </c>
      <c r="D49" s="43" t="s">
        <v>125</v>
      </c>
      <c r="E49" s="28" t="s">
        <v>68</v>
      </c>
      <c r="F49" s="28">
        <v>20.0</v>
      </c>
      <c r="G49" s="26"/>
      <c r="H49" s="26"/>
      <c r="I49" s="26"/>
      <c r="J49" s="26"/>
    </row>
    <row r="50">
      <c r="A50" s="43" t="s">
        <v>2033</v>
      </c>
      <c r="B50" s="27">
        <v>0.04658564814814815</v>
      </c>
      <c r="C50" s="43" t="s">
        <v>74</v>
      </c>
      <c r="D50" s="43" t="s">
        <v>93</v>
      </c>
      <c r="E50" s="28">
        <v>14.0</v>
      </c>
      <c r="F50" s="25">
        <f>E50-10</f>
        <v>4</v>
      </c>
      <c r="G50" s="26"/>
      <c r="H50" s="26"/>
      <c r="I50" s="26"/>
      <c r="J50" s="43" t="s">
        <v>85</v>
      </c>
    </row>
    <row r="51">
      <c r="A51" s="43" t="s">
        <v>2033</v>
      </c>
      <c r="B51" s="27">
        <v>0.04658564814814815</v>
      </c>
      <c r="C51" s="43" t="s">
        <v>74</v>
      </c>
      <c r="D51" s="43" t="s">
        <v>93</v>
      </c>
      <c r="E51" s="28">
        <v>29.0</v>
      </c>
      <c r="F51" s="28">
        <v>19.0</v>
      </c>
      <c r="G51" s="26"/>
      <c r="H51" s="26"/>
      <c r="I51" s="26"/>
      <c r="J51" s="43" t="s">
        <v>1313</v>
      </c>
    </row>
    <row r="52">
      <c r="A52" s="43" t="s">
        <v>2033</v>
      </c>
      <c r="B52" s="27">
        <v>0.04704861111111111</v>
      </c>
      <c r="C52" s="43" t="s">
        <v>74</v>
      </c>
      <c r="D52" s="43" t="s">
        <v>91</v>
      </c>
      <c r="E52" s="28">
        <v>23.0</v>
      </c>
      <c r="F52" s="25"/>
      <c r="G52" s="26"/>
      <c r="H52" s="43" t="s">
        <v>2049</v>
      </c>
      <c r="I52" s="26"/>
      <c r="J52" s="26"/>
    </row>
    <row r="53">
      <c r="A53" s="43" t="s">
        <v>2033</v>
      </c>
      <c r="B53" s="27">
        <v>0.047407407407407405</v>
      </c>
      <c r="C53" s="43" t="s">
        <v>69</v>
      </c>
      <c r="D53" s="43" t="s">
        <v>320</v>
      </c>
      <c r="E53" s="28" t="s">
        <v>88</v>
      </c>
      <c r="F53" s="28">
        <v>1.0</v>
      </c>
      <c r="G53" s="26"/>
      <c r="H53" s="26"/>
      <c r="I53" s="26"/>
      <c r="J53" s="43" t="s">
        <v>2050</v>
      </c>
    </row>
    <row r="54">
      <c r="A54" s="43" t="s">
        <v>2033</v>
      </c>
      <c r="B54" s="27">
        <v>0.04866898148148148</v>
      </c>
      <c r="C54" s="43" t="s">
        <v>84</v>
      </c>
      <c r="D54" s="43" t="s">
        <v>79</v>
      </c>
      <c r="E54" s="28">
        <v>15.0</v>
      </c>
      <c r="F54" s="25">
        <f>E54-7</f>
        <v>8</v>
      </c>
      <c r="G54" s="26"/>
      <c r="H54" s="26"/>
      <c r="I54" s="26"/>
      <c r="J54" s="43" t="s">
        <v>86</v>
      </c>
    </row>
    <row r="55">
      <c r="A55" s="43" t="s">
        <v>2033</v>
      </c>
      <c r="B55" s="27">
        <v>0.04866898148148148</v>
      </c>
      <c r="C55" s="43" t="s">
        <v>84</v>
      </c>
      <c r="D55" s="43" t="s">
        <v>79</v>
      </c>
      <c r="E55" s="28" t="s">
        <v>75</v>
      </c>
      <c r="F55" s="28" t="s">
        <v>75</v>
      </c>
      <c r="G55" s="26"/>
      <c r="H55" s="26"/>
      <c r="I55" s="26"/>
      <c r="J55" s="43" t="s">
        <v>85</v>
      </c>
    </row>
    <row r="56">
      <c r="A56" s="43" t="s">
        <v>2033</v>
      </c>
      <c r="B56" s="27">
        <v>0.04895833333333333</v>
      </c>
      <c r="C56" s="43" t="s">
        <v>84</v>
      </c>
      <c r="D56" s="43" t="s">
        <v>93</v>
      </c>
      <c r="E56" s="28">
        <v>22.0</v>
      </c>
      <c r="F56" s="25">
        <f>E56-10</f>
        <v>12</v>
      </c>
      <c r="G56" s="26"/>
      <c r="H56" s="26"/>
      <c r="I56" s="26"/>
      <c r="J56" s="43" t="s">
        <v>663</v>
      </c>
    </row>
    <row r="57">
      <c r="A57" s="43" t="s">
        <v>2033</v>
      </c>
      <c r="B57" s="27">
        <v>0.04936342592592593</v>
      </c>
      <c r="C57" s="43" t="s">
        <v>84</v>
      </c>
      <c r="D57" s="43" t="s">
        <v>91</v>
      </c>
      <c r="E57" s="28">
        <v>21.0</v>
      </c>
      <c r="F57" s="25"/>
      <c r="G57" s="26"/>
      <c r="H57" s="43" t="s">
        <v>2051</v>
      </c>
      <c r="I57" s="26"/>
      <c r="J57" s="26"/>
    </row>
    <row r="58">
      <c r="A58" s="43" t="s">
        <v>2033</v>
      </c>
      <c r="B58" s="27">
        <v>0.051875</v>
      </c>
      <c r="C58" s="43" t="s">
        <v>66</v>
      </c>
      <c r="D58" s="43" t="s">
        <v>166</v>
      </c>
      <c r="E58" s="28">
        <v>6.0</v>
      </c>
      <c r="F58" s="25">
        <f t="shared" ref="F58:F59" si="1">E58-3</f>
        <v>3</v>
      </c>
      <c r="G58" s="26"/>
      <c r="H58" s="26"/>
      <c r="I58" s="26"/>
      <c r="J58" s="43" t="s">
        <v>2052</v>
      </c>
    </row>
    <row r="59">
      <c r="A59" s="43" t="s">
        <v>2033</v>
      </c>
      <c r="B59" s="27">
        <v>0.05196759259259259</v>
      </c>
      <c r="C59" s="43" t="s">
        <v>70</v>
      </c>
      <c r="D59" s="43" t="s">
        <v>166</v>
      </c>
      <c r="E59" s="28">
        <v>6.0</v>
      </c>
      <c r="F59" s="25">
        <f t="shared" si="1"/>
        <v>3</v>
      </c>
      <c r="G59" s="26"/>
      <c r="H59" s="26"/>
      <c r="I59" s="26"/>
      <c r="J59" s="43" t="s">
        <v>2053</v>
      </c>
    </row>
    <row r="60">
      <c r="A60" s="43" t="s">
        <v>2033</v>
      </c>
      <c r="B60" s="27">
        <v>0.05201388888888889</v>
      </c>
      <c r="C60" s="43" t="s">
        <v>82</v>
      </c>
      <c r="D60" s="43" t="s">
        <v>166</v>
      </c>
      <c r="E60" s="28">
        <v>27.0</v>
      </c>
      <c r="F60" s="25">
        <f>E60-8</f>
        <v>19</v>
      </c>
      <c r="G60" s="26"/>
      <c r="H60" s="26"/>
      <c r="I60" s="26"/>
      <c r="J60" s="43" t="s">
        <v>2054</v>
      </c>
    </row>
    <row r="61">
      <c r="A61" s="43" t="s">
        <v>2033</v>
      </c>
      <c r="B61" s="27">
        <v>0.052083333333333336</v>
      </c>
      <c r="C61" s="43" t="s">
        <v>968</v>
      </c>
      <c r="D61" s="43" t="s">
        <v>166</v>
      </c>
      <c r="E61" s="28">
        <v>13.0</v>
      </c>
      <c r="F61" s="25">
        <f t="shared" ref="F61:F62" si="2">E61-9</f>
        <v>4</v>
      </c>
      <c r="G61" s="26"/>
      <c r="H61" s="26"/>
      <c r="I61" s="26"/>
      <c r="J61" s="43" t="s">
        <v>2054</v>
      </c>
    </row>
    <row r="62">
      <c r="A62" s="43" t="s">
        <v>2033</v>
      </c>
      <c r="B62" s="27">
        <v>0.05210648148148148</v>
      </c>
      <c r="C62" s="43" t="s">
        <v>69</v>
      </c>
      <c r="D62" s="43" t="s">
        <v>166</v>
      </c>
      <c r="E62" s="28">
        <v>14.0</v>
      </c>
      <c r="F62" s="25">
        <f t="shared" si="2"/>
        <v>5</v>
      </c>
      <c r="G62" s="26"/>
      <c r="H62" s="26"/>
      <c r="I62" s="26"/>
      <c r="J62" s="43" t="s">
        <v>2054</v>
      </c>
    </row>
    <row r="63">
      <c r="A63" s="43" t="s">
        <v>2033</v>
      </c>
      <c r="B63" s="27">
        <v>0.05303240740740741</v>
      </c>
      <c r="C63" s="43" t="s">
        <v>968</v>
      </c>
      <c r="D63" s="43" t="s">
        <v>93</v>
      </c>
      <c r="E63" s="28">
        <v>8.0</v>
      </c>
      <c r="F63" s="25">
        <f>E63-3</f>
        <v>5</v>
      </c>
      <c r="G63" s="26"/>
      <c r="H63" s="26"/>
      <c r="I63" s="26"/>
      <c r="J63" s="43" t="s">
        <v>1675</v>
      </c>
    </row>
    <row r="64">
      <c r="A64" s="43" t="s">
        <v>2033</v>
      </c>
      <c r="B64" s="27">
        <v>0.055150462962962964</v>
      </c>
      <c r="C64" s="43" t="s">
        <v>84</v>
      </c>
      <c r="D64" s="43" t="s">
        <v>93</v>
      </c>
      <c r="E64" s="28">
        <v>12.0</v>
      </c>
      <c r="F64" s="25">
        <f>E64-10</f>
        <v>2</v>
      </c>
      <c r="G64" s="26"/>
      <c r="H64" s="26"/>
      <c r="I64" s="26"/>
      <c r="J64" s="43" t="s">
        <v>1310</v>
      </c>
    </row>
    <row r="65">
      <c r="A65" s="43" t="s">
        <v>2033</v>
      </c>
      <c r="B65" s="27">
        <v>0.05945601851851852</v>
      </c>
      <c r="C65" s="43" t="s">
        <v>70</v>
      </c>
      <c r="D65" s="43" t="s">
        <v>93</v>
      </c>
      <c r="E65" s="28" t="s">
        <v>75</v>
      </c>
      <c r="F65" s="28" t="s">
        <v>75</v>
      </c>
      <c r="G65" s="26"/>
      <c r="H65" s="26"/>
      <c r="I65" s="26"/>
      <c r="J65" s="43" t="s">
        <v>160</v>
      </c>
    </row>
    <row r="66">
      <c r="A66" s="43" t="s">
        <v>2033</v>
      </c>
      <c r="B66" s="27">
        <v>0.05945601851851852</v>
      </c>
      <c r="C66" s="43" t="s">
        <v>70</v>
      </c>
      <c r="D66" s="43" t="s">
        <v>93</v>
      </c>
      <c r="E66" s="28">
        <v>25.0</v>
      </c>
      <c r="F66" s="25">
        <f>E66-10</f>
        <v>15</v>
      </c>
      <c r="G66" s="26"/>
      <c r="H66" s="26"/>
      <c r="I66" s="26"/>
      <c r="J66" s="43" t="s">
        <v>422</v>
      </c>
    </row>
    <row r="67">
      <c r="A67" s="43" t="s">
        <v>2033</v>
      </c>
      <c r="B67" s="27">
        <v>0.05986111111111111</v>
      </c>
      <c r="C67" s="43" t="s">
        <v>70</v>
      </c>
      <c r="D67" s="43" t="s">
        <v>91</v>
      </c>
      <c r="E67" s="28">
        <v>21.0</v>
      </c>
      <c r="F67" s="25"/>
      <c r="G67" s="26"/>
      <c r="H67" s="43" t="s">
        <v>2055</v>
      </c>
      <c r="I67" s="26"/>
      <c r="J67" s="43" t="s">
        <v>2056</v>
      </c>
    </row>
    <row r="68">
      <c r="A68" s="43" t="s">
        <v>2033</v>
      </c>
      <c r="B68" s="27">
        <v>0.06010416666666667</v>
      </c>
      <c r="C68" s="43" t="s">
        <v>70</v>
      </c>
      <c r="D68" s="43" t="s">
        <v>93</v>
      </c>
      <c r="E68" s="25">
        <f t="shared" ref="E68:E69" si="3">F68+10</f>
        <v>28</v>
      </c>
      <c r="F68" s="28">
        <v>18.0</v>
      </c>
      <c r="G68" s="26"/>
      <c r="H68" s="26"/>
      <c r="I68" s="26"/>
      <c r="J68" s="43" t="s">
        <v>160</v>
      </c>
    </row>
    <row r="69">
      <c r="A69" s="43" t="s">
        <v>2033</v>
      </c>
      <c r="B69" s="27">
        <v>0.06010416666666667</v>
      </c>
      <c r="C69" s="43" t="s">
        <v>70</v>
      </c>
      <c r="D69" s="43" t="s">
        <v>93</v>
      </c>
      <c r="E69" s="25">
        <f t="shared" si="3"/>
        <v>25</v>
      </c>
      <c r="F69" s="28">
        <v>15.0</v>
      </c>
      <c r="G69" s="26"/>
      <c r="H69" s="26"/>
      <c r="I69" s="26"/>
      <c r="J69" s="43" t="s">
        <v>422</v>
      </c>
    </row>
    <row r="70">
      <c r="A70" s="43" t="s">
        <v>2033</v>
      </c>
      <c r="B70" s="27">
        <v>0.06018518518518518</v>
      </c>
      <c r="C70" s="43" t="s">
        <v>70</v>
      </c>
      <c r="D70" s="43" t="s">
        <v>91</v>
      </c>
      <c r="E70" s="28">
        <v>21.0</v>
      </c>
      <c r="F70" s="25"/>
      <c r="G70" s="26"/>
      <c r="H70" s="43" t="s">
        <v>2055</v>
      </c>
      <c r="I70" s="26"/>
      <c r="J70" s="43" t="s">
        <v>2056</v>
      </c>
    </row>
    <row r="71">
      <c r="A71" s="43" t="s">
        <v>2033</v>
      </c>
      <c r="B71" s="27">
        <v>0.060474537037037035</v>
      </c>
      <c r="C71" s="43" t="s">
        <v>70</v>
      </c>
      <c r="D71" s="43" t="s">
        <v>93</v>
      </c>
      <c r="E71" s="25">
        <f t="shared" ref="E71:E72" si="4">F71+10</f>
        <v>22</v>
      </c>
      <c r="F71" s="28">
        <v>12.0</v>
      </c>
      <c r="G71" s="26"/>
      <c r="H71" s="26"/>
      <c r="I71" s="26"/>
      <c r="J71" s="43" t="s">
        <v>160</v>
      </c>
    </row>
    <row r="72">
      <c r="A72" s="43" t="s">
        <v>2033</v>
      </c>
      <c r="B72" s="27">
        <v>0.060474537037037035</v>
      </c>
      <c r="C72" s="43" t="s">
        <v>70</v>
      </c>
      <c r="D72" s="43" t="s">
        <v>93</v>
      </c>
      <c r="E72" s="25">
        <f t="shared" si="4"/>
        <v>13</v>
      </c>
      <c r="F72" s="28">
        <v>3.0</v>
      </c>
      <c r="G72" s="26"/>
      <c r="H72" s="26"/>
      <c r="I72" s="26"/>
      <c r="J72" s="43" t="s">
        <v>422</v>
      </c>
    </row>
    <row r="73">
      <c r="A73" s="43" t="s">
        <v>2033</v>
      </c>
      <c r="B73" s="27">
        <v>0.06072916666666667</v>
      </c>
      <c r="C73" s="43" t="s">
        <v>70</v>
      </c>
      <c r="D73" s="43" t="s">
        <v>93</v>
      </c>
      <c r="E73" s="28" t="s">
        <v>75</v>
      </c>
      <c r="F73" s="28" t="s">
        <v>75</v>
      </c>
      <c r="G73" s="26"/>
      <c r="H73" s="26"/>
      <c r="I73" s="26"/>
      <c r="J73" s="43" t="s">
        <v>160</v>
      </c>
    </row>
    <row r="74">
      <c r="A74" s="43" t="s">
        <v>2033</v>
      </c>
      <c r="B74" s="27">
        <v>0.06072916666666667</v>
      </c>
      <c r="C74" s="43" t="s">
        <v>70</v>
      </c>
      <c r="D74" s="43" t="s">
        <v>93</v>
      </c>
      <c r="E74" s="28" t="s">
        <v>88</v>
      </c>
      <c r="F74" s="28">
        <v>1.0</v>
      </c>
      <c r="G74" s="26"/>
      <c r="H74" s="26"/>
      <c r="I74" s="26"/>
      <c r="J74" s="43" t="s">
        <v>422</v>
      </c>
    </row>
    <row r="75">
      <c r="A75" s="43" t="s">
        <v>2033</v>
      </c>
      <c r="B75" s="27">
        <v>0.06107638888888889</v>
      </c>
      <c r="C75" s="43" t="s">
        <v>66</v>
      </c>
      <c r="D75" s="43" t="s">
        <v>89</v>
      </c>
      <c r="E75" s="28" t="s">
        <v>75</v>
      </c>
      <c r="F75" s="28" t="s">
        <v>75</v>
      </c>
      <c r="G75" s="26"/>
      <c r="H75" s="26"/>
      <c r="I75" s="26"/>
      <c r="J75" s="43" t="s">
        <v>160</v>
      </c>
    </row>
    <row r="76">
      <c r="A76" s="43" t="s">
        <v>2033</v>
      </c>
      <c r="B76" s="27">
        <v>0.06107638888888889</v>
      </c>
      <c r="C76" s="43" t="s">
        <v>66</v>
      </c>
      <c r="D76" s="43" t="s">
        <v>89</v>
      </c>
      <c r="E76" s="28" t="s">
        <v>88</v>
      </c>
      <c r="F76" s="28">
        <v>1.0</v>
      </c>
      <c r="G76" s="26"/>
      <c r="H76" s="26"/>
      <c r="I76" s="26"/>
      <c r="J76" s="43" t="s">
        <v>252</v>
      </c>
    </row>
    <row r="77">
      <c r="A77" s="43" t="s">
        <v>2033</v>
      </c>
      <c r="B77" s="27">
        <v>0.06119212962962963</v>
      </c>
      <c r="C77" s="43" t="s">
        <v>70</v>
      </c>
      <c r="D77" s="43" t="s">
        <v>166</v>
      </c>
      <c r="E77" s="25">
        <f>F77+3</f>
        <v>22</v>
      </c>
      <c r="F77" s="28">
        <v>19.0</v>
      </c>
      <c r="G77" s="26"/>
      <c r="H77" s="26"/>
      <c r="I77" s="26"/>
      <c r="J77" s="43" t="s">
        <v>2057</v>
      </c>
    </row>
    <row r="78">
      <c r="A78" s="43" t="s">
        <v>2033</v>
      </c>
      <c r="B78" s="27">
        <v>0.06119212962962963</v>
      </c>
      <c r="C78" s="43" t="s">
        <v>70</v>
      </c>
      <c r="D78" s="43" t="s">
        <v>166</v>
      </c>
      <c r="E78" s="28" t="s">
        <v>75</v>
      </c>
      <c r="F78" s="28" t="s">
        <v>75</v>
      </c>
      <c r="G78" s="26"/>
      <c r="H78" s="26"/>
      <c r="I78" s="26"/>
      <c r="J78" s="43" t="s">
        <v>85</v>
      </c>
    </row>
    <row r="79">
      <c r="A79" s="43" t="s">
        <v>2033</v>
      </c>
      <c r="B79" s="27">
        <v>0.061342592592592594</v>
      </c>
      <c r="C79" s="43" t="s">
        <v>66</v>
      </c>
      <c r="D79" s="43" t="s">
        <v>89</v>
      </c>
      <c r="E79" s="28" t="s">
        <v>75</v>
      </c>
      <c r="F79" s="28" t="s">
        <v>75</v>
      </c>
      <c r="G79" s="26"/>
      <c r="H79" s="26"/>
      <c r="I79" s="26"/>
      <c r="J79" s="43" t="s">
        <v>160</v>
      </c>
    </row>
    <row r="80">
      <c r="A80" s="43" t="s">
        <v>2033</v>
      </c>
      <c r="B80" s="27">
        <v>0.061342592592592594</v>
      </c>
      <c r="C80" s="43" t="s">
        <v>66</v>
      </c>
      <c r="D80" s="43" t="s">
        <v>89</v>
      </c>
      <c r="E80" s="28">
        <v>16.0</v>
      </c>
      <c r="F80" s="25">
        <f>E80-9</f>
        <v>7</v>
      </c>
      <c r="G80" s="26"/>
      <c r="H80" s="26"/>
      <c r="I80" s="26"/>
      <c r="J80" s="43" t="s">
        <v>252</v>
      </c>
    </row>
    <row r="81">
      <c r="A81" s="43" t="s">
        <v>2033</v>
      </c>
      <c r="B81" s="27">
        <v>0.06140046296296296</v>
      </c>
      <c r="C81" s="43" t="s">
        <v>66</v>
      </c>
      <c r="D81" s="43" t="s">
        <v>91</v>
      </c>
      <c r="E81" s="28">
        <v>15.0</v>
      </c>
      <c r="F81" s="25"/>
      <c r="G81" s="26"/>
      <c r="H81" s="43" t="s">
        <v>2058</v>
      </c>
      <c r="I81" s="26"/>
      <c r="J81" s="26"/>
    </row>
    <row r="82">
      <c r="A82" s="43" t="s">
        <v>2033</v>
      </c>
      <c r="B82" s="27">
        <v>0.06180555555555556</v>
      </c>
      <c r="C82" s="43" t="s">
        <v>66</v>
      </c>
      <c r="D82" s="43" t="s">
        <v>166</v>
      </c>
      <c r="E82" s="28" t="s">
        <v>75</v>
      </c>
      <c r="F82" s="28" t="s">
        <v>75</v>
      </c>
      <c r="G82" s="26"/>
      <c r="H82" s="26"/>
      <c r="I82" s="26"/>
      <c r="J82" s="43" t="s">
        <v>85</v>
      </c>
    </row>
    <row r="83">
      <c r="A83" s="43" t="s">
        <v>2033</v>
      </c>
      <c r="B83" s="27">
        <v>0.06180555555555556</v>
      </c>
      <c r="C83" s="43" t="s">
        <v>66</v>
      </c>
      <c r="D83" s="43" t="s">
        <v>166</v>
      </c>
      <c r="E83" s="28">
        <v>19.0</v>
      </c>
      <c r="F83" s="25">
        <f>E83-3</f>
        <v>16</v>
      </c>
      <c r="G83" s="26"/>
      <c r="H83" s="26"/>
      <c r="I83" s="26"/>
      <c r="J83" s="43" t="s">
        <v>2059</v>
      </c>
    </row>
    <row r="84">
      <c r="A84" s="43" t="s">
        <v>2033</v>
      </c>
      <c r="B84" s="27">
        <v>0.06475694444444445</v>
      </c>
      <c r="C84" s="43" t="s">
        <v>968</v>
      </c>
      <c r="D84" s="43" t="s">
        <v>362</v>
      </c>
      <c r="E84" s="28">
        <v>17.0</v>
      </c>
      <c r="F84" s="25">
        <f>E84--1</f>
        <v>18</v>
      </c>
      <c r="G84" s="26"/>
      <c r="H84" s="26"/>
      <c r="I84" s="26"/>
      <c r="J84" s="26"/>
    </row>
    <row r="85">
      <c r="A85" s="43" t="s">
        <v>2033</v>
      </c>
      <c r="B85" s="27">
        <v>0.06568287037037036</v>
      </c>
      <c r="C85" s="43" t="s">
        <v>84</v>
      </c>
      <c r="D85" s="43" t="s">
        <v>79</v>
      </c>
      <c r="E85" s="28">
        <v>19.0</v>
      </c>
      <c r="F85" s="25">
        <f t="shared" ref="F85:F86" si="5">E85-7</f>
        <v>12</v>
      </c>
      <c r="G85" s="26"/>
      <c r="H85" s="26"/>
      <c r="I85" s="26"/>
      <c r="J85" s="43" t="s">
        <v>85</v>
      </c>
    </row>
    <row r="86">
      <c r="A86" s="43" t="s">
        <v>2033</v>
      </c>
      <c r="B86" s="27">
        <v>0.06568287037037036</v>
      </c>
      <c r="C86" s="43" t="s">
        <v>84</v>
      </c>
      <c r="D86" s="43" t="s">
        <v>79</v>
      </c>
      <c r="E86" s="28">
        <v>22.0</v>
      </c>
      <c r="F86" s="25">
        <f t="shared" si="5"/>
        <v>15</v>
      </c>
      <c r="G86" s="26"/>
      <c r="H86" s="26"/>
      <c r="I86" s="26"/>
      <c r="J86" s="43" t="s">
        <v>86</v>
      </c>
    </row>
    <row r="87">
      <c r="A87" s="43" t="s">
        <v>2033</v>
      </c>
      <c r="B87" s="27">
        <v>0.06591435185185185</v>
      </c>
      <c r="C87" s="43" t="s">
        <v>84</v>
      </c>
      <c r="D87" s="43" t="s">
        <v>93</v>
      </c>
      <c r="E87" s="28">
        <v>22.0</v>
      </c>
      <c r="F87" s="25">
        <f>E87-10</f>
        <v>12</v>
      </c>
      <c r="G87" s="26"/>
      <c r="H87" s="26"/>
      <c r="I87" s="26"/>
      <c r="J87" s="43" t="s">
        <v>663</v>
      </c>
    </row>
    <row r="88">
      <c r="A88" s="43" t="s">
        <v>2033</v>
      </c>
      <c r="B88" s="27">
        <v>0.06600694444444444</v>
      </c>
      <c r="C88" s="43" t="s">
        <v>84</v>
      </c>
      <c r="D88" s="43" t="s">
        <v>91</v>
      </c>
      <c r="E88" s="28">
        <v>17.0</v>
      </c>
      <c r="F88" s="25"/>
      <c r="G88" s="26"/>
      <c r="H88" s="43" t="s">
        <v>2060</v>
      </c>
      <c r="I88" s="26"/>
      <c r="J88" s="26"/>
    </row>
    <row r="89">
      <c r="A89" s="43" t="s">
        <v>2033</v>
      </c>
      <c r="B89" s="27">
        <v>0.0674074074074074</v>
      </c>
      <c r="C89" s="43" t="s">
        <v>968</v>
      </c>
      <c r="D89" s="43" t="s">
        <v>93</v>
      </c>
      <c r="E89" s="28">
        <v>8.0</v>
      </c>
      <c r="F89" s="28">
        <v>5.0</v>
      </c>
      <c r="G89" s="26"/>
      <c r="H89" s="26"/>
      <c r="I89" s="26"/>
      <c r="J89" s="43" t="s">
        <v>1675</v>
      </c>
    </row>
    <row r="90">
      <c r="A90" s="43" t="s">
        <v>2033</v>
      </c>
      <c r="B90" s="27">
        <v>0.06822916666666666</v>
      </c>
      <c r="C90" s="43" t="s">
        <v>82</v>
      </c>
      <c r="D90" s="43" t="s">
        <v>89</v>
      </c>
      <c r="E90" s="28">
        <v>15.0</v>
      </c>
      <c r="F90" s="25">
        <f>E90-9</f>
        <v>6</v>
      </c>
      <c r="G90" s="26"/>
      <c r="H90" s="26"/>
      <c r="I90" s="26"/>
      <c r="J90" s="43" t="s">
        <v>1837</v>
      </c>
    </row>
    <row r="91">
      <c r="A91" s="43" t="s">
        <v>2033</v>
      </c>
      <c r="B91" s="27">
        <v>0.0685763888888889</v>
      </c>
      <c r="C91" s="43" t="s">
        <v>82</v>
      </c>
      <c r="D91" s="43" t="s">
        <v>91</v>
      </c>
      <c r="E91" s="28">
        <v>6.0</v>
      </c>
      <c r="F91" s="25"/>
      <c r="G91" s="26"/>
      <c r="H91" s="43" t="s">
        <v>2061</v>
      </c>
      <c r="I91" s="26"/>
      <c r="J91" s="26"/>
    </row>
    <row r="92">
      <c r="A92" s="43" t="s">
        <v>2033</v>
      </c>
      <c r="B92" s="27">
        <v>0.0692013888888889</v>
      </c>
      <c r="C92" s="43" t="s">
        <v>70</v>
      </c>
      <c r="D92" s="43" t="s">
        <v>93</v>
      </c>
      <c r="E92" s="28">
        <v>15.0</v>
      </c>
      <c r="F92" s="25">
        <f>E92-10</f>
        <v>5</v>
      </c>
      <c r="G92" s="26"/>
      <c r="H92" s="26"/>
      <c r="I92" s="26"/>
      <c r="J92" s="43" t="s">
        <v>99</v>
      </c>
    </row>
    <row r="93">
      <c r="A93" s="43" t="s">
        <v>2033</v>
      </c>
      <c r="B93" s="27">
        <v>0.06935185185185185</v>
      </c>
      <c r="C93" s="43" t="s">
        <v>70</v>
      </c>
      <c r="D93" s="43" t="s">
        <v>91</v>
      </c>
      <c r="E93" s="28">
        <v>18.0</v>
      </c>
      <c r="F93" s="25"/>
      <c r="G93" s="26"/>
      <c r="H93" s="43" t="s">
        <v>2062</v>
      </c>
      <c r="I93" s="26"/>
      <c r="J93" s="43" t="s">
        <v>2063</v>
      </c>
    </row>
    <row r="94">
      <c r="A94" s="43" t="s">
        <v>2033</v>
      </c>
      <c r="B94" s="27">
        <v>0.0694675925925926</v>
      </c>
      <c r="C94" s="43" t="s">
        <v>70</v>
      </c>
      <c r="D94" s="43" t="s">
        <v>93</v>
      </c>
      <c r="E94" s="28">
        <v>19.0</v>
      </c>
      <c r="F94" s="25">
        <f>E94-10</f>
        <v>9</v>
      </c>
      <c r="G94" s="26"/>
      <c r="H94" s="26"/>
      <c r="I94" s="26"/>
      <c r="J94" s="43" t="s">
        <v>99</v>
      </c>
    </row>
    <row r="95">
      <c r="A95" s="43" t="s">
        <v>2033</v>
      </c>
      <c r="B95" s="27">
        <v>0.06950231481481481</v>
      </c>
      <c r="C95" s="43" t="s">
        <v>70</v>
      </c>
      <c r="D95" s="43" t="s">
        <v>91</v>
      </c>
      <c r="E95" s="28">
        <v>24.0</v>
      </c>
      <c r="F95" s="25"/>
      <c r="G95" s="26"/>
      <c r="H95" s="43" t="s">
        <v>2064</v>
      </c>
      <c r="I95" s="28">
        <v>1.0</v>
      </c>
      <c r="J95" s="43" t="s">
        <v>2065</v>
      </c>
    </row>
    <row r="96">
      <c r="A96" s="43" t="s">
        <v>2033</v>
      </c>
      <c r="B96" s="27">
        <v>0.07214120370370371</v>
      </c>
      <c r="C96" s="43" t="s">
        <v>74</v>
      </c>
      <c r="D96" s="43" t="s">
        <v>209</v>
      </c>
      <c r="E96" s="28">
        <v>8.0</v>
      </c>
      <c r="F96" s="25">
        <f>E96-0</f>
        <v>8</v>
      </c>
      <c r="G96" s="26"/>
      <c r="H96" s="26"/>
      <c r="I96" s="26"/>
      <c r="J96" s="26"/>
    </row>
    <row r="97">
      <c r="A97" s="43" t="s">
        <v>2033</v>
      </c>
      <c r="B97" s="27">
        <v>0.07322916666666666</v>
      </c>
      <c r="C97" s="43" t="s">
        <v>84</v>
      </c>
      <c r="D97" s="43" t="s">
        <v>209</v>
      </c>
      <c r="E97" s="28">
        <v>19.0</v>
      </c>
      <c r="F97" s="25">
        <f>E97-3</f>
        <v>16</v>
      </c>
      <c r="G97" s="26"/>
      <c r="H97" s="26"/>
      <c r="I97" s="26"/>
      <c r="J97" s="43" t="s">
        <v>86</v>
      </c>
    </row>
    <row r="98">
      <c r="A98" s="43" t="s">
        <v>2033</v>
      </c>
      <c r="B98" s="27">
        <v>0.07322916666666666</v>
      </c>
      <c r="C98" s="43" t="s">
        <v>84</v>
      </c>
      <c r="D98" s="43" t="s">
        <v>209</v>
      </c>
      <c r="E98" s="28" t="s">
        <v>75</v>
      </c>
      <c r="F98" s="28" t="s">
        <v>75</v>
      </c>
      <c r="G98" s="26"/>
      <c r="H98" s="26"/>
      <c r="I98" s="26"/>
      <c r="J98" s="43" t="s">
        <v>85</v>
      </c>
    </row>
    <row r="99">
      <c r="A99" s="43" t="s">
        <v>2033</v>
      </c>
      <c r="B99" s="27">
        <v>0.08043981481481481</v>
      </c>
      <c r="C99" s="43" t="s">
        <v>66</v>
      </c>
      <c r="D99" s="43" t="s">
        <v>83</v>
      </c>
      <c r="E99" s="28" t="s">
        <v>75</v>
      </c>
      <c r="F99" s="28" t="s">
        <v>75</v>
      </c>
      <c r="G99" s="26"/>
      <c r="H99" s="26"/>
      <c r="I99" s="26"/>
      <c r="J99" s="43" t="s">
        <v>85</v>
      </c>
    </row>
    <row r="100">
      <c r="A100" s="43" t="s">
        <v>2033</v>
      </c>
      <c r="B100" s="27">
        <v>0.08043981481481481</v>
      </c>
      <c r="C100" s="43" t="s">
        <v>66</v>
      </c>
      <c r="D100" s="43" t="s">
        <v>83</v>
      </c>
      <c r="E100" s="28">
        <v>19.0</v>
      </c>
      <c r="F100" s="25">
        <f>E100-6</f>
        <v>13</v>
      </c>
      <c r="G100" s="26"/>
      <c r="H100" s="26"/>
      <c r="I100" s="26"/>
      <c r="J100" s="43" t="s">
        <v>86</v>
      </c>
    </row>
    <row r="101">
      <c r="A101" s="43" t="s">
        <v>2033</v>
      </c>
      <c r="B101" s="27">
        <v>0.08537037037037037</v>
      </c>
      <c r="C101" s="43" t="s">
        <v>74</v>
      </c>
      <c r="D101" s="43" t="s">
        <v>83</v>
      </c>
      <c r="E101" s="28">
        <v>21.0</v>
      </c>
      <c r="F101" s="28">
        <v>10.0</v>
      </c>
      <c r="G101" s="26"/>
      <c r="H101" s="26"/>
      <c r="I101" s="26"/>
      <c r="J101" s="26"/>
    </row>
    <row r="102">
      <c r="A102" s="43" t="s">
        <v>2033</v>
      </c>
      <c r="B102" s="27">
        <v>0.08604166666666667</v>
      </c>
      <c r="C102" s="43" t="s">
        <v>157</v>
      </c>
      <c r="D102" s="43" t="s">
        <v>67</v>
      </c>
      <c r="E102" s="28">
        <v>16.0</v>
      </c>
      <c r="F102" s="25">
        <f>E102-3</f>
        <v>13</v>
      </c>
      <c r="G102" s="26"/>
      <c r="H102" s="26"/>
      <c r="I102" s="26"/>
      <c r="J102" s="26"/>
    </row>
    <row r="103">
      <c r="A103" s="43" t="s">
        <v>2033</v>
      </c>
      <c r="B103" s="27">
        <v>0.10172453703703704</v>
      </c>
      <c r="C103" s="43" t="s">
        <v>74</v>
      </c>
      <c r="D103" s="43" t="s">
        <v>87</v>
      </c>
      <c r="E103" s="28">
        <v>8.0</v>
      </c>
      <c r="F103" s="25">
        <f>E103-5</f>
        <v>3</v>
      </c>
      <c r="G103" s="26"/>
      <c r="H103" s="26"/>
      <c r="I103" s="26"/>
      <c r="J103" s="26"/>
    </row>
    <row r="104">
      <c r="A104" s="43" t="s">
        <v>2033</v>
      </c>
      <c r="B104" s="27">
        <v>0.10174768518518519</v>
      </c>
      <c r="C104" s="43" t="s">
        <v>968</v>
      </c>
      <c r="D104" s="43" t="s">
        <v>87</v>
      </c>
      <c r="E104" s="28">
        <v>11.0</v>
      </c>
      <c r="F104" s="25">
        <f>E104-0</f>
        <v>11</v>
      </c>
      <c r="G104" s="26"/>
      <c r="H104" s="26"/>
      <c r="I104" s="26"/>
      <c r="J104" s="26"/>
    </row>
    <row r="105">
      <c r="A105" s="43" t="s">
        <v>2033</v>
      </c>
      <c r="B105" s="27">
        <v>0.1036574074074074</v>
      </c>
      <c r="C105" s="43" t="s">
        <v>84</v>
      </c>
      <c r="D105" s="43" t="s">
        <v>87</v>
      </c>
      <c r="E105" s="28">
        <v>18.0</v>
      </c>
      <c r="F105" s="25">
        <f>E105-2</f>
        <v>16</v>
      </c>
      <c r="G105" s="26"/>
      <c r="H105" s="26"/>
      <c r="I105" s="26"/>
      <c r="J105" s="26"/>
    </row>
    <row r="106">
      <c r="A106" s="43" t="s">
        <v>2033</v>
      </c>
      <c r="B106" s="27">
        <v>0.10366898148148149</v>
      </c>
      <c r="C106" s="43" t="s">
        <v>69</v>
      </c>
      <c r="D106" s="43" t="s">
        <v>87</v>
      </c>
      <c r="E106" s="28">
        <v>21.0</v>
      </c>
      <c r="F106" s="25">
        <f>E106-4</f>
        <v>17</v>
      </c>
      <c r="G106" s="26"/>
      <c r="H106" s="26"/>
      <c r="I106" s="26"/>
      <c r="J106" s="26"/>
    </row>
    <row r="107">
      <c r="A107" s="43" t="s">
        <v>2033</v>
      </c>
      <c r="B107" s="27">
        <v>0.10383101851851852</v>
      </c>
      <c r="C107" s="43" t="s">
        <v>70</v>
      </c>
      <c r="D107" s="43" t="s">
        <v>87</v>
      </c>
      <c r="E107" s="28" t="s">
        <v>88</v>
      </c>
      <c r="F107" s="28">
        <v>1.0</v>
      </c>
      <c r="G107" s="26"/>
      <c r="H107" s="26"/>
      <c r="I107" s="26"/>
      <c r="J107" s="26"/>
    </row>
    <row r="108">
      <c r="A108" s="43" t="s">
        <v>2033</v>
      </c>
      <c r="B108" s="27">
        <v>0.10386574074074074</v>
      </c>
      <c r="C108" s="43" t="s">
        <v>66</v>
      </c>
      <c r="D108" s="43" t="s">
        <v>87</v>
      </c>
      <c r="E108" s="28">
        <v>15.0</v>
      </c>
      <c r="F108" s="25">
        <f>E108-0</f>
        <v>15</v>
      </c>
      <c r="G108" s="26"/>
      <c r="H108" s="26"/>
      <c r="I108" s="26"/>
      <c r="J108" s="26"/>
    </row>
    <row r="109">
      <c r="A109" s="43" t="s">
        <v>2033</v>
      </c>
      <c r="B109" s="27">
        <v>0.10398148148148148</v>
      </c>
      <c r="C109" s="43" t="s">
        <v>82</v>
      </c>
      <c r="D109" s="43" t="s">
        <v>87</v>
      </c>
      <c r="E109" s="28">
        <v>16.0</v>
      </c>
      <c r="F109" s="25">
        <f>E109-1</f>
        <v>15</v>
      </c>
      <c r="G109" s="26"/>
      <c r="H109" s="26"/>
      <c r="I109" s="26"/>
      <c r="J109" s="26"/>
    </row>
    <row r="110">
      <c r="A110" s="43" t="s">
        <v>2033</v>
      </c>
      <c r="B110" s="27">
        <v>0.10553240740740741</v>
      </c>
      <c r="C110" s="43" t="s">
        <v>968</v>
      </c>
      <c r="D110" s="43" t="s">
        <v>89</v>
      </c>
      <c r="E110" s="28">
        <v>28.0</v>
      </c>
      <c r="F110" s="28">
        <v>19.0</v>
      </c>
      <c r="G110" s="26"/>
      <c r="H110" s="26"/>
      <c r="I110" s="26"/>
      <c r="J110" s="43" t="s">
        <v>2066</v>
      </c>
    </row>
    <row r="111">
      <c r="A111" s="43" t="s">
        <v>2033</v>
      </c>
      <c r="B111" s="27">
        <v>0.10643518518518519</v>
      </c>
      <c r="C111" s="43" t="s">
        <v>74</v>
      </c>
      <c r="D111" s="43" t="s">
        <v>91</v>
      </c>
      <c r="E111" s="28">
        <v>7.0</v>
      </c>
      <c r="F111" s="25"/>
      <c r="G111" s="26"/>
      <c r="H111" s="43" t="s">
        <v>2067</v>
      </c>
      <c r="I111" s="26"/>
      <c r="J111" s="43" t="s">
        <v>2068</v>
      </c>
    </row>
    <row r="112">
      <c r="A112" s="43" t="s">
        <v>2033</v>
      </c>
      <c r="B112" s="27">
        <v>0.10650462962962963</v>
      </c>
      <c r="C112" s="43" t="s">
        <v>74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160</v>
      </c>
    </row>
    <row r="113">
      <c r="A113" s="43" t="s">
        <v>2033</v>
      </c>
      <c r="B113" s="27">
        <v>0.10650462962962963</v>
      </c>
      <c r="C113" s="43" t="s">
        <v>74</v>
      </c>
      <c r="D113" s="43" t="s">
        <v>93</v>
      </c>
      <c r="E113" s="28">
        <v>18.0</v>
      </c>
      <c r="F113" s="28">
        <v>13.0</v>
      </c>
      <c r="G113" s="26"/>
      <c r="H113" s="26"/>
      <c r="I113" s="26"/>
      <c r="J113" s="43" t="s">
        <v>1687</v>
      </c>
    </row>
    <row r="114">
      <c r="A114" s="43" t="s">
        <v>2033</v>
      </c>
      <c r="B114" s="27">
        <v>0.10659722222222222</v>
      </c>
      <c r="C114" s="43" t="s">
        <v>74</v>
      </c>
      <c r="D114" s="43" t="s">
        <v>91</v>
      </c>
      <c r="E114" s="28">
        <v>14.0</v>
      </c>
      <c r="F114" s="25"/>
      <c r="G114" s="26"/>
      <c r="H114" s="43" t="s">
        <v>2069</v>
      </c>
      <c r="I114" s="26"/>
      <c r="J114" s="26"/>
    </row>
    <row r="115">
      <c r="A115" s="43" t="s">
        <v>2033</v>
      </c>
      <c r="B115" s="27">
        <v>0.10758101851851852</v>
      </c>
      <c r="C115" s="43" t="s">
        <v>69</v>
      </c>
      <c r="D115" s="43" t="s">
        <v>89</v>
      </c>
      <c r="E115" s="28">
        <v>27.0</v>
      </c>
      <c r="F115" s="25">
        <f>E115-9</f>
        <v>18</v>
      </c>
      <c r="G115" s="26"/>
      <c r="H115" s="26"/>
      <c r="I115" s="26"/>
      <c r="J115" s="43" t="s">
        <v>2070</v>
      </c>
    </row>
    <row r="116">
      <c r="A116" s="43" t="s">
        <v>2033</v>
      </c>
      <c r="B116" s="27">
        <v>0.10774305555555555</v>
      </c>
      <c r="C116" s="43" t="s">
        <v>69</v>
      </c>
      <c r="D116" s="43" t="s">
        <v>91</v>
      </c>
      <c r="E116" s="28">
        <v>21.0</v>
      </c>
      <c r="F116" s="25"/>
      <c r="G116" s="26"/>
      <c r="H116" s="43" t="s">
        <v>2071</v>
      </c>
      <c r="I116" s="26"/>
      <c r="J116" s="26"/>
    </row>
    <row r="117">
      <c r="A117" s="43" t="s">
        <v>2033</v>
      </c>
      <c r="B117" s="27">
        <v>0.10876157407407408</v>
      </c>
      <c r="C117" s="43" t="s">
        <v>74</v>
      </c>
      <c r="D117" s="43" t="s">
        <v>166</v>
      </c>
      <c r="E117" s="28">
        <v>12.0</v>
      </c>
      <c r="F117" s="25">
        <f>E117-0</f>
        <v>12</v>
      </c>
      <c r="G117" s="26"/>
      <c r="H117" s="26"/>
      <c r="I117" s="26"/>
      <c r="J117" s="43" t="s">
        <v>2054</v>
      </c>
    </row>
    <row r="118">
      <c r="A118" s="43" t="s">
        <v>2033</v>
      </c>
      <c r="B118" s="27">
        <v>0.10878472222222223</v>
      </c>
      <c r="C118" s="43" t="s">
        <v>968</v>
      </c>
      <c r="D118" s="43" t="s">
        <v>166</v>
      </c>
      <c r="E118" s="28">
        <v>13.0</v>
      </c>
      <c r="F118" s="25">
        <f>E118-9</f>
        <v>4</v>
      </c>
      <c r="G118" s="26"/>
      <c r="H118" s="26"/>
      <c r="I118" s="26"/>
      <c r="J118" s="43" t="s">
        <v>2054</v>
      </c>
    </row>
    <row r="119">
      <c r="A119" s="43" t="s">
        <v>2033</v>
      </c>
      <c r="B119" s="27">
        <v>0.10972222222222222</v>
      </c>
      <c r="C119" s="43" t="s">
        <v>968</v>
      </c>
      <c r="D119" s="43" t="s">
        <v>81</v>
      </c>
      <c r="E119" s="28">
        <v>7.0</v>
      </c>
      <c r="F119" s="25">
        <f t="shared" ref="F119:F120" si="6">E119-3</f>
        <v>4</v>
      </c>
      <c r="G119" s="26"/>
      <c r="H119" s="26"/>
      <c r="I119" s="26"/>
      <c r="J119" s="43" t="s">
        <v>85</v>
      </c>
    </row>
    <row r="120">
      <c r="A120" s="43" t="s">
        <v>2033</v>
      </c>
      <c r="B120" s="27">
        <v>0.10972222222222222</v>
      </c>
      <c r="C120" s="43" t="s">
        <v>968</v>
      </c>
      <c r="D120" s="43" t="s">
        <v>81</v>
      </c>
      <c r="E120" s="28">
        <v>20.0</v>
      </c>
      <c r="F120" s="25">
        <f t="shared" si="6"/>
        <v>17</v>
      </c>
      <c r="G120" s="26"/>
      <c r="H120" s="26"/>
      <c r="I120" s="26"/>
      <c r="J120" s="43" t="s">
        <v>2072</v>
      </c>
    </row>
    <row r="121">
      <c r="A121" s="43" t="s">
        <v>2033</v>
      </c>
      <c r="B121" s="27">
        <v>0.11006944444444444</v>
      </c>
      <c r="C121" s="43" t="s">
        <v>968</v>
      </c>
      <c r="D121" s="43" t="s">
        <v>81</v>
      </c>
      <c r="E121" s="28" t="s">
        <v>75</v>
      </c>
      <c r="F121" s="28" t="s">
        <v>75</v>
      </c>
      <c r="G121" s="26"/>
      <c r="H121" s="26"/>
      <c r="I121" s="26"/>
      <c r="J121" s="43" t="s">
        <v>85</v>
      </c>
    </row>
    <row r="122">
      <c r="A122" s="43" t="s">
        <v>2033</v>
      </c>
      <c r="B122" s="27">
        <v>0.11006944444444444</v>
      </c>
      <c r="C122" s="43" t="s">
        <v>968</v>
      </c>
      <c r="D122" s="43" t="s">
        <v>81</v>
      </c>
      <c r="E122" s="28">
        <v>18.0</v>
      </c>
      <c r="F122" s="25">
        <f>E122-3</f>
        <v>15</v>
      </c>
      <c r="G122" s="26"/>
      <c r="H122" s="26"/>
      <c r="I122" s="26"/>
      <c r="J122" s="43" t="s">
        <v>2072</v>
      </c>
    </row>
    <row r="123">
      <c r="A123" s="43" t="s">
        <v>2033</v>
      </c>
      <c r="B123" s="27">
        <v>0.11143518518518518</v>
      </c>
      <c r="C123" s="43" t="s">
        <v>82</v>
      </c>
      <c r="D123" s="43" t="s">
        <v>91</v>
      </c>
      <c r="E123" s="28">
        <v>15.0</v>
      </c>
      <c r="F123" s="25"/>
      <c r="G123" s="26"/>
      <c r="H123" s="43" t="s">
        <v>2073</v>
      </c>
      <c r="I123" s="26"/>
      <c r="J123" s="43" t="s">
        <v>2074</v>
      </c>
    </row>
    <row r="124">
      <c r="A124" s="43" t="s">
        <v>2033</v>
      </c>
      <c r="B124" s="27">
        <v>0.11181712962962963</v>
      </c>
      <c r="C124" s="43" t="s">
        <v>66</v>
      </c>
      <c r="D124" s="43" t="s">
        <v>78</v>
      </c>
      <c r="E124" s="28" t="s">
        <v>68</v>
      </c>
      <c r="F124" s="28">
        <v>20.0</v>
      </c>
      <c r="G124" s="26"/>
      <c r="H124" s="26"/>
      <c r="I124" s="26"/>
      <c r="J124" s="26"/>
    </row>
    <row r="125">
      <c r="A125" s="43" t="s">
        <v>2033</v>
      </c>
      <c r="B125" s="27">
        <v>0.11209490740740741</v>
      </c>
      <c r="C125" s="43" t="s">
        <v>66</v>
      </c>
      <c r="D125" s="43" t="s">
        <v>89</v>
      </c>
      <c r="E125" s="28">
        <v>23.0</v>
      </c>
      <c r="F125" s="25">
        <f>E125-9</f>
        <v>14</v>
      </c>
      <c r="G125" s="26"/>
      <c r="H125" s="26"/>
      <c r="I125" s="26"/>
      <c r="J125" s="43" t="s">
        <v>495</v>
      </c>
    </row>
    <row r="126">
      <c r="A126" s="43" t="s">
        <v>2033</v>
      </c>
      <c r="B126" s="27">
        <v>0.11209490740740741</v>
      </c>
      <c r="C126" s="43" t="s">
        <v>66</v>
      </c>
      <c r="D126" s="43" t="s">
        <v>89</v>
      </c>
      <c r="E126" s="28" t="s">
        <v>88</v>
      </c>
      <c r="F126" s="28">
        <v>1.0</v>
      </c>
      <c r="G126" s="26"/>
      <c r="H126" s="26"/>
      <c r="I126" s="26"/>
      <c r="J126" s="43" t="s">
        <v>85</v>
      </c>
    </row>
    <row r="127">
      <c r="A127" s="43" t="s">
        <v>2033</v>
      </c>
      <c r="B127" s="27">
        <v>0.11237268518518519</v>
      </c>
      <c r="C127" s="43" t="s">
        <v>66</v>
      </c>
      <c r="D127" s="43" t="s">
        <v>89</v>
      </c>
      <c r="E127" s="28" t="s">
        <v>75</v>
      </c>
      <c r="F127" s="28" t="s">
        <v>75</v>
      </c>
      <c r="G127" s="26"/>
      <c r="H127" s="26"/>
      <c r="I127" s="26"/>
      <c r="J127" s="43" t="s">
        <v>85</v>
      </c>
    </row>
    <row r="128">
      <c r="A128" s="43" t="s">
        <v>2033</v>
      </c>
      <c r="B128" s="27">
        <v>0.11237268518518519</v>
      </c>
      <c r="C128" s="43" t="s">
        <v>66</v>
      </c>
      <c r="D128" s="43" t="s">
        <v>89</v>
      </c>
      <c r="E128" s="28">
        <v>28.0</v>
      </c>
      <c r="F128" s="25">
        <f>E128-9</f>
        <v>19</v>
      </c>
      <c r="G128" s="26"/>
      <c r="H128" s="26"/>
      <c r="I128" s="26"/>
      <c r="J128" s="43" t="s">
        <v>495</v>
      </c>
    </row>
    <row r="129">
      <c r="A129" s="43" t="s">
        <v>2033</v>
      </c>
      <c r="B129" s="27">
        <v>0.11233796296296296</v>
      </c>
      <c r="C129" s="43" t="s">
        <v>66</v>
      </c>
      <c r="D129" s="43" t="s">
        <v>91</v>
      </c>
      <c r="E129" s="28">
        <v>15.0</v>
      </c>
      <c r="F129" s="25"/>
      <c r="G129" s="26"/>
      <c r="H129" s="43" t="s">
        <v>2073</v>
      </c>
      <c r="I129" s="26"/>
      <c r="J129" s="26"/>
    </row>
    <row r="130">
      <c r="A130" s="43" t="s">
        <v>2033</v>
      </c>
      <c r="B130" s="27">
        <v>0.11237268518518519</v>
      </c>
      <c r="C130" s="43" t="s">
        <v>66</v>
      </c>
      <c r="D130" s="43" t="s">
        <v>91</v>
      </c>
      <c r="E130" s="28">
        <v>12.0</v>
      </c>
      <c r="F130" s="25"/>
      <c r="G130" s="26"/>
      <c r="H130" s="43" t="s">
        <v>2075</v>
      </c>
      <c r="I130" s="26"/>
      <c r="J130" s="26"/>
    </row>
    <row r="131">
      <c r="A131" s="43" t="s">
        <v>2033</v>
      </c>
      <c r="B131" s="27">
        <v>0.1140625</v>
      </c>
      <c r="C131" s="43" t="s">
        <v>74</v>
      </c>
      <c r="D131" s="43" t="s">
        <v>93</v>
      </c>
      <c r="E131" s="28">
        <v>22.0</v>
      </c>
      <c r="F131" s="25">
        <f>E131-10</f>
        <v>12</v>
      </c>
      <c r="G131" s="26"/>
      <c r="H131" s="26"/>
      <c r="I131" s="26"/>
      <c r="J131" s="43" t="s">
        <v>1304</v>
      </c>
    </row>
    <row r="132">
      <c r="A132" s="43" t="s">
        <v>2033</v>
      </c>
      <c r="B132" s="27">
        <v>0.11432870370370371</v>
      </c>
      <c r="C132" s="43" t="s">
        <v>74</v>
      </c>
      <c r="D132" s="43" t="s">
        <v>91</v>
      </c>
      <c r="E132" s="28">
        <v>11.0</v>
      </c>
      <c r="F132" s="25"/>
      <c r="G132" s="26"/>
      <c r="H132" s="43" t="s">
        <v>2076</v>
      </c>
      <c r="I132" s="26"/>
      <c r="J132" s="26"/>
    </row>
    <row r="133">
      <c r="A133" s="43" t="s">
        <v>2033</v>
      </c>
      <c r="B133" s="27">
        <v>0.11519675925925926</v>
      </c>
      <c r="C133" s="43" t="s">
        <v>69</v>
      </c>
      <c r="D133" s="43" t="s">
        <v>89</v>
      </c>
      <c r="E133" s="28">
        <v>12.0</v>
      </c>
      <c r="F133" s="25">
        <f>E133-9</f>
        <v>3</v>
      </c>
      <c r="G133" s="26"/>
      <c r="H133" s="26"/>
      <c r="I133" s="26"/>
      <c r="J133" s="43" t="s">
        <v>90</v>
      </c>
    </row>
    <row r="134">
      <c r="A134" s="43" t="s">
        <v>2033</v>
      </c>
      <c r="B134" s="27">
        <v>0.11780092592592592</v>
      </c>
      <c r="C134" s="43" t="s">
        <v>84</v>
      </c>
      <c r="D134" s="43" t="s">
        <v>166</v>
      </c>
      <c r="E134" s="28">
        <v>11.0</v>
      </c>
      <c r="F134" s="25">
        <f t="shared" ref="F134:F135" si="7">E134--1</f>
        <v>12</v>
      </c>
      <c r="G134" s="26"/>
      <c r="H134" s="26"/>
      <c r="I134" s="26"/>
      <c r="J134" s="43" t="s">
        <v>2077</v>
      </c>
    </row>
    <row r="135">
      <c r="A135" s="43" t="s">
        <v>2033</v>
      </c>
      <c r="B135" s="27">
        <v>0.11913194444444444</v>
      </c>
      <c r="C135" s="43" t="s">
        <v>84</v>
      </c>
      <c r="D135" s="43" t="s">
        <v>166</v>
      </c>
      <c r="E135" s="28">
        <v>14.0</v>
      </c>
      <c r="F135" s="25">
        <f t="shared" si="7"/>
        <v>15</v>
      </c>
      <c r="G135" s="26"/>
      <c r="H135" s="26"/>
      <c r="I135" s="26"/>
      <c r="J135" s="43" t="s">
        <v>2078</v>
      </c>
    </row>
    <row r="136">
      <c r="A136" s="43" t="s">
        <v>2033</v>
      </c>
      <c r="B136" s="27">
        <v>0.11958333333333333</v>
      </c>
      <c r="C136" s="43" t="s">
        <v>82</v>
      </c>
      <c r="D136" s="43" t="s">
        <v>91</v>
      </c>
      <c r="E136" s="28">
        <v>15.0</v>
      </c>
      <c r="F136" s="25"/>
      <c r="G136" s="26"/>
      <c r="H136" s="43" t="s">
        <v>2073</v>
      </c>
      <c r="I136" s="26"/>
      <c r="J136" s="43" t="s">
        <v>2074</v>
      </c>
    </row>
    <row r="137">
      <c r="A137" s="43" t="s">
        <v>2033</v>
      </c>
      <c r="B137" s="27">
        <v>0.11967592592592592</v>
      </c>
      <c r="C137" s="43" t="s">
        <v>82</v>
      </c>
      <c r="D137" s="43" t="s">
        <v>89</v>
      </c>
      <c r="E137" s="28">
        <v>20.0</v>
      </c>
      <c r="F137" s="28">
        <v>11.0</v>
      </c>
      <c r="G137" s="26"/>
      <c r="H137" s="26"/>
      <c r="I137" s="26"/>
      <c r="J137" s="43" t="s">
        <v>2074</v>
      </c>
    </row>
    <row r="138">
      <c r="A138" s="43" t="s">
        <v>2033</v>
      </c>
      <c r="B138" s="27">
        <v>0.12028935185185186</v>
      </c>
      <c r="C138" s="43" t="s">
        <v>82</v>
      </c>
      <c r="D138" s="43" t="s">
        <v>67</v>
      </c>
      <c r="E138" s="28">
        <v>17.0</v>
      </c>
      <c r="F138" s="25">
        <f>E138-4</f>
        <v>13</v>
      </c>
      <c r="G138" s="26"/>
      <c r="H138" s="26"/>
      <c r="I138" s="26"/>
      <c r="J138" s="26"/>
    </row>
    <row r="139">
      <c r="A139" s="43" t="s">
        <v>2033</v>
      </c>
      <c r="B139" s="27">
        <v>0.120625</v>
      </c>
      <c r="C139" s="43" t="s">
        <v>82</v>
      </c>
      <c r="D139" s="43" t="s">
        <v>76</v>
      </c>
      <c r="E139" s="28">
        <v>5.0</v>
      </c>
      <c r="F139" s="25"/>
      <c r="G139" s="26"/>
      <c r="H139" s="26"/>
      <c r="I139" s="26"/>
      <c r="J139" s="43" t="s">
        <v>2079</v>
      </c>
    </row>
    <row r="140">
      <c r="A140" s="43" t="s">
        <v>2033</v>
      </c>
      <c r="B140" s="27">
        <v>0.12089120370370371</v>
      </c>
      <c r="C140" s="43" t="s">
        <v>82</v>
      </c>
      <c r="D140" s="43" t="s">
        <v>91</v>
      </c>
      <c r="E140" s="28">
        <v>25.0</v>
      </c>
      <c r="F140" s="25"/>
      <c r="G140" s="26"/>
      <c r="H140" s="43" t="s">
        <v>2080</v>
      </c>
      <c r="I140" s="28">
        <v>1.0</v>
      </c>
      <c r="J140" s="43" t="s">
        <v>119</v>
      </c>
    </row>
    <row r="141">
      <c r="A141" s="43" t="s">
        <v>2033</v>
      </c>
      <c r="B141" s="27">
        <v>0.12202546296296296</v>
      </c>
      <c r="C141" s="43" t="s">
        <v>66</v>
      </c>
      <c r="D141" s="43" t="s">
        <v>89</v>
      </c>
      <c r="E141" s="28">
        <v>28.0</v>
      </c>
      <c r="F141" s="25">
        <f t="shared" ref="F141:F142" si="8">E141-9</f>
        <v>19</v>
      </c>
      <c r="G141" s="26"/>
      <c r="H141" s="26"/>
      <c r="I141" s="26"/>
      <c r="J141" s="43" t="s">
        <v>171</v>
      </c>
    </row>
    <row r="142">
      <c r="A142" s="43" t="s">
        <v>2033</v>
      </c>
      <c r="B142" s="27">
        <v>0.12207175925925925</v>
      </c>
      <c r="C142" s="43" t="s">
        <v>66</v>
      </c>
      <c r="D142" s="43" t="s">
        <v>89</v>
      </c>
      <c r="E142" s="28">
        <v>15.0</v>
      </c>
      <c r="F142" s="25">
        <f t="shared" si="8"/>
        <v>6</v>
      </c>
      <c r="G142" s="26"/>
      <c r="H142" s="26"/>
      <c r="I142" s="26"/>
      <c r="J142" s="43" t="s">
        <v>171</v>
      </c>
    </row>
    <row r="143">
      <c r="A143" s="43" t="s">
        <v>2033</v>
      </c>
      <c r="B143" s="27">
        <v>0.12219907407407407</v>
      </c>
      <c r="C143" s="43" t="s">
        <v>66</v>
      </c>
      <c r="D143" s="43" t="s">
        <v>91</v>
      </c>
      <c r="E143" s="28">
        <v>9.0</v>
      </c>
      <c r="F143" s="25"/>
      <c r="G143" s="26"/>
      <c r="H143" s="43" t="s">
        <v>2081</v>
      </c>
      <c r="I143" s="26"/>
      <c r="J143" s="26"/>
    </row>
    <row r="144">
      <c r="A144" s="43" t="s">
        <v>2033</v>
      </c>
      <c r="B144" s="27">
        <v>0.12224537037037037</v>
      </c>
      <c r="C144" s="43" t="s">
        <v>66</v>
      </c>
      <c r="D144" s="43" t="s">
        <v>91</v>
      </c>
      <c r="E144" s="28">
        <v>8.0</v>
      </c>
      <c r="F144" s="25"/>
      <c r="G144" s="26"/>
      <c r="H144" s="43" t="s">
        <v>2082</v>
      </c>
      <c r="I144" s="28">
        <v>1.0</v>
      </c>
      <c r="J144" s="43" t="s">
        <v>119</v>
      </c>
    </row>
    <row r="145">
      <c r="A145" s="43" t="s">
        <v>2033</v>
      </c>
      <c r="B145" s="27">
        <v>0.12311342592592593</v>
      </c>
      <c r="C145" s="43" t="s">
        <v>70</v>
      </c>
      <c r="D145" s="43" t="s">
        <v>67</v>
      </c>
      <c r="E145" s="28">
        <v>7.0</v>
      </c>
      <c r="F145" s="25">
        <f>E145-3</f>
        <v>4</v>
      </c>
      <c r="G145" s="26"/>
      <c r="H145" s="26"/>
      <c r="I145" s="26"/>
      <c r="J145" s="26"/>
    </row>
    <row r="146">
      <c r="A146" s="43" t="s">
        <v>2033</v>
      </c>
      <c r="B146" s="27">
        <v>0.12407407407407407</v>
      </c>
      <c r="C146" s="43" t="s">
        <v>70</v>
      </c>
      <c r="D146" s="43" t="s">
        <v>83</v>
      </c>
      <c r="E146" s="28">
        <v>23.0</v>
      </c>
      <c r="F146" s="25">
        <f>E146-6</f>
        <v>17</v>
      </c>
      <c r="G146" s="26"/>
      <c r="H146" s="26"/>
      <c r="I146" s="26"/>
      <c r="J146" s="26"/>
    </row>
    <row r="147">
      <c r="A147" s="43" t="s">
        <v>2033</v>
      </c>
      <c r="B147" s="27">
        <v>0.12451388888888888</v>
      </c>
      <c r="C147" s="43" t="s">
        <v>968</v>
      </c>
      <c r="D147" s="43" t="s">
        <v>120</v>
      </c>
      <c r="E147" s="28">
        <v>6.0</v>
      </c>
      <c r="F147" s="25"/>
      <c r="G147" s="26"/>
      <c r="H147" s="26"/>
      <c r="I147" s="26"/>
      <c r="J147" s="43" t="s">
        <v>2083</v>
      </c>
    </row>
    <row r="148">
      <c r="A148" s="43" t="s">
        <v>2033</v>
      </c>
      <c r="B148" s="27">
        <v>0.1255324074074074</v>
      </c>
      <c r="C148" s="43" t="s">
        <v>82</v>
      </c>
      <c r="D148" s="43" t="s">
        <v>131</v>
      </c>
      <c r="E148" s="28" t="s">
        <v>88</v>
      </c>
      <c r="F148" s="28">
        <v>1.0</v>
      </c>
      <c r="G148" s="26"/>
      <c r="H148" s="26"/>
      <c r="I148" s="26"/>
      <c r="J148" s="26"/>
    </row>
    <row r="149">
      <c r="A149" s="43" t="s">
        <v>2033</v>
      </c>
      <c r="B149" s="27">
        <v>0.12606481481481482</v>
      </c>
      <c r="C149" s="43" t="s">
        <v>69</v>
      </c>
      <c r="D149" s="43" t="s">
        <v>131</v>
      </c>
      <c r="E149" s="28">
        <v>14.0</v>
      </c>
      <c r="F149" s="25">
        <f>E149-1</f>
        <v>13</v>
      </c>
      <c r="G149" s="26"/>
      <c r="H149" s="26"/>
      <c r="I149" s="26"/>
      <c r="J149" s="26"/>
    </row>
    <row r="150">
      <c r="A150" s="43" t="s">
        <v>2033</v>
      </c>
      <c r="B150" s="27">
        <v>0.12752314814814814</v>
      </c>
      <c r="C150" s="43" t="s">
        <v>69</v>
      </c>
      <c r="D150" s="43" t="s">
        <v>71</v>
      </c>
      <c r="E150" s="28">
        <v>13.0</v>
      </c>
      <c r="F150" s="25">
        <f>E150-5</f>
        <v>8</v>
      </c>
      <c r="G150" s="26"/>
      <c r="H150" s="26"/>
      <c r="I150" s="26"/>
      <c r="J150" s="26"/>
    </row>
    <row r="151">
      <c r="A151" s="43" t="s">
        <v>2033</v>
      </c>
      <c r="B151" s="27">
        <v>0.13825231481481481</v>
      </c>
      <c r="C151" s="43" t="s">
        <v>70</v>
      </c>
      <c r="D151" s="43" t="s">
        <v>362</v>
      </c>
      <c r="E151" s="28">
        <v>9.0</v>
      </c>
      <c r="F151" s="25">
        <f>E151-2</f>
        <v>7</v>
      </c>
      <c r="G151" s="26"/>
      <c r="H151" s="26"/>
      <c r="I151" s="26"/>
      <c r="J151" s="26"/>
    </row>
    <row r="152">
      <c r="A152" s="43" t="s">
        <v>2033</v>
      </c>
      <c r="B152" s="27">
        <v>0.14174768518518518</v>
      </c>
      <c r="C152" s="43" t="s">
        <v>70</v>
      </c>
      <c r="D152" s="43" t="s">
        <v>83</v>
      </c>
      <c r="E152" s="28">
        <v>10.0</v>
      </c>
      <c r="F152" s="25">
        <f>E152-6</f>
        <v>4</v>
      </c>
      <c r="G152" s="26"/>
      <c r="H152" s="26"/>
      <c r="I152" s="26"/>
      <c r="J152" s="26"/>
    </row>
    <row r="153">
      <c r="A153" s="43" t="s">
        <v>2033</v>
      </c>
      <c r="B153" s="27">
        <v>0.1466550925925926</v>
      </c>
      <c r="C153" s="43" t="s">
        <v>84</v>
      </c>
      <c r="D153" s="43" t="s">
        <v>166</v>
      </c>
      <c r="E153" s="28">
        <v>15.0</v>
      </c>
      <c r="F153" s="25">
        <f>E153--1</f>
        <v>16</v>
      </c>
      <c r="G153" s="26"/>
      <c r="H153" s="26"/>
      <c r="I153" s="26"/>
      <c r="J153" s="43" t="s">
        <v>2084</v>
      </c>
    </row>
    <row r="154">
      <c r="A154" s="43" t="s">
        <v>2033</v>
      </c>
      <c r="B154" s="27">
        <v>0.1605787037037037</v>
      </c>
      <c r="C154" s="43" t="s">
        <v>84</v>
      </c>
      <c r="D154" s="43" t="s">
        <v>580</v>
      </c>
      <c r="E154" s="28">
        <v>22.0</v>
      </c>
      <c r="F154" s="25">
        <f t="shared" ref="F154:F156" si="9">E154-7</f>
        <v>15</v>
      </c>
      <c r="G154" s="26"/>
      <c r="H154" s="26"/>
      <c r="I154" s="26"/>
      <c r="J154" s="43" t="s">
        <v>2085</v>
      </c>
    </row>
    <row r="155">
      <c r="A155" s="43" t="s">
        <v>2033</v>
      </c>
      <c r="B155" s="27">
        <v>0.1616087962962963</v>
      </c>
      <c r="C155" s="43" t="s">
        <v>84</v>
      </c>
      <c r="D155" s="43" t="s">
        <v>580</v>
      </c>
      <c r="E155" s="28">
        <v>22.0</v>
      </c>
      <c r="F155" s="25">
        <f t="shared" si="9"/>
        <v>15</v>
      </c>
      <c r="G155" s="26"/>
      <c r="H155" s="26"/>
      <c r="I155" s="26"/>
      <c r="J155" s="43" t="s">
        <v>85</v>
      </c>
    </row>
    <row r="156">
      <c r="A156" s="43" t="s">
        <v>2033</v>
      </c>
      <c r="B156" s="27">
        <v>0.1616087962962963</v>
      </c>
      <c r="C156" s="43" t="s">
        <v>84</v>
      </c>
      <c r="D156" s="43" t="s">
        <v>580</v>
      </c>
      <c r="E156" s="28">
        <v>22.0</v>
      </c>
      <c r="F156" s="25">
        <f t="shared" si="9"/>
        <v>15</v>
      </c>
      <c r="G156" s="26"/>
      <c r="H156" s="26"/>
      <c r="I156" s="26"/>
      <c r="J156" s="43" t="s">
        <v>2086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2087</v>
      </c>
      <c r="B2" s="27">
        <v>0.015081018518518518</v>
      </c>
      <c r="C2" s="43" t="s">
        <v>69</v>
      </c>
      <c r="D2" s="43" t="s">
        <v>67</v>
      </c>
      <c r="E2" s="28">
        <v>18.0</v>
      </c>
      <c r="F2" s="25">
        <f t="shared" ref="F2:F3" si="1">E2-5</f>
        <v>13</v>
      </c>
      <c r="G2" s="26"/>
      <c r="H2" s="26"/>
      <c r="I2" s="26"/>
      <c r="J2" s="26"/>
    </row>
    <row r="3">
      <c r="A3" s="43" t="s">
        <v>2087</v>
      </c>
      <c r="B3" s="27">
        <v>0.016064814814814816</v>
      </c>
      <c r="C3" s="43" t="s">
        <v>69</v>
      </c>
      <c r="D3" s="43" t="s">
        <v>67</v>
      </c>
      <c r="E3" s="28">
        <v>23.0</v>
      </c>
      <c r="F3" s="25">
        <f t="shared" si="1"/>
        <v>18</v>
      </c>
      <c r="G3" s="26"/>
      <c r="H3" s="26"/>
      <c r="I3" s="26"/>
      <c r="J3" s="26"/>
    </row>
    <row r="4">
      <c r="A4" s="43" t="s">
        <v>2087</v>
      </c>
      <c r="B4" s="27">
        <v>0.018020833333333333</v>
      </c>
      <c r="C4" s="43" t="s">
        <v>968</v>
      </c>
      <c r="D4" s="43" t="s">
        <v>132</v>
      </c>
      <c r="E4" s="28">
        <v>12.0</v>
      </c>
      <c r="F4" s="25">
        <f>E4--1</f>
        <v>13</v>
      </c>
      <c r="G4" s="26"/>
      <c r="H4" s="26"/>
      <c r="I4" s="26"/>
      <c r="J4" s="26"/>
    </row>
    <row r="5">
      <c r="A5" s="43" t="s">
        <v>2087</v>
      </c>
      <c r="B5" s="27">
        <v>0.018020833333333333</v>
      </c>
      <c r="C5" s="43" t="s">
        <v>69</v>
      </c>
      <c r="D5" s="43" t="s">
        <v>132</v>
      </c>
      <c r="E5" s="28">
        <v>5.0</v>
      </c>
      <c r="F5" s="25">
        <f>E5-1</f>
        <v>4</v>
      </c>
      <c r="G5" s="26"/>
      <c r="H5" s="26"/>
      <c r="I5" s="26"/>
      <c r="J5" s="26"/>
    </row>
    <row r="6">
      <c r="A6" s="43" t="s">
        <v>2087</v>
      </c>
      <c r="B6" s="27">
        <v>0.018020833333333333</v>
      </c>
      <c r="C6" s="43" t="s">
        <v>82</v>
      </c>
      <c r="D6" s="43" t="s">
        <v>132</v>
      </c>
      <c r="E6" s="28">
        <v>23.0</v>
      </c>
      <c r="F6" s="25">
        <f>E6-6</f>
        <v>17</v>
      </c>
      <c r="G6" s="26"/>
      <c r="H6" s="26"/>
      <c r="I6" s="26"/>
      <c r="J6" s="26"/>
    </row>
    <row r="7">
      <c r="A7" s="43" t="s">
        <v>2087</v>
      </c>
      <c r="B7" s="27">
        <v>0.018020833333333333</v>
      </c>
      <c r="C7" s="43" t="s">
        <v>66</v>
      </c>
      <c r="D7" s="43" t="s">
        <v>132</v>
      </c>
      <c r="E7" s="28">
        <v>16.0</v>
      </c>
      <c r="F7" s="25">
        <f t="shared" ref="F7:F9" si="2">E7-2</f>
        <v>14</v>
      </c>
      <c r="G7" s="26"/>
      <c r="H7" s="26"/>
      <c r="I7" s="26"/>
      <c r="J7" s="26"/>
    </row>
    <row r="8">
      <c r="A8" s="43" t="s">
        <v>2087</v>
      </c>
      <c r="B8" s="27">
        <v>0.018020833333333333</v>
      </c>
      <c r="C8" s="43" t="s">
        <v>70</v>
      </c>
      <c r="D8" s="43" t="s">
        <v>132</v>
      </c>
      <c r="E8" s="28">
        <v>11.0</v>
      </c>
      <c r="F8" s="28">
        <f t="shared" si="2"/>
        <v>9</v>
      </c>
      <c r="G8" s="26"/>
      <c r="H8" s="26"/>
      <c r="I8" s="26"/>
      <c r="J8" s="26"/>
    </row>
    <row r="9">
      <c r="A9" s="43" t="s">
        <v>2087</v>
      </c>
      <c r="B9" s="27">
        <v>0.021597222222222223</v>
      </c>
      <c r="C9" s="43" t="s">
        <v>70</v>
      </c>
      <c r="D9" s="43" t="s">
        <v>132</v>
      </c>
      <c r="E9" s="28">
        <v>10.0</v>
      </c>
      <c r="F9" s="25">
        <f t="shared" si="2"/>
        <v>8</v>
      </c>
      <c r="G9" s="26"/>
      <c r="H9" s="26"/>
      <c r="I9" s="26"/>
      <c r="J9" s="26"/>
    </row>
    <row r="10">
      <c r="A10" s="43" t="s">
        <v>2087</v>
      </c>
      <c r="B10" s="27">
        <v>0.02982638888888889</v>
      </c>
      <c r="C10" s="43" t="s">
        <v>70</v>
      </c>
      <c r="D10" s="43" t="s">
        <v>366</v>
      </c>
      <c r="E10" s="28">
        <v>20.0</v>
      </c>
      <c r="F10" s="28">
        <f>E10-6</f>
        <v>14</v>
      </c>
      <c r="G10" s="26"/>
      <c r="H10" s="26"/>
      <c r="I10" s="26"/>
      <c r="J10" s="26"/>
    </row>
    <row r="11">
      <c r="A11" s="43" t="s">
        <v>2087</v>
      </c>
      <c r="B11" s="27">
        <v>0.02982638888888889</v>
      </c>
      <c r="C11" s="43" t="s">
        <v>82</v>
      </c>
      <c r="D11" s="43" t="s">
        <v>366</v>
      </c>
      <c r="E11" s="28">
        <v>14.0</v>
      </c>
      <c r="F11" s="25">
        <f>E11-10</f>
        <v>4</v>
      </c>
      <c r="G11" s="26"/>
      <c r="H11" s="26"/>
      <c r="I11" s="26"/>
      <c r="J11" s="26"/>
    </row>
    <row r="12">
      <c r="A12" s="43" t="s">
        <v>2087</v>
      </c>
      <c r="B12" s="27">
        <v>0.03280092592592593</v>
      </c>
      <c r="C12" s="43" t="s">
        <v>968</v>
      </c>
      <c r="D12" s="43" t="s">
        <v>126</v>
      </c>
      <c r="E12" s="28">
        <v>10.0</v>
      </c>
      <c r="F12" s="28">
        <f>E12-5</f>
        <v>5</v>
      </c>
      <c r="G12" s="26"/>
      <c r="H12" s="26"/>
      <c r="I12" s="26"/>
      <c r="J12" s="26"/>
    </row>
    <row r="13">
      <c r="A13" s="43" t="s">
        <v>2087</v>
      </c>
      <c r="B13" s="27">
        <v>0.03280092592592593</v>
      </c>
      <c r="C13" s="43" t="s">
        <v>82</v>
      </c>
      <c r="D13" s="43" t="s">
        <v>126</v>
      </c>
      <c r="E13" s="28">
        <v>23.0</v>
      </c>
      <c r="F13" s="25">
        <f>E13-4</f>
        <v>19</v>
      </c>
      <c r="G13" s="26"/>
      <c r="H13" s="26"/>
      <c r="I13" s="26"/>
      <c r="J13" s="26"/>
    </row>
    <row r="14">
      <c r="A14" s="43" t="s">
        <v>2087</v>
      </c>
      <c r="B14" s="27">
        <v>0.03280092592592593</v>
      </c>
      <c r="C14" s="43" t="s">
        <v>69</v>
      </c>
      <c r="D14" s="43" t="s">
        <v>126</v>
      </c>
      <c r="E14" s="43" t="s">
        <v>75</v>
      </c>
      <c r="F14" s="43" t="s">
        <v>75</v>
      </c>
      <c r="G14" s="26"/>
      <c r="H14" s="26"/>
      <c r="I14" s="26"/>
      <c r="J14" s="26"/>
    </row>
    <row r="15">
      <c r="A15" s="43" t="s">
        <v>2087</v>
      </c>
      <c r="B15" s="27">
        <v>0.03297453703703704</v>
      </c>
      <c r="C15" s="43" t="s">
        <v>84</v>
      </c>
      <c r="D15" s="43" t="s">
        <v>98</v>
      </c>
      <c r="E15" s="28">
        <v>13.0</v>
      </c>
      <c r="F15" s="28">
        <v>11.0</v>
      </c>
      <c r="G15" s="26"/>
      <c r="H15" s="26"/>
      <c r="I15" s="26"/>
      <c r="J15" s="26"/>
    </row>
    <row r="16">
      <c r="A16" s="43" t="s">
        <v>2087</v>
      </c>
      <c r="B16" s="27">
        <v>0.06883101851851851</v>
      </c>
      <c r="C16" s="43" t="s">
        <v>66</v>
      </c>
      <c r="D16" s="43" t="s">
        <v>67</v>
      </c>
      <c r="E16" s="28">
        <v>9.0</v>
      </c>
      <c r="F16" s="25">
        <f>E16-2</f>
        <v>7</v>
      </c>
      <c r="G16" s="26"/>
      <c r="H16" s="26"/>
      <c r="I16" s="26"/>
      <c r="J16" s="26"/>
    </row>
    <row r="17">
      <c r="A17" s="43" t="s">
        <v>2087</v>
      </c>
      <c r="B17" s="27">
        <v>0.06826388888888889</v>
      </c>
      <c r="C17" s="43" t="s">
        <v>82</v>
      </c>
      <c r="D17" s="43" t="s">
        <v>80</v>
      </c>
      <c r="E17" s="28">
        <v>27.0</v>
      </c>
      <c r="F17" s="28">
        <f>E17-10</f>
        <v>17</v>
      </c>
      <c r="G17" s="26"/>
      <c r="H17" s="26"/>
      <c r="I17" s="26"/>
      <c r="J17" s="43" t="s">
        <v>2088</v>
      </c>
    </row>
    <row r="18">
      <c r="A18" s="43" t="s">
        <v>2087</v>
      </c>
      <c r="B18" s="27">
        <v>0.0683912037037037</v>
      </c>
      <c r="C18" s="43" t="s">
        <v>66</v>
      </c>
      <c r="D18" s="43" t="s">
        <v>71</v>
      </c>
      <c r="E18" s="28">
        <v>10.0</v>
      </c>
      <c r="F18" s="25">
        <f>E18--2</f>
        <v>12</v>
      </c>
      <c r="G18" s="26"/>
      <c r="H18" s="26"/>
      <c r="I18" s="26"/>
      <c r="J18" s="26"/>
    </row>
    <row r="19">
      <c r="A19" s="43" t="s">
        <v>2087</v>
      </c>
      <c r="B19" s="27">
        <v>0.0692013888888889</v>
      </c>
      <c r="C19" s="43" t="s">
        <v>66</v>
      </c>
      <c r="D19" s="43" t="s">
        <v>125</v>
      </c>
      <c r="E19" s="28">
        <v>9.0</v>
      </c>
      <c r="F19" s="25">
        <f>E19-0</f>
        <v>9</v>
      </c>
      <c r="G19" s="26"/>
      <c r="H19" s="26"/>
      <c r="I19" s="26"/>
      <c r="J19" s="26"/>
    </row>
    <row r="20">
      <c r="A20" s="43" t="s">
        <v>2087</v>
      </c>
      <c r="B20" s="27">
        <v>0.07186342592592593</v>
      </c>
      <c r="C20" s="43" t="s">
        <v>66</v>
      </c>
      <c r="D20" s="43" t="s">
        <v>166</v>
      </c>
      <c r="E20" s="28">
        <v>21.0</v>
      </c>
      <c r="F20" s="25">
        <f t="shared" ref="F20:F22" si="3">E20-3</f>
        <v>18</v>
      </c>
      <c r="G20" s="26"/>
      <c r="H20" s="26"/>
      <c r="I20" s="26"/>
      <c r="J20" s="26"/>
    </row>
    <row r="21">
      <c r="A21" s="43" t="s">
        <v>2087</v>
      </c>
      <c r="B21" s="27">
        <v>0.10109953703703704</v>
      </c>
      <c r="C21" s="43" t="s">
        <v>70</v>
      </c>
      <c r="D21" s="43" t="s">
        <v>67</v>
      </c>
      <c r="E21" s="28">
        <v>6.0</v>
      </c>
      <c r="F21" s="25">
        <f t="shared" si="3"/>
        <v>3</v>
      </c>
      <c r="G21" s="26"/>
      <c r="H21" s="26"/>
      <c r="I21" s="26"/>
      <c r="J21" s="26"/>
    </row>
    <row r="22">
      <c r="A22" s="43" t="s">
        <v>2087</v>
      </c>
      <c r="B22" s="27">
        <v>0.10572916666666667</v>
      </c>
      <c r="C22" s="43" t="s">
        <v>70</v>
      </c>
      <c r="D22" s="43" t="s">
        <v>67</v>
      </c>
      <c r="E22" s="28">
        <v>19.0</v>
      </c>
      <c r="F22" s="25">
        <f t="shared" si="3"/>
        <v>16</v>
      </c>
      <c r="G22" s="26"/>
      <c r="H22" s="26"/>
      <c r="I22" s="26"/>
      <c r="J22" s="26"/>
    </row>
    <row r="23">
      <c r="A23" s="43" t="s">
        <v>2087</v>
      </c>
      <c r="B23" s="27">
        <v>0.10665509259259259</v>
      </c>
      <c r="C23" s="43" t="s">
        <v>74</v>
      </c>
      <c r="D23" s="43" t="s">
        <v>127</v>
      </c>
      <c r="E23" s="28">
        <v>5.0</v>
      </c>
      <c r="F23" s="28">
        <v>4.0</v>
      </c>
      <c r="G23" s="26"/>
      <c r="H23" s="26"/>
      <c r="I23" s="26"/>
      <c r="J23" s="26"/>
    </row>
    <row r="24">
      <c r="A24" s="43" t="s">
        <v>2087</v>
      </c>
      <c r="B24" s="27">
        <v>0.1078587962962963</v>
      </c>
      <c r="C24" s="43" t="s">
        <v>70</v>
      </c>
      <c r="D24" s="43" t="s">
        <v>127</v>
      </c>
      <c r="E24" s="28">
        <v>7.0</v>
      </c>
      <c r="F24" s="25">
        <f>E24-1</f>
        <v>6</v>
      </c>
      <c r="G24" s="26"/>
      <c r="H24" s="26"/>
      <c r="I24" s="26"/>
      <c r="J24" s="26"/>
    </row>
    <row r="25">
      <c r="A25" s="43" t="s">
        <v>2087</v>
      </c>
      <c r="B25" s="27">
        <v>0.1078587962962963</v>
      </c>
      <c r="C25" s="43" t="s">
        <v>70</v>
      </c>
      <c r="D25" s="43" t="s">
        <v>127</v>
      </c>
      <c r="E25" s="28">
        <v>7.0</v>
      </c>
      <c r="F25" s="25">
        <f>E25-6</f>
        <v>1</v>
      </c>
      <c r="G25" s="26"/>
      <c r="H25" s="26"/>
      <c r="I25" s="26"/>
      <c r="J25" s="26"/>
    </row>
    <row r="26">
      <c r="A26" s="43" t="s">
        <v>2087</v>
      </c>
      <c r="B26" s="27">
        <v>0.11167824074074074</v>
      </c>
      <c r="C26" s="43" t="s">
        <v>968</v>
      </c>
      <c r="D26" s="43" t="s">
        <v>127</v>
      </c>
      <c r="E26" s="28">
        <v>8.0</v>
      </c>
      <c r="F26" s="28">
        <f>E26-3</f>
        <v>5</v>
      </c>
      <c r="G26" s="26"/>
      <c r="H26" s="26"/>
      <c r="I26" s="26"/>
      <c r="J26" s="26"/>
    </row>
    <row r="27">
      <c r="A27" s="43" t="s">
        <v>2087</v>
      </c>
      <c r="B27" s="27">
        <v>0.11255787037037036</v>
      </c>
      <c r="C27" s="43" t="s">
        <v>66</v>
      </c>
      <c r="D27" s="43" t="s">
        <v>127</v>
      </c>
      <c r="E27" s="28">
        <v>12.0</v>
      </c>
      <c r="F27" s="25">
        <f>E27-5</f>
        <v>7</v>
      </c>
      <c r="G27" s="26"/>
      <c r="H27" s="26"/>
      <c r="I27" s="26"/>
      <c r="J27" s="26"/>
    </row>
    <row r="28">
      <c r="A28" s="43" t="s">
        <v>2087</v>
      </c>
      <c r="B28" s="27">
        <v>0.12047453703703703</v>
      </c>
      <c r="C28" s="43" t="s">
        <v>66</v>
      </c>
      <c r="D28" s="43" t="s">
        <v>80</v>
      </c>
      <c r="E28" s="43" t="s">
        <v>88</v>
      </c>
      <c r="F28" s="28">
        <v>1.0</v>
      </c>
      <c r="G28" s="26"/>
      <c r="H28" s="26"/>
      <c r="I28" s="26"/>
      <c r="J28" s="26"/>
    </row>
    <row r="29">
      <c r="A29" s="43" t="s">
        <v>2087</v>
      </c>
      <c r="B29" s="27">
        <v>0.1229050925925926</v>
      </c>
      <c r="C29" s="43" t="s">
        <v>66</v>
      </c>
      <c r="D29" s="43" t="s">
        <v>67</v>
      </c>
      <c r="E29" s="28">
        <v>20.0</v>
      </c>
      <c r="F29" s="25">
        <f t="shared" ref="F29:F30" si="4">E29-2</f>
        <v>18</v>
      </c>
      <c r="G29" s="26"/>
      <c r="H29" s="26"/>
      <c r="I29" s="26"/>
      <c r="J29" s="26"/>
    </row>
    <row r="30">
      <c r="A30" s="43" t="s">
        <v>2087</v>
      </c>
      <c r="B30" s="27">
        <v>0.12328703703703704</v>
      </c>
      <c r="C30" s="43" t="s">
        <v>66</v>
      </c>
      <c r="D30" s="43" t="s">
        <v>132</v>
      </c>
      <c r="E30" s="28">
        <v>12.0</v>
      </c>
      <c r="F30" s="28">
        <f t="shared" si="4"/>
        <v>10</v>
      </c>
      <c r="G30" s="26"/>
      <c r="H30" s="26"/>
      <c r="I30" s="26"/>
      <c r="J30" s="26"/>
    </row>
    <row r="31">
      <c r="A31" s="43" t="s">
        <v>2087</v>
      </c>
      <c r="B31" s="27">
        <v>0.13887731481481483</v>
      </c>
      <c r="C31" s="43" t="s">
        <v>69</v>
      </c>
      <c r="D31" s="43" t="s">
        <v>67</v>
      </c>
      <c r="E31" s="28">
        <v>18.0</v>
      </c>
      <c r="F31" s="25">
        <f t="shared" ref="F31:F32" si="5">E31-5</f>
        <v>13</v>
      </c>
      <c r="G31" s="26"/>
      <c r="H31" s="26"/>
      <c r="I31" s="26"/>
      <c r="J31" s="26"/>
    </row>
    <row r="32">
      <c r="A32" s="43" t="s">
        <v>2087</v>
      </c>
      <c r="B32" s="27">
        <v>0.14072916666666666</v>
      </c>
      <c r="C32" s="43" t="s">
        <v>69</v>
      </c>
      <c r="D32" s="43" t="s">
        <v>127</v>
      </c>
      <c r="E32" s="28">
        <v>24.0</v>
      </c>
      <c r="F32" s="25">
        <f t="shared" si="5"/>
        <v>19</v>
      </c>
      <c r="G32" s="26"/>
      <c r="H32" s="26"/>
      <c r="I32" s="26"/>
      <c r="J32" s="26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2089</v>
      </c>
      <c r="B2" s="27">
        <v>0.009340277777777777</v>
      </c>
      <c r="C2" s="43" t="s">
        <v>69</v>
      </c>
      <c r="D2" s="43" t="s">
        <v>166</v>
      </c>
      <c r="E2" s="28" t="s">
        <v>75</v>
      </c>
      <c r="F2" s="28" t="s">
        <v>75</v>
      </c>
      <c r="G2" s="26"/>
      <c r="H2" s="26"/>
      <c r="I2" s="26"/>
      <c r="J2" s="26"/>
    </row>
    <row r="3">
      <c r="A3" s="43" t="s">
        <v>2089</v>
      </c>
      <c r="B3" s="27">
        <v>0.009340277777777777</v>
      </c>
      <c r="C3" s="43" t="s">
        <v>968</v>
      </c>
      <c r="D3" s="43" t="s">
        <v>166</v>
      </c>
      <c r="E3" s="28" t="s">
        <v>75</v>
      </c>
      <c r="F3" s="28" t="s">
        <v>75</v>
      </c>
      <c r="G3" s="26"/>
      <c r="H3" s="26"/>
      <c r="I3" s="26"/>
      <c r="J3" s="26"/>
    </row>
    <row r="4">
      <c r="A4" s="43" t="s">
        <v>2089</v>
      </c>
      <c r="B4" s="27">
        <v>0.014548611111111111</v>
      </c>
      <c r="C4" s="43" t="s">
        <v>69</v>
      </c>
      <c r="D4" s="43" t="s">
        <v>83</v>
      </c>
      <c r="E4" s="28">
        <v>20.0</v>
      </c>
      <c r="F4" s="25">
        <f>E4-1</f>
        <v>19</v>
      </c>
      <c r="G4" s="26"/>
      <c r="H4" s="26"/>
      <c r="I4" s="26"/>
      <c r="J4" s="26"/>
    </row>
    <row r="5">
      <c r="A5" s="43" t="s">
        <v>2089</v>
      </c>
      <c r="B5" s="27">
        <v>0.015393518518518518</v>
      </c>
      <c r="C5" s="43" t="s">
        <v>70</v>
      </c>
      <c r="D5" s="43" t="s">
        <v>83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2089</v>
      </c>
      <c r="B6" s="27">
        <v>0.015671296296296298</v>
      </c>
      <c r="C6" s="43" t="s">
        <v>69</v>
      </c>
      <c r="D6" s="43" t="s">
        <v>83</v>
      </c>
      <c r="E6" s="28">
        <v>11.0</v>
      </c>
      <c r="F6" s="25">
        <f>E6-1</f>
        <v>10</v>
      </c>
      <c r="G6" s="26"/>
      <c r="H6" s="26"/>
      <c r="I6" s="26"/>
      <c r="J6" s="26"/>
    </row>
    <row r="7">
      <c r="A7" s="43" t="s">
        <v>2089</v>
      </c>
      <c r="B7" s="27">
        <v>0.016168981481481482</v>
      </c>
      <c r="C7" s="43" t="s">
        <v>968</v>
      </c>
      <c r="D7" s="43" t="s">
        <v>320</v>
      </c>
      <c r="E7" s="28">
        <v>18.0</v>
      </c>
      <c r="F7" s="25">
        <f>E7-5</f>
        <v>13</v>
      </c>
      <c r="G7" s="26"/>
      <c r="H7" s="26"/>
      <c r="I7" s="26"/>
      <c r="J7" s="26"/>
    </row>
    <row r="8">
      <c r="A8" s="43" t="s">
        <v>2089</v>
      </c>
      <c r="B8" s="27">
        <v>0.021099537037037038</v>
      </c>
      <c r="C8" s="43" t="s">
        <v>968</v>
      </c>
      <c r="D8" s="43" t="s">
        <v>67</v>
      </c>
      <c r="E8" s="28">
        <v>15.0</v>
      </c>
      <c r="F8" s="25">
        <f>E8-9</f>
        <v>6</v>
      </c>
      <c r="G8" s="26"/>
      <c r="H8" s="26"/>
      <c r="I8" s="26"/>
      <c r="J8" s="26"/>
    </row>
    <row r="9">
      <c r="A9" s="43" t="s">
        <v>2089</v>
      </c>
      <c r="B9" s="27">
        <v>0.02201388888888889</v>
      </c>
      <c r="C9" s="43" t="s">
        <v>66</v>
      </c>
      <c r="D9" s="43" t="s">
        <v>130</v>
      </c>
      <c r="E9" s="28">
        <v>11.0</v>
      </c>
      <c r="F9" s="25">
        <f>E9-2</f>
        <v>9</v>
      </c>
      <c r="G9" s="26"/>
      <c r="H9" s="26"/>
      <c r="I9" s="26"/>
      <c r="J9" s="26"/>
    </row>
    <row r="10">
      <c r="A10" s="43" t="s">
        <v>2089</v>
      </c>
      <c r="B10" s="27">
        <v>0.028622685185185185</v>
      </c>
      <c r="C10" s="43" t="s">
        <v>69</v>
      </c>
      <c r="D10" s="43" t="s">
        <v>98</v>
      </c>
      <c r="E10" s="28" t="s">
        <v>75</v>
      </c>
      <c r="F10" s="28" t="s">
        <v>75</v>
      </c>
      <c r="G10" s="26"/>
      <c r="H10" s="26"/>
      <c r="I10" s="26"/>
      <c r="J10" s="43" t="s">
        <v>85</v>
      </c>
    </row>
    <row r="11">
      <c r="A11" s="43" t="s">
        <v>2089</v>
      </c>
      <c r="B11" s="27">
        <v>0.028622685185185185</v>
      </c>
      <c r="C11" s="43" t="s">
        <v>69</v>
      </c>
      <c r="D11" s="43" t="s">
        <v>98</v>
      </c>
      <c r="E11" s="28">
        <v>13.0</v>
      </c>
      <c r="F11" s="25">
        <f>E11-1</f>
        <v>12</v>
      </c>
      <c r="G11" s="26"/>
      <c r="H11" s="26"/>
      <c r="I11" s="26"/>
      <c r="J11" s="43" t="s">
        <v>86</v>
      </c>
    </row>
    <row r="12">
      <c r="A12" s="43" t="s">
        <v>2089</v>
      </c>
      <c r="B12" s="27">
        <v>0.03530092592592592</v>
      </c>
      <c r="C12" s="43" t="s">
        <v>968</v>
      </c>
      <c r="D12" s="43" t="s">
        <v>320</v>
      </c>
      <c r="E12" s="28">
        <v>19.0</v>
      </c>
      <c r="F12" s="25">
        <f t="shared" ref="F12:F13" si="1">E12-5</f>
        <v>14</v>
      </c>
      <c r="G12" s="26"/>
      <c r="H12" s="26"/>
      <c r="I12" s="26"/>
      <c r="J12" s="26"/>
    </row>
    <row r="13">
      <c r="A13" s="43" t="s">
        <v>2089</v>
      </c>
      <c r="B13" s="27">
        <v>0.03530092592592592</v>
      </c>
      <c r="C13" s="43" t="s">
        <v>69</v>
      </c>
      <c r="D13" s="43" t="s">
        <v>320</v>
      </c>
      <c r="E13" s="28">
        <v>12.0</v>
      </c>
      <c r="F13" s="25">
        <f t="shared" si="1"/>
        <v>7</v>
      </c>
      <c r="G13" s="26"/>
      <c r="H13" s="26"/>
      <c r="I13" s="26"/>
      <c r="J13" s="26"/>
    </row>
    <row r="14">
      <c r="A14" s="43" t="s">
        <v>2089</v>
      </c>
      <c r="B14" s="27">
        <v>0.038344907407407404</v>
      </c>
      <c r="C14" s="43" t="s">
        <v>66</v>
      </c>
      <c r="D14" s="43" t="s">
        <v>67</v>
      </c>
      <c r="E14" s="28">
        <v>7.0</v>
      </c>
      <c r="F14" s="25">
        <f>E14-2</f>
        <v>5</v>
      </c>
      <c r="G14" s="26"/>
      <c r="H14" s="26"/>
      <c r="I14" s="26"/>
      <c r="J14" s="26"/>
    </row>
    <row r="15">
      <c r="A15" s="43" t="s">
        <v>2089</v>
      </c>
      <c r="B15" s="27">
        <v>0.04231481481481481</v>
      </c>
      <c r="C15" s="43" t="s">
        <v>69</v>
      </c>
      <c r="D15" s="43" t="s">
        <v>366</v>
      </c>
      <c r="E15" s="28" t="s">
        <v>88</v>
      </c>
      <c r="F15" s="28">
        <v>1.0</v>
      </c>
      <c r="G15" s="26"/>
      <c r="H15" s="26"/>
      <c r="I15" s="26"/>
      <c r="J15" s="26"/>
    </row>
    <row r="16">
      <c r="A16" s="43" t="s">
        <v>2089</v>
      </c>
      <c r="B16" s="27">
        <v>0.043055555555555555</v>
      </c>
      <c r="C16" s="43" t="s">
        <v>66</v>
      </c>
      <c r="D16" s="43" t="s">
        <v>366</v>
      </c>
      <c r="E16" s="28" t="s">
        <v>68</v>
      </c>
      <c r="F16" s="28">
        <v>20.0</v>
      </c>
      <c r="G16" s="26"/>
      <c r="H16" s="26"/>
      <c r="I16" s="26"/>
      <c r="J16" s="26"/>
    </row>
    <row r="17">
      <c r="A17" s="43" t="s">
        <v>2089</v>
      </c>
      <c r="B17" s="27">
        <v>0.060891203703703704</v>
      </c>
      <c r="C17" s="43" t="s">
        <v>74</v>
      </c>
      <c r="D17" s="43" t="s">
        <v>131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2089</v>
      </c>
      <c r="B18" s="27">
        <v>0.060891203703703704</v>
      </c>
      <c r="C18" s="43" t="s">
        <v>74</v>
      </c>
      <c r="D18" s="43" t="s">
        <v>131</v>
      </c>
      <c r="E18" s="28">
        <v>24.0</v>
      </c>
      <c r="F18" s="25">
        <f>E18-9</f>
        <v>15</v>
      </c>
      <c r="G18" s="26"/>
      <c r="H18" s="26"/>
      <c r="I18" s="26"/>
      <c r="J18" s="43" t="s">
        <v>2090</v>
      </c>
    </row>
    <row r="19">
      <c r="A19" s="43" t="s">
        <v>2089</v>
      </c>
      <c r="B19" s="27">
        <v>0.06099537037037037</v>
      </c>
      <c r="C19" s="43" t="s">
        <v>74</v>
      </c>
      <c r="D19" s="43" t="s">
        <v>131</v>
      </c>
      <c r="E19" s="28" t="s">
        <v>75</v>
      </c>
      <c r="F19" s="28" t="s">
        <v>75</v>
      </c>
      <c r="G19" s="26"/>
      <c r="H19" s="26"/>
      <c r="I19" s="26"/>
      <c r="J19" s="43" t="s">
        <v>85</v>
      </c>
    </row>
    <row r="20">
      <c r="A20" s="43" t="s">
        <v>2089</v>
      </c>
      <c r="B20" s="27">
        <v>0.06099537037037037</v>
      </c>
      <c r="C20" s="43" t="s">
        <v>74</v>
      </c>
      <c r="D20" s="43" t="s">
        <v>131</v>
      </c>
      <c r="E20" s="28">
        <v>22.0</v>
      </c>
      <c r="F20" s="25">
        <f>E20-9</f>
        <v>13</v>
      </c>
      <c r="G20" s="26"/>
      <c r="H20" s="26"/>
      <c r="I20" s="26"/>
      <c r="J20" s="43" t="s">
        <v>2090</v>
      </c>
    </row>
    <row r="21">
      <c r="A21" s="43" t="s">
        <v>2089</v>
      </c>
      <c r="B21" s="27">
        <v>0.061030092592592594</v>
      </c>
      <c r="C21" s="43" t="s">
        <v>74</v>
      </c>
      <c r="D21" s="43" t="s">
        <v>131</v>
      </c>
      <c r="E21" s="28" t="s">
        <v>75</v>
      </c>
      <c r="F21" s="28" t="s">
        <v>75</v>
      </c>
      <c r="G21" s="26"/>
      <c r="H21" s="26"/>
      <c r="I21" s="26"/>
      <c r="J21" s="43" t="s">
        <v>85</v>
      </c>
    </row>
    <row r="22">
      <c r="A22" s="43" t="s">
        <v>2089</v>
      </c>
      <c r="B22" s="27">
        <v>0.061030092592592594</v>
      </c>
      <c r="C22" s="43" t="s">
        <v>74</v>
      </c>
      <c r="D22" s="43" t="s">
        <v>131</v>
      </c>
      <c r="E22" s="28">
        <v>19.0</v>
      </c>
      <c r="F22" s="25">
        <f>E22-9</f>
        <v>10</v>
      </c>
      <c r="G22" s="26"/>
      <c r="H22" s="26"/>
      <c r="I22" s="26"/>
      <c r="J22" s="43" t="s">
        <v>2090</v>
      </c>
    </row>
    <row r="23">
      <c r="A23" s="43" t="s">
        <v>2089</v>
      </c>
      <c r="B23" s="27">
        <v>0.061863425925925926</v>
      </c>
      <c r="C23" s="43" t="s">
        <v>74</v>
      </c>
      <c r="D23" s="43" t="s">
        <v>131</v>
      </c>
      <c r="E23" s="28" t="s">
        <v>75</v>
      </c>
      <c r="F23" s="28" t="s">
        <v>75</v>
      </c>
      <c r="G23" s="26"/>
      <c r="H23" s="26"/>
      <c r="I23" s="26"/>
      <c r="J23" s="43" t="s">
        <v>85</v>
      </c>
    </row>
    <row r="24">
      <c r="A24" s="43" t="s">
        <v>2089</v>
      </c>
      <c r="B24" s="27">
        <v>0.061863425925925926</v>
      </c>
      <c r="C24" s="43" t="s">
        <v>74</v>
      </c>
      <c r="D24" s="43" t="s">
        <v>131</v>
      </c>
      <c r="E24" s="28">
        <v>23.0</v>
      </c>
      <c r="F24" s="25">
        <f>E24-9</f>
        <v>14</v>
      </c>
      <c r="G24" s="26"/>
      <c r="H24" s="26"/>
      <c r="I24" s="26"/>
      <c r="J24" s="43" t="s">
        <v>2090</v>
      </c>
    </row>
    <row r="25">
      <c r="A25" s="43" t="s">
        <v>2089</v>
      </c>
      <c r="B25" s="27">
        <v>0.06204861111111111</v>
      </c>
      <c r="C25" s="43" t="s">
        <v>74</v>
      </c>
      <c r="D25" s="43" t="s">
        <v>131</v>
      </c>
      <c r="E25" s="28" t="s">
        <v>75</v>
      </c>
      <c r="F25" s="28" t="s">
        <v>75</v>
      </c>
      <c r="G25" s="26"/>
      <c r="H25" s="26"/>
      <c r="I25" s="26"/>
      <c r="J25" s="43" t="s">
        <v>85</v>
      </c>
    </row>
    <row r="26">
      <c r="A26" s="43" t="s">
        <v>2089</v>
      </c>
      <c r="B26" s="27">
        <v>0.06204861111111111</v>
      </c>
      <c r="C26" s="43" t="s">
        <v>74</v>
      </c>
      <c r="D26" s="43" t="s">
        <v>131</v>
      </c>
      <c r="E26" s="28">
        <v>25.0</v>
      </c>
      <c r="F26" s="25">
        <f>E26-9</f>
        <v>16</v>
      </c>
      <c r="G26" s="26"/>
      <c r="H26" s="26"/>
      <c r="I26" s="26"/>
      <c r="J26" s="43" t="s">
        <v>2090</v>
      </c>
    </row>
    <row r="27">
      <c r="A27" s="43" t="s">
        <v>2089</v>
      </c>
      <c r="B27" s="27">
        <v>0.06408564814814814</v>
      </c>
      <c r="C27" s="43" t="s">
        <v>74</v>
      </c>
      <c r="D27" s="43" t="s">
        <v>131</v>
      </c>
      <c r="E27" s="28" t="s">
        <v>75</v>
      </c>
      <c r="F27" s="28" t="s">
        <v>75</v>
      </c>
      <c r="G27" s="26"/>
      <c r="H27" s="26"/>
      <c r="I27" s="26"/>
      <c r="J27" s="43" t="s">
        <v>85</v>
      </c>
    </row>
    <row r="28">
      <c r="A28" s="43" t="s">
        <v>2089</v>
      </c>
      <c r="B28" s="27">
        <v>0.06408564814814814</v>
      </c>
      <c r="C28" s="43" t="s">
        <v>74</v>
      </c>
      <c r="D28" s="43" t="s">
        <v>131</v>
      </c>
      <c r="E28" s="28">
        <v>22.0</v>
      </c>
      <c r="F28" s="25">
        <f>E28-9</f>
        <v>13</v>
      </c>
      <c r="G28" s="26"/>
      <c r="H28" s="26"/>
      <c r="I28" s="26"/>
      <c r="J28" s="43" t="s">
        <v>2090</v>
      </c>
    </row>
    <row r="29">
      <c r="A29" s="43" t="s">
        <v>2089</v>
      </c>
      <c r="B29" s="27">
        <v>0.0647337962962963</v>
      </c>
      <c r="C29" s="43" t="s">
        <v>84</v>
      </c>
      <c r="D29" s="43" t="s">
        <v>83</v>
      </c>
      <c r="E29" s="28">
        <v>10.0</v>
      </c>
      <c r="F29" s="25"/>
      <c r="G29" s="26"/>
      <c r="H29" s="26"/>
      <c r="I29" s="26"/>
      <c r="J29" s="26"/>
    </row>
    <row r="30">
      <c r="A30" s="43" t="s">
        <v>2089</v>
      </c>
      <c r="B30" s="27">
        <v>0.07325231481481481</v>
      </c>
      <c r="C30" s="43" t="s">
        <v>82</v>
      </c>
      <c r="D30" s="43" t="s">
        <v>127</v>
      </c>
      <c r="E30" s="28" t="s">
        <v>88</v>
      </c>
      <c r="F30" s="28">
        <v>1.0</v>
      </c>
      <c r="G30" s="26"/>
      <c r="H30" s="26"/>
      <c r="I30" s="26"/>
      <c r="J30" s="26"/>
    </row>
    <row r="31">
      <c r="A31" s="43" t="s">
        <v>2089</v>
      </c>
      <c r="B31" s="27">
        <v>0.07457175925925925</v>
      </c>
      <c r="C31" s="43" t="s">
        <v>66</v>
      </c>
      <c r="D31" s="43" t="s">
        <v>71</v>
      </c>
      <c r="E31" s="28">
        <v>11.0</v>
      </c>
      <c r="F31" s="25">
        <f>E31--2</f>
        <v>13</v>
      </c>
      <c r="G31" s="26"/>
      <c r="H31" s="26"/>
      <c r="I31" s="26"/>
      <c r="J31" s="26"/>
    </row>
    <row r="32">
      <c r="A32" s="43" t="s">
        <v>2089</v>
      </c>
      <c r="B32" s="27">
        <v>0.07684027777777777</v>
      </c>
      <c r="C32" s="43" t="s">
        <v>82</v>
      </c>
      <c r="D32" s="43" t="s">
        <v>127</v>
      </c>
      <c r="E32" s="28">
        <v>12.0</v>
      </c>
      <c r="F32" s="25">
        <f>E32-4</f>
        <v>8</v>
      </c>
      <c r="G32" s="26"/>
      <c r="H32" s="26"/>
      <c r="I32" s="26"/>
      <c r="J32" s="26"/>
    </row>
    <row r="33">
      <c r="A33" s="43" t="s">
        <v>2089</v>
      </c>
      <c r="B33" s="27">
        <v>0.08828703703703704</v>
      </c>
      <c r="C33" s="43" t="s">
        <v>66</v>
      </c>
      <c r="D33" s="43" t="s">
        <v>67</v>
      </c>
      <c r="E33" s="28">
        <v>8.0</v>
      </c>
      <c r="F33" s="25">
        <f>E33-2</f>
        <v>6</v>
      </c>
      <c r="G33" s="26"/>
      <c r="H33" s="26"/>
      <c r="I33" s="26"/>
      <c r="J33" s="26"/>
    </row>
    <row r="34">
      <c r="A34" s="43" t="s">
        <v>2089</v>
      </c>
      <c r="B34" s="27">
        <v>0.10769675925925926</v>
      </c>
      <c r="C34" s="43" t="s">
        <v>69</v>
      </c>
      <c r="D34" s="43" t="s">
        <v>130</v>
      </c>
      <c r="E34" s="28">
        <v>3.0</v>
      </c>
      <c r="F34" s="25">
        <f>E34-1</f>
        <v>2</v>
      </c>
      <c r="G34" s="26"/>
      <c r="H34" s="26"/>
      <c r="I34" s="26"/>
      <c r="J34" s="26"/>
    </row>
    <row r="35">
      <c r="A35" s="43" t="s">
        <v>2089</v>
      </c>
      <c r="B35" s="27">
        <v>0.10818287037037037</v>
      </c>
      <c r="C35" s="43" t="s">
        <v>69</v>
      </c>
      <c r="D35" s="43" t="s">
        <v>126</v>
      </c>
      <c r="E35" s="28" t="s">
        <v>88</v>
      </c>
      <c r="F35" s="28">
        <v>1.0</v>
      </c>
      <c r="G35" s="26"/>
      <c r="H35" s="26"/>
      <c r="I35" s="26"/>
      <c r="J35" s="26"/>
    </row>
    <row r="36">
      <c r="A36" s="43" t="s">
        <v>2089</v>
      </c>
      <c r="B36" s="27">
        <v>0.12578703703703703</v>
      </c>
      <c r="C36" s="43" t="s">
        <v>70</v>
      </c>
      <c r="D36" s="43" t="s">
        <v>125</v>
      </c>
      <c r="E36" s="28">
        <v>22.0</v>
      </c>
      <c r="F36" s="28">
        <f>E36-5</f>
        <v>17</v>
      </c>
      <c r="G36" s="26"/>
      <c r="H36" s="26"/>
      <c r="I36" s="26"/>
      <c r="J36" s="26"/>
    </row>
    <row r="37">
      <c r="A37" s="43" t="s">
        <v>2089</v>
      </c>
      <c r="B37" s="27">
        <v>0.12587962962962962</v>
      </c>
      <c r="C37" s="43" t="s">
        <v>70</v>
      </c>
      <c r="D37" s="43" t="s">
        <v>67</v>
      </c>
      <c r="E37" s="28">
        <v>11.0</v>
      </c>
      <c r="F37" s="28">
        <f>E37-3</f>
        <v>8</v>
      </c>
      <c r="G37" s="26"/>
      <c r="H37" s="26"/>
      <c r="I37" s="26"/>
      <c r="J37" s="26"/>
    </row>
    <row r="38">
      <c r="A38" s="43" t="s">
        <v>2089</v>
      </c>
      <c r="B38" s="27">
        <v>0.12689814814814815</v>
      </c>
      <c r="C38" s="43" t="s">
        <v>74</v>
      </c>
      <c r="D38" s="43" t="s">
        <v>125</v>
      </c>
      <c r="E38" s="28" t="s">
        <v>75</v>
      </c>
      <c r="F38" s="28" t="s">
        <v>75</v>
      </c>
      <c r="G38" s="26"/>
      <c r="H38" s="26"/>
      <c r="I38" s="26"/>
      <c r="J38" s="43" t="s">
        <v>85</v>
      </c>
    </row>
    <row r="39">
      <c r="A39" s="43" t="s">
        <v>2089</v>
      </c>
      <c r="B39" s="27">
        <v>0.12689814814814815</v>
      </c>
      <c r="C39" s="43" t="s">
        <v>74</v>
      </c>
      <c r="D39" s="43" t="s">
        <v>125</v>
      </c>
      <c r="E39" s="28">
        <v>28.0</v>
      </c>
      <c r="F39" s="28">
        <f>E39-13</f>
        <v>15</v>
      </c>
      <c r="G39" s="26"/>
      <c r="H39" s="26"/>
      <c r="I39" s="26"/>
      <c r="J39" s="26"/>
    </row>
    <row r="40">
      <c r="A40" s="43" t="s">
        <v>2089</v>
      </c>
      <c r="B40" s="27">
        <v>0.12880787037037036</v>
      </c>
      <c r="C40" s="43" t="s">
        <v>74</v>
      </c>
      <c r="D40" s="43" t="s">
        <v>217</v>
      </c>
      <c r="E40" s="28" t="s">
        <v>88</v>
      </c>
      <c r="F40" s="28">
        <v>1.0</v>
      </c>
      <c r="G40" s="26"/>
      <c r="H40" s="26"/>
      <c r="I40" s="26"/>
      <c r="J40" s="26"/>
    </row>
    <row r="41">
      <c r="A41" s="43" t="s">
        <v>2089</v>
      </c>
      <c r="B41" s="27">
        <v>0.1292361111111111</v>
      </c>
      <c r="C41" s="43" t="s">
        <v>66</v>
      </c>
      <c r="D41" s="43" t="s">
        <v>127</v>
      </c>
      <c r="E41" s="28">
        <v>22.0</v>
      </c>
      <c r="F41" s="28">
        <f>E41-5</f>
        <v>17</v>
      </c>
      <c r="G41" s="26"/>
      <c r="H41" s="26"/>
      <c r="I41" s="26"/>
      <c r="J41" s="26"/>
    </row>
    <row r="42">
      <c r="A42" s="43" t="s">
        <v>2089</v>
      </c>
      <c r="B42" s="27">
        <v>0.12986111111111112</v>
      </c>
      <c r="C42" s="43" t="s">
        <v>74</v>
      </c>
      <c r="D42" s="43" t="s">
        <v>217</v>
      </c>
      <c r="E42" s="28">
        <v>18.0</v>
      </c>
      <c r="F42" s="28">
        <f>E42-9</f>
        <v>9</v>
      </c>
      <c r="G42" s="26"/>
      <c r="H42" s="26"/>
      <c r="I42" s="26"/>
      <c r="J42" s="26"/>
    </row>
    <row r="43">
      <c r="A43" s="43" t="s">
        <v>2089</v>
      </c>
      <c r="B43" s="27">
        <v>0.13148148148148148</v>
      </c>
      <c r="C43" s="43" t="s">
        <v>157</v>
      </c>
      <c r="D43" s="43" t="s">
        <v>67</v>
      </c>
      <c r="E43" s="28">
        <v>22.0</v>
      </c>
      <c r="F43" s="28">
        <f>E43-3</f>
        <v>19</v>
      </c>
      <c r="G43" s="26"/>
      <c r="H43" s="26"/>
      <c r="I43" s="26"/>
      <c r="J43" s="26"/>
    </row>
    <row r="44">
      <c r="A44" s="43" t="s">
        <v>2089</v>
      </c>
      <c r="B44" s="27">
        <v>0.13199074074074074</v>
      </c>
      <c r="C44" s="43" t="s">
        <v>157</v>
      </c>
      <c r="D44" s="43" t="s">
        <v>67</v>
      </c>
      <c r="E44" s="28" t="s">
        <v>75</v>
      </c>
      <c r="F44" s="28" t="s">
        <v>75</v>
      </c>
      <c r="G44" s="26"/>
      <c r="H44" s="26"/>
      <c r="I44" s="26"/>
      <c r="J44" s="43" t="s">
        <v>160</v>
      </c>
    </row>
    <row r="45">
      <c r="A45" s="43" t="s">
        <v>2089</v>
      </c>
      <c r="B45" s="27">
        <v>0.13199074074074074</v>
      </c>
      <c r="C45" s="43" t="s">
        <v>157</v>
      </c>
      <c r="D45" s="43" t="s">
        <v>67</v>
      </c>
      <c r="E45" s="28">
        <v>7.0</v>
      </c>
      <c r="F45" s="28">
        <f>E45-3</f>
        <v>4</v>
      </c>
      <c r="G45" s="26"/>
      <c r="H45" s="26"/>
      <c r="I45" s="26"/>
      <c r="J45" s="26"/>
    </row>
    <row r="46">
      <c r="A46" s="43" t="s">
        <v>2089</v>
      </c>
      <c r="B46" s="27">
        <v>0.13247685185185185</v>
      </c>
      <c r="C46" s="43" t="s">
        <v>74</v>
      </c>
      <c r="D46" s="43" t="s">
        <v>129</v>
      </c>
      <c r="E46" s="28">
        <f t="shared" ref="E46:E47" si="2">F46+5</f>
        <v>22</v>
      </c>
      <c r="F46" s="28">
        <v>17.0</v>
      </c>
      <c r="G46" s="26"/>
      <c r="H46" s="26"/>
      <c r="I46" s="26"/>
      <c r="J46" s="43" t="s">
        <v>160</v>
      </c>
    </row>
    <row r="47">
      <c r="A47" s="43" t="s">
        <v>2089</v>
      </c>
      <c r="B47" s="27">
        <v>0.13247685185185185</v>
      </c>
      <c r="C47" s="43" t="s">
        <v>74</v>
      </c>
      <c r="D47" s="43" t="s">
        <v>129</v>
      </c>
      <c r="E47" s="28">
        <f t="shared" si="2"/>
        <v>21</v>
      </c>
      <c r="F47" s="28">
        <v>16.0</v>
      </c>
      <c r="G47" s="26"/>
      <c r="H47" s="26"/>
      <c r="I47" s="26"/>
      <c r="J47" s="26"/>
    </row>
    <row r="48">
      <c r="A48" s="43" t="s">
        <v>2089</v>
      </c>
      <c r="B48" s="27">
        <v>0.13355324074074074</v>
      </c>
      <c r="C48" s="43" t="s">
        <v>70</v>
      </c>
      <c r="D48" s="43" t="s">
        <v>83</v>
      </c>
      <c r="E48" s="28">
        <v>11.0</v>
      </c>
      <c r="F48" s="28">
        <f>E48-6</f>
        <v>5</v>
      </c>
      <c r="G48" s="26"/>
      <c r="H48" s="26"/>
      <c r="I48" s="26"/>
      <c r="J48" s="26"/>
    </row>
    <row r="49">
      <c r="A49" s="43" t="s">
        <v>2089</v>
      </c>
      <c r="B49" s="27">
        <v>0.13363425925925926</v>
      </c>
      <c r="C49" s="43" t="s">
        <v>74</v>
      </c>
      <c r="D49" s="43" t="s">
        <v>83</v>
      </c>
      <c r="E49" s="28">
        <v>24.0</v>
      </c>
      <c r="F49" s="28">
        <f>E49-10</f>
        <v>14</v>
      </c>
      <c r="G49" s="26"/>
      <c r="H49" s="26"/>
      <c r="I49" s="26"/>
      <c r="J49" s="26"/>
    </row>
    <row r="50">
      <c r="A50" s="43" t="s">
        <v>2089</v>
      </c>
      <c r="B50" s="27">
        <v>0.13641203703703703</v>
      </c>
      <c r="C50" s="43" t="s">
        <v>70</v>
      </c>
      <c r="D50" s="43" t="s">
        <v>73</v>
      </c>
      <c r="E50" s="28">
        <v>19.0</v>
      </c>
      <c r="F50" s="28">
        <f>E50-9</f>
        <v>10</v>
      </c>
      <c r="G50" s="26"/>
      <c r="H50" s="26"/>
      <c r="I50" s="26"/>
      <c r="J50" s="26"/>
    </row>
    <row r="51">
      <c r="A51" s="43" t="s">
        <v>2089</v>
      </c>
      <c r="B51" s="27">
        <v>0.1364351851851852</v>
      </c>
      <c r="C51" s="43" t="s">
        <v>74</v>
      </c>
      <c r="D51" s="43" t="s">
        <v>73</v>
      </c>
      <c r="E51" s="28">
        <v>27.0</v>
      </c>
      <c r="F51" s="28">
        <f t="shared" ref="F51:F52" si="3">E51-13</f>
        <v>14</v>
      </c>
      <c r="G51" s="26"/>
      <c r="H51" s="26"/>
      <c r="I51" s="26"/>
      <c r="J51" s="26"/>
    </row>
    <row r="52">
      <c r="A52" s="43" t="s">
        <v>2089</v>
      </c>
      <c r="B52" s="27">
        <v>0.13655092592592594</v>
      </c>
      <c r="C52" s="43" t="s">
        <v>74</v>
      </c>
      <c r="D52" s="43" t="s">
        <v>125</v>
      </c>
      <c r="E52" s="28">
        <v>29.0</v>
      </c>
      <c r="F52" s="28">
        <f t="shared" si="3"/>
        <v>16</v>
      </c>
      <c r="G52" s="26"/>
      <c r="H52" s="26"/>
      <c r="I52" s="26"/>
      <c r="J52" s="26"/>
    </row>
    <row r="53">
      <c r="A53" s="43" t="s">
        <v>2089</v>
      </c>
      <c r="B53" s="27">
        <v>0.13655092592592594</v>
      </c>
      <c r="C53" s="43" t="s">
        <v>70</v>
      </c>
      <c r="D53" s="43" t="s">
        <v>125</v>
      </c>
      <c r="E53" s="28">
        <v>18.0</v>
      </c>
      <c r="F53" s="28">
        <f>E53-5</f>
        <v>13</v>
      </c>
      <c r="G53" s="26"/>
      <c r="H53" s="26"/>
      <c r="I53" s="26"/>
      <c r="J53" s="26"/>
    </row>
    <row r="54">
      <c r="A54" s="43" t="s">
        <v>2089</v>
      </c>
      <c r="B54" s="27">
        <v>0.13730324074074074</v>
      </c>
      <c r="C54" s="43" t="s">
        <v>74</v>
      </c>
      <c r="D54" s="43" t="s">
        <v>362</v>
      </c>
      <c r="E54" s="28">
        <f>F54+3</f>
        <v>7</v>
      </c>
      <c r="F54" s="28">
        <v>4.0</v>
      </c>
      <c r="G54" s="26"/>
      <c r="H54" s="26"/>
      <c r="I54" s="26"/>
      <c r="J54" s="26"/>
    </row>
    <row r="55">
      <c r="A55" s="43" t="s">
        <v>2089</v>
      </c>
      <c r="B55" s="27">
        <v>0.1382986111111111</v>
      </c>
      <c r="C55" s="43" t="s">
        <v>157</v>
      </c>
      <c r="D55" s="43" t="s">
        <v>67</v>
      </c>
      <c r="E55" s="28">
        <v>23.0</v>
      </c>
      <c r="F55" s="62">
        <f>E55-3</f>
        <v>20</v>
      </c>
      <c r="G55" s="26"/>
      <c r="H55" s="26"/>
      <c r="I55" s="26"/>
      <c r="J55" s="26"/>
    </row>
    <row r="56">
      <c r="A56" s="43" t="s">
        <v>2089</v>
      </c>
      <c r="B56" s="27">
        <v>0.14064814814814816</v>
      </c>
      <c r="C56" s="43" t="s">
        <v>968</v>
      </c>
      <c r="D56" s="43" t="s">
        <v>362</v>
      </c>
      <c r="E56" s="28">
        <v>17.0</v>
      </c>
      <c r="F56" s="28">
        <f>E56--1</f>
        <v>18</v>
      </c>
      <c r="G56" s="26"/>
      <c r="H56" s="26"/>
      <c r="I56" s="26"/>
      <c r="J56" s="26"/>
    </row>
    <row r="57">
      <c r="A57" s="43" t="s">
        <v>2089</v>
      </c>
      <c r="B57" s="27">
        <v>0.14150462962962962</v>
      </c>
      <c r="C57" s="43" t="s">
        <v>82</v>
      </c>
      <c r="D57" s="43" t="s">
        <v>362</v>
      </c>
      <c r="E57" s="28" t="s">
        <v>68</v>
      </c>
      <c r="F57" s="28">
        <v>20.0</v>
      </c>
      <c r="G57" s="26"/>
      <c r="H57" s="26"/>
      <c r="I57" s="26"/>
      <c r="J57" s="26"/>
    </row>
    <row r="58">
      <c r="A58" s="43" t="s">
        <v>2089</v>
      </c>
      <c r="B58" s="27">
        <v>0.1445138888888889</v>
      </c>
      <c r="C58" s="43" t="s">
        <v>69</v>
      </c>
      <c r="D58" s="43" t="s">
        <v>83</v>
      </c>
      <c r="E58" s="28">
        <v>19.0</v>
      </c>
      <c r="F58" s="28">
        <f>E58-1</f>
        <v>18</v>
      </c>
      <c r="G58" s="26"/>
      <c r="H58" s="26"/>
      <c r="I58" s="26"/>
      <c r="J58" s="26"/>
    </row>
    <row r="59">
      <c r="A59" s="43" t="s">
        <v>2089</v>
      </c>
      <c r="B59" s="27">
        <v>0.15018518518518517</v>
      </c>
      <c r="C59" s="43" t="s">
        <v>69</v>
      </c>
      <c r="D59" s="43" t="s">
        <v>67</v>
      </c>
      <c r="E59" s="28">
        <v>10.0</v>
      </c>
      <c r="F59" s="28">
        <f>E59-5</f>
        <v>5</v>
      </c>
      <c r="G59" s="26"/>
      <c r="H59" s="26"/>
      <c r="I59" s="26"/>
      <c r="J59" s="26"/>
    </row>
    <row r="60">
      <c r="A60" s="43" t="s">
        <v>2089</v>
      </c>
      <c r="B60" s="27">
        <v>0.15268518518518517</v>
      </c>
      <c r="C60" s="43" t="s">
        <v>70</v>
      </c>
      <c r="D60" s="43" t="s">
        <v>366</v>
      </c>
      <c r="E60" s="28" t="s">
        <v>68</v>
      </c>
      <c r="F60" s="28">
        <v>20.0</v>
      </c>
      <c r="G60" s="26"/>
      <c r="H60" s="26"/>
      <c r="I60" s="26"/>
      <c r="J60" s="26"/>
    </row>
    <row r="61">
      <c r="A61" s="43" t="s">
        <v>2089</v>
      </c>
      <c r="B61" s="27">
        <v>0.15266203703703704</v>
      </c>
      <c r="C61" s="43" t="s">
        <v>82</v>
      </c>
      <c r="D61" s="43" t="s">
        <v>366</v>
      </c>
      <c r="E61" s="28" t="s">
        <v>75</v>
      </c>
      <c r="F61" s="28" t="s">
        <v>75</v>
      </c>
      <c r="G61" s="26"/>
      <c r="H61" s="26"/>
      <c r="I61" s="26"/>
      <c r="J61" s="26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3.14"/>
    <col customWidth="1" min="5" max="5" width="10.43"/>
    <col customWidth="1" min="6" max="6" width="12.43"/>
    <col customWidth="1" min="7" max="7" width="5.14"/>
    <col customWidth="1" min="8" max="8" width="20.86"/>
    <col customWidth="1" min="9" max="9" width="6.29"/>
    <col customWidth="1" min="10" max="10" width="53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2091</v>
      </c>
      <c r="B2" s="27">
        <v>0.017488425925925925</v>
      </c>
      <c r="C2" s="43" t="s">
        <v>66</v>
      </c>
      <c r="D2" s="43" t="s">
        <v>67</v>
      </c>
      <c r="E2" s="28">
        <v>15.0</v>
      </c>
      <c r="F2" s="25">
        <f>E2-2</f>
        <v>13</v>
      </c>
      <c r="G2" s="26"/>
      <c r="H2" s="26"/>
      <c r="I2" s="26"/>
      <c r="J2" s="26"/>
    </row>
    <row r="3">
      <c r="A3" s="43" t="s">
        <v>2091</v>
      </c>
      <c r="B3" s="27">
        <v>0.03994212962962963</v>
      </c>
      <c r="C3" s="43" t="s">
        <v>74</v>
      </c>
      <c r="D3" s="43" t="s">
        <v>83</v>
      </c>
      <c r="E3" s="28">
        <v>24.0</v>
      </c>
      <c r="F3" s="25">
        <f>E3-11</f>
        <v>13</v>
      </c>
      <c r="G3" s="26"/>
      <c r="H3" s="26"/>
      <c r="I3" s="26"/>
      <c r="J3" s="26"/>
    </row>
    <row r="4">
      <c r="A4" s="43" t="s">
        <v>2092</v>
      </c>
      <c r="B4" s="27">
        <v>0.04116898148148148</v>
      </c>
      <c r="C4" s="43" t="s">
        <v>66</v>
      </c>
      <c r="D4" s="43" t="s">
        <v>67</v>
      </c>
      <c r="E4" s="28">
        <v>17.0</v>
      </c>
      <c r="F4" s="25">
        <f>E4-2</f>
        <v>15</v>
      </c>
      <c r="G4" s="26"/>
      <c r="H4" s="26"/>
      <c r="I4" s="26"/>
      <c r="J4" s="26"/>
    </row>
    <row r="5">
      <c r="A5" s="43" t="s">
        <v>2091</v>
      </c>
      <c r="B5" s="27">
        <v>0.04266203703703704</v>
      </c>
      <c r="C5" s="43" t="s">
        <v>74</v>
      </c>
      <c r="D5" s="43" t="s">
        <v>131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2091</v>
      </c>
      <c r="B6" s="27">
        <v>0.0427662037037037</v>
      </c>
      <c r="C6" s="43" t="s">
        <v>66</v>
      </c>
      <c r="D6" s="43" t="s">
        <v>131</v>
      </c>
      <c r="E6" s="28">
        <v>19.0</v>
      </c>
      <c r="F6" s="25">
        <f>E6-2</f>
        <v>17</v>
      </c>
      <c r="G6" s="26"/>
      <c r="H6" s="26"/>
      <c r="I6" s="26"/>
      <c r="J6" s="26"/>
    </row>
    <row r="7">
      <c r="A7" s="43" t="s">
        <v>2091</v>
      </c>
      <c r="B7" s="27">
        <v>0.04633101851851852</v>
      </c>
      <c r="C7" s="43" t="s">
        <v>70</v>
      </c>
      <c r="D7" s="43" t="s">
        <v>83</v>
      </c>
      <c r="E7" s="28">
        <v>20.0</v>
      </c>
      <c r="F7" s="25">
        <f>E7-6</f>
        <v>14</v>
      </c>
      <c r="G7" s="26"/>
      <c r="H7" s="26"/>
      <c r="I7" s="26"/>
      <c r="J7" s="26"/>
    </row>
    <row r="8">
      <c r="A8" s="43" t="s">
        <v>2091</v>
      </c>
      <c r="B8" s="27">
        <v>0.04633101851851852</v>
      </c>
      <c r="C8" s="43" t="s">
        <v>66</v>
      </c>
      <c r="D8" s="43" t="s">
        <v>67</v>
      </c>
      <c r="E8" s="28">
        <v>16.0</v>
      </c>
      <c r="F8" s="25">
        <f>E8-2</f>
        <v>14</v>
      </c>
      <c r="G8" s="26"/>
      <c r="H8" s="26"/>
      <c r="I8" s="26"/>
      <c r="J8" s="26"/>
    </row>
    <row r="9">
      <c r="A9" s="43" t="s">
        <v>2091</v>
      </c>
      <c r="B9" s="27">
        <v>0.04657407407407407</v>
      </c>
      <c r="C9" s="43" t="s">
        <v>74</v>
      </c>
      <c r="D9" s="43" t="s">
        <v>83</v>
      </c>
      <c r="E9" s="28">
        <v>16.0</v>
      </c>
      <c r="F9" s="25">
        <f>E9-11</f>
        <v>5</v>
      </c>
      <c r="G9" s="26"/>
      <c r="H9" s="26"/>
      <c r="I9" s="26"/>
      <c r="J9" s="26"/>
    </row>
    <row r="10">
      <c r="A10" s="43" t="s">
        <v>2091</v>
      </c>
      <c r="B10" s="27">
        <v>0.04822916666666666</v>
      </c>
      <c r="C10" s="43" t="s">
        <v>74</v>
      </c>
      <c r="D10" s="43" t="s">
        <v>125</v>
      </c>
      <c r="E10" s="28" t="s">
        <v>75</v>
      </c>
      <c r="F10" s="28" t="s">
        <v>75</v>
      </c>
      <c r="G10" s="26"/>
      <c r="H10" s="26"/>
      <c r="I10" s="26"/>
      <c r="J10" s="43" t="s">
        <v>85</v>
      </c>
    </row>
    <row r="11">
      <c r="A11" s="43" t="s">
        <v>2091</v>
      </c>
      <c r="B11" s="27">
        <v>0.04822916666666666</v>
      </c>
      <c r="C11" s="43" t="s">
        <v>74</v>
      </c>
      <c r="D11" s="43" t="s">
        <v>125</v>
      </c>
      <c r="E11" s="28">
        <v>28.0</v>
      </c>
      <c r="F11" s="25">
        <f>E11-13</f>
        <v>15</v>
      </c>
      <c r="G11" s="26"/>
      <c r="H11" s="26"/>
      <c r="I11" s="26"/>
      <c r="J11" s="43" t="s">
        <v>86</v>
      </c>
    </row>
    <row r="12">
      <c r="A12" s="43" t="s">
        <v>2091</v>
      </c>
      <c r="B12" s="27">
        <v>0.04822916666666666</v>
      </c>
      <c r="C12" s="43" t="s">
        <v>70</v>
      </c>
      <c r="D12" s="43" t="s">
        <v>67</v>
      </c>
      <c r="E12" s="28">
        <v>17.0</v>
      </c>
      <c r="F12" s="25">
        <f>E12-3</f>
        <v>14</v>
      </c>
      <c r="G12" s="26"/>
      <c r="H12" s="26"/>
      <c r="I12" s="26"/>
      <c r="J12" s="26"/>
    </row>
    <row r="13">
      <c r="A13" s="43" t="s">
        <v>2091</v>
      </c>
      <c r="B13" s="27">
        <v>0.049074074074074076</v>
      </c>
      <c r="C13" s="43" t="s">
        <v>74</v>
      </c>
      <c r="D13" s="43" t="s">
        <v>83</v>
      </c>
      <c r="E13" s="28">
        <v>17.0</v>
      </c>
      <c r="F13" s="25">
        <f>E13-11</f>
        <v>6</v>
      </c>
      <c r="G13" s="26"/>
      <c r="H13" s="26"/>
      <c r="I13" s="26"/>
      <c r="J13" s="26"/>
    </row>
    <row r="14">
      <c r="A14" s="43" t="s">
        <v>2091</v>
      </c>
      <c r="B14" s="27">
        <v>0.04914351851851852</v>
      </c>
      <c r="C14" s="43" t="s">
        <v>74</v>
      </c>
      <c r="D14" s="43" t="s">
        <v>217</v>
      </c>
      <c r="E14" s="28">
        <v>16.0</v>
      </c>
      <c r="F14" s="25">
        <f>E14-9</f>
        <v>7</v>
      </c>
      <c r="G14" s="26"/>
      <c r="H14" s="26"/>
      <c r="I14" s="26"/>
      <c r="J14" s="26"/>
    </row>
    <row r="15">
      <c r="A15" s="43" t="s">
        <v>2091</v>
      </c>
      <c r="B15" s="27">
        <v>0.049444444444444444</v>
      </c>
      <c r="C15" s="43" t="s">
        <v>74</v>
      </c>
      <c r="D15" s="43" t="s">
        <v>67</v>
      </c>
      <c r="E15" s="28">
        <v>10.0</v>
      </c>
      <c r="F15" s="25">
        <f t="shared" ref="F15:F16" si="1">E15-0</f>
        <v>10</v>
      </c>
      <c r="G15" s="26"/>
      <c r="H15" s="26"/>
      <c r="I15" s="26"/>
      <c r="J15" s="26"/>
    </row>
    <row r="16">
      <c r="A16" s="43" t="s">
        <v>2091</v>
      </c>
      <c r="B16" s="27">
        <v>0.05016203703703704</v>
      </c>
      <c r="C16" s="43" t="s">
        <v>74</v>
      </c>
      <c r="D16" s="43" t="s">
        <v>128</v>
      </c>
      <c r="E16" s="28">
        <v>5.0</v>
      </c>
      <c r="F16" s="25">
        <f t="shared" si="1"/>
        <v>5</v>
      </c>
      <c r="G16" s="26"/>
      <c r="H16" s="26"/>
      <c r="I16" s="26"/>
      <c r="J16" s="26"/>
    </row>
    <row r="17">
      <c r="A17" s="43" t="s">
        <v>2091</v>
      </c>
      <c r="B17" s="27">
        <v>0.05105324074074074</v>
      </c>
      <c r="C17" s="43" t="s">
        <v>968</v>
      </c>
      <c r="D17" s="43" t="s">
        <v>125</v>
      </c>
      <c r="E17" s="28">
        <v>5.0</v>
      </c>
      <c r="F17" s="25">
        <f>E17-1</f>
        <v>4</v>
      </c>
      <c r="G17" s="26"/>
      <c r="H17" s="26"/>
      <c r="I17" s="26"/>
      <c r="J17" s="26"/>
    </row>
    <row r="18">
      <c r="A18" s="43" t="s">
        <v>2091</v>
      </c>
      <c r="B18" s="27">
        <v>0.05181712962962963</v>
      </c>
      <c r="C18" s="43" t="s">
        <v>968</v>
      </c>
      <c r="D18" s="43" t="s">
        <v>128</v>
      </c>
      <c r="E18" s="28">
        <v>13.0</v>
      </c>
      <c r="F18" s="25">
        <f t="shared" ref="F18:F19" si="2">E18-9</f>
        <v>4</v>
      </c>
      <c r="G18" s="26"/>
      <c r="H18" s="26"/>
      <c r="I18" s="26"/>
      <c r="J18" s="26"/>
    </row>
    <row r="19">
      <c r="A19" s="43" t="s">
        <v>2091</v>
      </c>
      <c r="B19" s="27">
        <v>0.0528125</v>
      </c>
      <c r="C19" s="43" t="s">
        <v>968</v>
      </c>
      <c r="D19" s="43" t="s">
        <v>67</v>
      </c>
      <c r="E19" s="28">
        <v>12.0</v>
      </c>
      <c r="F19" s="25">
        <f t="shared" si="2"/>
        <v>3</v>
      </c>
      <c r="G19" s="26"/>
      <c r="H19" s="26"/>
      <c r="I19" s="26"/>
      <c r="J19" s="26"/>
    </row>
    <row r="20">
      <c r="A20" s="43" t="s">
        <v>2091</v>
      </c>
      <c r="B20" s="27">
        <v>0.05458333333333333</v>
      </c>
      <c r="C20" s="43" t="s">
        <v>66</v>
      </c>
      <c r="D20" s="43" t="s">
        <v>125</v>
      </c>
      <c r="E20" s="28">
        <v>13.0</v>
      </c>
      <c r="F20" s="25">
        <f>E20-0-10</f>
        <v>3</v>
      </c>
      <c r="G20" s="26"/>
      <c r="H20" s="26"/>
      <c r="I20" s="26"/>
      <c r="J20" s="43" t="s">
        <v>970</v>
      </c>
    </row>
    <row r="21">
      <c r="A21" s="43" t="s">
        <v>2091</v>
      </c>
      <c r="B21" s="27">
        <v>0.05462962962962963</v>
      </c>
      <c r="C21" s="43" t="s">
        <v>82</v>
      </c>
      <c r="D21" s="43" t="s">
        <v>125</v>
      </c>
      <c r="E21" s="28">
        <v>30.0</v>
      </c>
      <c r="F21" s="25">
        <f>E21-2-10</f>
        <v>18</v>
      </c>
      <c r="G21" s="26"/>
      <c r="H21" s="26"/>
      <c r="I21" s="26"/>
      <c r="J21" s="43" t="s">
        <v>970</v>
      </c>
    </row>
    <row r="22">
      <c r="A22" s="43" t="s">
        <v>2091</v>
      </c>
      <c r="B22" s="27">
        <v>0.05466435185185185</v>
      </c>
      <c r="C22" s="43" t="s">
        <v>69</v>
      </c>
      <c r="D22" s="43" t="s">
        <v>125</v>
      </c>
      <c r="E22" s="28">
        <v>24.0</v>
      </c>
      <c r="F22" s="25">
        <f>E22-4-10</f>
        <v>10</v>
      </c>
      <c r="G22" s="26"/>
      <c r="H22" s="26"/>
      <c r="I22" s="26"/>
      <c r="J22" s="43" t="s">
        <v>970</v>
      </c>
    </row>
    <row r="23">
      <c r="A23" s="43" t="s">
        <v>2091</v>
      </c>
      <c r="B23" s="27">
        <v>0.054675925925925926</v>
      </c>
      <c r="C23" s="43" t="s">
        <v>84</v>
      </c>
      <c r="D23" s="43" t="s">
        <v>125</v>
      </c>
      <c r="E23" s="28">
        <v>23.0</v>
      </c>
      <c r="F23" s="25">
        <f>E23-2-10</f>
        <v>11</v>
      </c>
      <c r="G23" s="26"/>
      <c r="H23" s="26"/>
      <c r="I23" s="26"/>
      <c r="J23" s="43" t="s">
        <v>970</v>
      </c>
    </row>
    <row r="24">
      <c r="A24" s="43" t="s">
        <v>2091</v>
      </c>
      <c r="B24" s="27">
        <v>0.05778935185185185</v>
      </c>
      <c r="C24" s="43" t="s">
        <v>69</v>
      </c>
      <c r="D24" s="43" t="s">
        <v>131</v>
      </c>
      <c r="E24" s="28">
        <v>9.0</v>
      </c>
      <c r="F24" s="28">
        <v>14.0</v>
      </c>
      <c r="G24" s="26"/>
      <c r="H24" s="26"/>
      <c r="I24" s="26"/>
      <c r="J24" s="43" t="s">
        <v>2093</v>
      </c>
    </row>
    <row r="25">
      <c r="A25" s="43" t="s">
        <v>2091</v>
      </c>
      <c r="B25" s="27">
        <v>0.058333333333333334</v>
      </c>
      <c r="C25" s="43" t="s">
        <v>69</v>
      </c>
      <c r="D25" s="43" t="s">
        <v>131</v>
      </c>
      <c r="E25" s="28">
        <v>0.0</v>
      </c>
      <c r="F25" s="28">
        <v>5.0</v>
      </c>
      <c r="G25" s="26"/>
      <c r="H25" s="26"/>
      <c r="I25" s="26"/>
      <c r="J25" s="43" t="s">
        <v>2093</v>
      </c>
    </row>
    <row r="26">
      <c r="A26" s="43" t="s">
        <v>2091</v>
      </c>
      <c r="B26" s="27">
        <v>0.05873842592592592</v>
      </c>
      <c r="C26" s="43" t="s">
        <v>69</v>
      </c>
      <c r="D26" s="43" t="s">
        <v>131</v>
      </c>
      <c r="E26" s="28">
        <v>8.0</v>
      </c>
      <c r="F26" s="28">
        <v>13.0</v>
      </c>
      <c r="G26" s="26"/>
      <c r="H26" s="26"/>
      <c r="I26" s="26"/>
      <c r="J26" s="43" t="s">
        <v>2093</v>
      </c>
    </row>
    <row r="27">
      <c r="A27" s="43" t="s">
        <v>2091</v>
      </c>
      <c r="B27" s="27">
        <v>0.05894675925925926</v>
      </c>
      <c r="C27" s="43" t="s">
        <v>69</v>
      </c>
      <c r="D27" s="43" t="s">
        <v>129</v>
      </c>
      <c r="E27" s="28">
        <v>8.0</v>
      </c>
      <c r="F27" s="28">
        <v>7.0</v>
      </c>
      <c r="G27" s="26"/>
      <c r="H27" s="26"/>
      <c r="I27" s="26"/>
      <c r="J27" s="43" t="s">
        <v>2094</v>
      </c>
    </row>
    <row r="28">
      <c r="A28" s="43" t="s">
        <v>2091</v>
      </c>
      <c r="B28" s="27">
        <v>0.05914351851851852</v>
      </c>
      <c r="C28" s="43" t="s">
        <v>69</v>
      </c>
      <c r="D28" s="43" t="s">
        <v>67</v>
      </c>
      <c r="E28" s="28">
        <v>5.0</v>
      </c>
      <c r="F28" s="28">
        <v>7.0</v>
      </c>
      <c r="G28" s="26"/>
      <c r="H28" s="26"/>
      <c r="I28" s="26"/>
      <c r="J28" s="43" t="s">
        <v>2095</v>
      </c>
    </row>
    <row r="29">
      <c r="A29" s="43" t="s">
        <v>2091</v>
      </c>
      <c r="B29" s="27">
        <v>0.05959490740740741</v>
      </c>
      <c r="C29" s="43" t="s">
        <v>69</v>
      </c>
      <c r="D29" s="43" t="s">
        <v>100</v>
      </c>
      <c r="E29" s="28">
        <v>7.0</v>
      </c>
      <c r="F29" s="25">
        <f>E29-4</f>
        <v>3</v>
      </c>
      <c r="G29" s="26"/>
      <c r="H29" s="43" t="s">
        <v>571</v>
      </c>
      <c r="I29" s="26"/>
      <c r="J29" s="26"/>
    </row>
    <row r="30">
      <c r="A30" s="43" t="s">
        <v>2091</v>
      </c>
      <c r="B30" s="27">
        <v>0.06056712962962963</v>
      </c>
      <c r="C30" s="43" t="s">
        <v>69</v>
      </c>
      <c r="D30" s="43" t="s">
        <v>67</v>
      </c>
      <c r="E30" s="28">
        <v>17.0</v>
      </c>
      <c r="F30" s="25">
        <f>E30-5</f>
        <v>12</v>
      </c>
      <c r="G30" s="26"/>
      <c r="H30" s="26"/>
      <c r="I30" s="26"/>
      <c r="J30" s="26"/>
    </row>
    <row r="31">
      <c r="A31" s="43" t="s">
        <v>2091</v>
      </c>
      <c r="B31" s="27">
        <v>0.061863425925925926</v>
      </c>
      <c r="C31" s="43" t="s">
        <v>66</v>
      </c>
      <c r="D31" s="43" t="s">
        <v>80</v>
      </c>
      <c r="E31" s="28" t="s">
        <v>75</v>
      </c>
      <c r="F31" s="28" t="s">
        <v>75</v>
      </c>
      <c r="G31" s="26"/>
      <c r="H31" s="26"/>
      <c r="I31" s="26"/>
      <c r="J31" s="43" t="s">
        <v>85</v>
      </c>
    </row>
    <row r="32">
      <c r="A32" s="43" t="s">
        <v>2091</v>
      </c>
      <c r="B32" s="27">
        <v>0.061863425925925926</v>
      </c>
      <c r="C32" s="43" t="s">
        <v>66</v>
      </c>
      <c r="D32" s="43" t="s">
        <v>80</v>
      </c>
      <c r="E32" s="28">
        <v>20.0</v>
      </c>
      <c r="F32" s="25">
        <f>E32-9</f>
        <v>11</v>
      </c>
      <c r="G32" s="26"/>
      <c r="H32" s="26"/>
      <c r="I32" s="26"/>
      <c r="J32" s="43" t="s">
        <v>86</v>
      </c>
    </row>
    <row r="33">
      <c r="A33" s="43" t="s">
        <v>2091</v>
      </c>
      <c r="B33" s="27">
        <v>0.06710648148148148</v>
      </c>
      <c r="C33" s="43" t="s">
        <v>82</v>
      </c>
      <c r="D33" s="43" t="s">
        <v>67</v>
      </c>
      <c r="E33" s="28" t="s">
        <v>75</v>
      </c>
      <c r="F33" s="28" t="s">
        <v>75</v>
      </c>
      <c r="G33" s="26"/>
      <c r="H33" s="26"/>
      <c r="I33" s="26"/>
      <c r="J33" s="43" t="s">
        <v>2096</v>
      </c>
    </row>
    <row r="34">
      <c r="A34" s="43" t="s">
        <v>2091</v>
      </c>
      <c r="B34" s="27">
        <v>0.06710648148148148</v>
      </c>
      <c r="C34" s="43" t="s">
        <v>82</v>
      </c>
      <c r="D34" s="43" t="s">
        <v>67</v>
      </c>
      <c r="E34" s="28">
        <v>13.0</v>
      </c>
      <c r="F34" s="25">
        <f>E34-4</f>
        <v>9</v>
      </c>
      <c r="G34" s="26"/>
      <c r="H34" s="26"/>
      <c r="I34" s="26"/>
      <c r="J34" s="43" t="s">
        <v>2097</v>
      </c>
    </row>
    <row r="35">
      <c r="A35" s="43" t="s">
        <v>2091</v>
      </c>
      <c r="B35" s="27">
        <v>0.06711805555555556</v>
      </c>
      <c r="C35" s="43" t="s">
        <v>70</v>
      </c>
      <c r="D35" s="43" t="s">
        <v>67</v>
      </c>
      <c r="E35" s="28">
        <v>8.0</v>
      </c>
      <c r="F35" s="25">
        <f>E35-3</f>
        <v>5</v>
      </c>
      <c r="G35" s="26"/>
      <c r="H35" s="26"/>
      <c r="I35" s="26"/>
      <c r="J35" s="26"/>
    </row>
    <row r="36">
      <c r="A36" s="43" t="s">
        <v>2091</v>
      </c>
      <c r="B36" s="27">
        <v>0.06763888888888889</v>
      </c>
      <c r="C36" s="43" t="s">
        <v>66</v>
      </c>
      <c r="D36" s="43" t="s">
        <v>67</v>
      </c>
      <c r="E36" s="28">
        <v>8.0</v>
      </c>
      <c r="F36" s="25">
        <f t="shared" ref="F36:F37" si="3">E36-2</f>
        <v>6</v>
      </c>
      <c r="G36" s="26"/>
      <c r="H36" s="26"/>
      <c r="I36" s="26"/>
      <c r="J36" s="26"/>
    </row>
    <row r="37">
      <c r="A37" s="43" t="s">
        <v>2091</v>
      </c>
      <c r="B37" s="27">
        <v>0.06770833333333333</v>
      </c>
      <c r="C37" s="43" t="s">
        <v>84</v>
      </c>
      <c r="D37" s="43" t="s">
        <v>67</v>
      </c>
      <c r="E37" s="28">
        <v>18.0</v>
      </c>
      <c r="F37" s="25">
        <f t="shared" si="3"/>
        <v>16</v>
      </c>
      <c r="G37" s="26"/>
      <c r="H37" s="26"/>
      <c r="I37" s="26"/>
      <c r="J37" s="26"/>
    </row>
    <row r="38">
      <c r="A38" s="43" t="s">
        <v>2091</v>
      </c>
      <c r="B38" s="27">
        <v>0.06912037037037037</v>
      </c>
      <c r="C38" s="43" t="s">
        <v>74</v>
      </c>
      <c r="D38" s="43" t="s">
        <v>67</v>
      </c>
      <c r="E38" s="28">
        <v>7.0</v>
      </c>
      <c r="F38" s="25">
        <f>E38-0</f>
        <v>7</v>
      </c>
      <c r="G38" s="26"/>
      <c r="H38" s="26"/>
      <c r="I38" s="26"/>
      <c r="J38" s="26"/>
    </row>
    <row r="39">
      <c r="A39" s="43" t="s">
        <v>2091</v>
      </c>
      <c r="B39" s="27">
        <v>0.07040509259259259</v>
      </c>
      <c r="C39" s="43" t="s">
        <v>69</v>
      </c>
      <c r="D39" s="43" t="s">
        <v>67</v>
      </c>
      <c r="E39" s="28">
        <v>15.0</v>
      </c>
      <c r="F39" s="25">
        <f>E39-5</f>
        <v>10</v>
      </c>
      <c r="G39" s="26"/>
      <c r="H39" s="26"/>
      <c r="I39" s="26"/>
      <c r="J39" s="26"/>
    </row>
    <row r="40">
      <c r="A40" s="43" t="s">
        <v>2091</v>
      </c>
      <c r="B40" s="27">
        <v>0.07041666666666667</v>
      </c>
      <c r="C40" s="43" t="s">
        <v>968</v>
      </c>
      <c r="D40" s="43" t="s">
        <v>67</v>
      </c>
      <c r="E40" s="28">
        <v>11.0</v>
      </c>
      <c r="F40" s="25">
        <f>E40-9</f>
        <v>2</v>
      </c>
      <c r="G40" s="26"/>
      <c r="H40" s="26"/>
      <c r="I40" s="26"/>
      <c r="J40" s="26"/>
    </row>
    <row r="41">
      <c r="A41" s="43" t="s">
        <v>2091</v>
      </c>
      <c r="B41" s="27">
        <v>0.07436342592592593</v>
      </c>
      <c r="C41" s="43" t="s">
        <v>66</v>
      </c>
      <c r="D41" s="43" t="s">
        <v>125</v>
      </c>
      <c r="E41" s="28">
        <v>15.0</v>
      </c>
      <c r="F41" s="25">
        <f>E41-0</f>
        <v>15</v>
      </c>
      <c r="G41" s="26"/>
      <c r="H41" s="26"/>
      <c r="I41" s="26"/>
      <c r="J41" s="26"/>
    </row>
    <row r="42">
      <c r="A42" s="43" t="s">
        <v>2091</v>
      </c>
      <c r="B42" s="27">
        <v>0.07438657407407408</v>
      </c>
      <c r="C42" s="43" t="s">
        <v>84</v>
      </c>
      <c r="D42" s="43" t="s">
        <v>125</v>
      </c>
      <c r="E42" s="28">
        <v>7.0</v>
      </c>
      <c r="F42" s="25">
        <f>E42-2</f>
        <v>5</v>
      </c>
      <c r="G42" s="26"/>
      <c r="H42" s="26"/>
      <c r="I42" s="26"/>
      <c r="J42" s="26"/>
    </row>
    <row r="43">
      <c r="A43" s="43" t="s">
        <v>2091</v>
      </c>
      <c r="B43" s="27">
        <v>0.07606481481481482</v>
      </c>
      <c r="C43" s="43" t="s">
        <v>74</v>
      </c>
      <c r="D43" s="43" t="s">
        <v>125</v>
      </c>
      <c r="E43" s="28" t="s">
        <v>75</v>
      </c>
      <c r="F43" s="28" t="s">
        <v>75</v>
      </c>
      <c r="G43" s="26"/>
      <c r="H43" s="26"/>
      <c r="I43" s="26"/>
      <c r="J43" s="43" t="s">
        <v>85</v>
      </c>
    </row>
    <row r="44">
      <c r="A44" s="43" t="s">
        <v>2091</v>
      </c>
      <c r="B44" s="27">
        <v>0.07606481481481482</v>
      </c>
      <c r="C44" s="43" t="s">
        <v>74</v>
      </c>
      <c r="D44" s="43" t="s">
        <v>125</v>
      </c>
      <c r="E44" s="28">
        <v>23.0</v>
      </c>
      <c r="F44" s="25">
        <f>E44-13</f>
        <v>10</v>
      </c>
      <c r="G44" s="26"/>
      <c r="H44" s="26"/>
      <c r="I44" s="26"/>
      <c r="J44" s="43" t="s">
        <v>86</v>
      </c>
    </row>
    <row r="45">
      <c r="A45" s="43" t="s">
        <v>2091</v>
      </c>
      <c r="B45" s="27">
        <v>0.0763888888888889</v>
      </c>
      <c r="C45" s="43" t="s">
        <v>69</v>
      </c>
      <c r="D45" s="43" t="s">
        <v>80</v>
      </c>
      <c r="E45" s="28" t="s">
        <v>75</v>
      </c>
      <c r="F45" s="28" t="s">
        <v>75</v>
      </c>
      <c r="G45" s="26"/>
      <c r="H45" s="26"/>
      <c r="I45" s="26"/>
      <c r="J45" s="43" t="s">
        <v>85</v>
      </c>
    </row>
    <row r="46">
      <c r="A46" s="43" t="s">
        <v>2091</v>
      </c>
      <c r="B46" s="27">
        <v>0.0763888888888889</v>
      </c>
      <c r="C46" s="43" t="s">
        <v>69</v>
      </c>
      <c r="D46" s="43" t="s">
        <v>80</v>
      </c>
      <c r="E46" s="28">
        <v>22.0</v>
      </c>
      <c r="F46" s="25">
        <f>E46-5</f>
        <v>17</v>
      </c>
      <c r="G46" s="26"/>
      <c r="H46" s="26"/>
      <c r="I46" s="26"/>
      <c r="J46" s="43" t="s">
        <v>86</v>
      </c>
    </row>
    <row r="47">
      <c r="A47" s="43" t="s">
        <v>2091</v>
      </c>
      <c r="B47" s="27">
        <v>0.0778587962962963</v>
      </c>
      <c r="C47" s="43" t="s">
        <v>74</v>
      </c>
      <c r="D47" s="43" t="s">
        <v>125</v>
      </c>
      <c r="E47" s="28" t="s">
        <v>75</v>
      </c>
      <c r="F47" s="28" t="s">
        <v>75</v>
      </c>
      <c r="G47" s="26"/>
      <c r="H47" s="26"/>
      <c r="I47" s="26"/>
      <c r="J47" s="43" t="s">
        <v>85</v>
      </c>
    </row>
    <row r="48">
      <c r="A48" s="43" t="s">
        <v>2091</v>
      </c>
      <c r="B48" s="27">
        <v>0.0778587962962963</v>
      </c>
      <c r="C48" s="43" t="s">
        <v>74</v>
      </c>
      <c r="D48" s="43" t="s">
        <v>125</v>
      </c>
      <c r="E48" s="28">
        <v>25.0</v>
      </c>
      <c r="F48" s="25">
        <f>E48-13</f>
        <v>12</v>
      </c>
      <c r="G48" s="26"/>
      <c r="H48" s="26"/>
      <c r="I48" s="26"/>
      <c r="J48" s="43" t="s">
        <v>86</v>
      </c>
    </row>
    <row r="49">
      <c r="A49" s="43" t="s">
        <v>2091</v>
      </c>
      <c r="B49" s="27">
        <v>0.07865740740740741</v>
      </c>
      <c r="C49" s="43" t="s">
        <v>69</v>
      </c>
      <c r="D49" s="43" t="s">
        <v>67</v>
      </c>
      <c r="E49" s="28" t="s">
        <v>75</v>
      </c>
      <c r="F49" s="28" t="s">
        <v>75</v>
      </c>
      <c r="G49" s="26"/>
      <c r="H49" s="26"/>
      <c r="I49" s="26"/>
      <c r="J49" s="26"/>
    </row>
    <row r="50">
      <c r="A50" s="43" t="s">
        <v>2091</v>
      </c>
      <c r="B50" s="27">
        <v>0.07994212962962963</v>
      </c>
      <c r="C50" s="43" t="s">
        <v>74</v>
      </c>
      <c r="D50" s="43" t="s">
        <v>79</v>
      </c>
      <c r="E50" s="28">
        <v>17.0</v>
      </c>
      <c r="F50" s="25">
        <f>E50-4</f>
        <v>13</v>
      </c>
      <c r="G50" s="26"/>
      <c r="H50" s="26"/>
      <c r="I50" s="26"/>
      <c r="J50" s="26"/>
    </row>
    <row r="51">
      <c r="A51" s="43" t="s">
        <v>2091</v>
      </c>
      <c r="B51" s="27">
        <v>0.08394675925925926</v>
      </c>
      <c r="C51" s="43" t="s">
        <v>74</v>
      </c>
      <c r="D51" s="43" t="s">
        <v>78</v>
      </c>
      <c r="E51" s="28">
        <v>18.0</v>
      </c>
      <c r="F51" s="25">
        <f t="shared" ref="F51:F52" si="4">E51-9</f>
        <v>9</v>
      </c>
      <c r="G51" s="26"/>
      <c r="H51" s="26"/>
      <c r="I51" s="26"/>
      <c r="J51" s="26"/>
    </row>
    <row r="52">
      <c r="A52" s="43" t="s">
        <v>2091</v>
      </c>
      <c r="B52" s="27">
        <v>0.08457175925925926</v>
      </c>
      <c r="C52" s="43" t="s">
        <v>74</v>
      </c>
      <c r="D52" s="43" t="s">
        <v>78</v>
      </c>
      <c r="E52" s="28">
        <v>13.0</v>
      </c>
      <c r="F52" s="25">
        <f t="shared" si="4"/>
        <v>4</v>
      </c>
      <c r="G52" s="26"/>
      <c r="H52" s="26"/>
      <c r="I52" s="26"/>
      <c r="J52" s="26"/>
    </row>
    <row r="53">
      <c r="A53" s="43" t="s">
        <v>2091</v>
      </c>
      <c r="B53" s="27">
        <v>0.08574074074074074</v>
      </c>
      <c r="C53" s="43" t="s">
        <v>74</v>
      </c>
      <c r="D53" s="43" t="s">
        <v>67</v>
      </c>
      <c r="E53" s="28">
        <v>10.0</v>
      </c>
      <c r="F53" s="25">
        <f>E53-0</f>
        <v>10</v>
      </c>
      <c r="G53" s="26"/>
      <c r="H53" s="26"/>
      <c r="I53" s="26"/>
      <c r="J53" s="26"/>
    </row>
    <row r="54">
      <c r="A54" s="43" t="s">
        <v>2091</v>
      </c>
      <c r="B54" s="27">
        <v>0.08643518518518518</v>
      </c>
      <c r="C54" s="43" t="s">
        <v>74</v>
      </c>
      <c r="D54" s="43" t="s">
        <v>78</v>
      </c>
      <c r="E54" s="28">
        <v>22.0</v>
      </c>
      <c r="F54" s="25">
        <f>E54-9</f>
        <v>13</v>
      </c>
      <c r="G54" s="26"/>
      <c r="H54" s="26"/>
      <c r="I54" s="26"/>
      <c r="J54" s="26"/>
    </row>
    <row r="55">
      <c r="A55" s="43" t="s">
        <v>2091</v>
      </c>
      <c r="B55" s="27">
        <v>0.10645833333333334</v>
      </c>
      <c r="C55" s="43" t="s">
        <v>70</v>
      </c>
      <c r="D55" s="43" t="s">
        <v>87</v>
      </c>
      <c r="E55" s="28">
        <v>19.0</v>
      </c>
      <c r="F55" s="28">
        <v>14.0</v>
      </c>
      <c r="G55" s="26"/>
      <c r="H55" s="26"/>
      <c r="I55" s="26"/>
      <c r="J55" s="26"/>
    </row>
    <row r="56">
      <c r="A56" s="43" t="s">
        <v>2091</v>
      </c>
      <c r="B56" s="27">
        <v>0.10645833333333334</v>
      </c>
      <c r="C56" s="43" t="s">
        <v>70</v>
      </c>
      <c r="D56" s="43" t="s">
        <v>76</v>
      </c>
      <c r="E56" s="28">
        <v>4.0</v>
      </c>
      <c r="F56" s="25"/>
      <c r="G56" s="26"/>
      <c r="H56" s="26"/>
      <c r="I56" s="26"/>
      <c r="J56" s="43" t="s">
        <v>2098</v>
      </c>
    </row>
    <row r="57">
      <c r="A57" s="43" t="s">
        <v>2091</v>
      </c>
      <c r="B57" s="27">
        <v>0.10645833333333334</v>
      </c>
      <c r="C57" s="43" t="s">
        <v>70</v>
      </c>
      <c r="D57" s="43" t="s">
        <v>76</v>
      </c>
      <c r="E57" s="28">
        <v>3.0</v>
      </c>
      <c r="F57" s="25"/>
      <c r="G57" s="26"/>
      <c r="H57" s="26"/>
      <c r="I57" s="26"/>
      <c r="J57" s="43" t="s">
        <v>2099</v>
      </c>
    </row>
    <row r="58">
      <c r="A58" s="43" t="s">
        <v>2091</v>
      </c>
      <c r="B58" s="27">
        <v>0.10645833333333334</v>
      </c>
      <c r="C58" s="43" t="s">
        <v>968</v>
      </c>
      <c r="D58" s="43" t="s">
        <v>87</v>
      </c>
      <c r="E58" s="28">
        <v>24.0</v>
      </c>
      <c r="F58" s="28" t="s">
        <v>75</v>
      </c>
      <c r="G58" s="26"/>
      <c r="H58" s="26"/>
      <c r="I58" s="26"/>
      <c r="J58" s="43" t="s">
        <v>2100</v>
      </c>
    </row>
    <row r="59">
      <c r="A59" s="43" t="s">
        <v>2091</v>
      </c>
      <c r="B59" s="27">
        <v>0.10672453703703703</v>
      </c>
      <c r="C59" s="43" t="s">
        <v>82</v>
      </c>
      <c r="D59" s="43" t="s">
        <v>87</v>
      </c>
      <c r="E59" s="28">
        <v>18.0</v>
      </c>
      <c r="F59" s="25">
        <f>E59-1</f>
        <v>17</v>
      </c>
      <c r="G59" s="26"/>
      <c r="H59" s="26"/>
      <c r="I59" s="26"/>
      <c r="J59" s="26"/>
    </row>
    <row r="60">
      <c r="A60" s="43" t="s">
        <v>2091</v>
      </c>
      <c r="B60" s="27">
        <v>0.10678240740740741</v>
      </c>
      <c r="C60" s="43" t="s">
        <v>74</v>
      </c>
      <c r="D60" s="43" t="s">
        <v>87</v>
      </c>
      <c r="E60" s="28">
        <v>15.0</v>
      </c>
      <c r="F60" s="25">
        <f>E60-5</f>
        <v>10</v>
      </c>
      <c r="G60" s="26"/>
      <c r="H60" s="26"/>
      <c r="I60" s="26"/>
      <c r="J60" s="26"/>
    </row>
    <row r="61">
      <c r="A61" s="43" t="s">
        <v>2091</v>
      </c>
      <c r="B61" s="27">
        <v>0.10710648148148148</v>
      </c>
      <c r="C61" s="43" t="s">
        <v>84</v>
      </c>
      <c r="D61" s="43" t="s">
        <v>87</v>
      </c>
      <c r="E61" s="28">
        <v>11.0</v>
      </c>
      <c r="F61" s="25">
        <f>E61-2</f>
        <v>9</v>
      </c>
      <c r="G61" s="26"/>
      <c r="H61" s="26"/>
      <c r="I61" s="26"/>
      <c r="J61" s="26"/>
    </row>
    <row r="62">
      <c r="A62" s="43" t="s">
        <v>2091</v>
      </c>
      <c r="B62" s="27">
        <v>0.10710648148148148</v>
      </c>
      <c r="C62" s="43" t="s">
        <v>69</v>
      </c>
      <c r="D62" s="43" t="s">
        <v>87</v>
      </c>
      <c r="E62" s="28">
        <v>7.0</v>
      </c>
      <c r="F62" s="25">
        <f>E62-4</f>
        <v>3</v>
      </c>
      <c r="G62" s="26"/>
      <c r="H62" s="26"/>
      <c r="I62" s="26"/>
      <c r="J62" s="26"/>
    </row>
    <row r="63">
      <c r="A63" s="43" t="s">
        <v>2091</v>
      </c>
      <c r="B63" s="27">
        <v>0.10721064814814815</v>
      </c>
      <c r="C63" s="43" t="s">
        <v>66</v>
      </c>
      <c r="D63" s="43" t="s">
        <v>87</v>
      </c>
      <c r="E63" s="28">
        <v>5.0</v>
      </c>
      <c r="F63" s="25">
        <f>E63-0</f>
        <v>5</v>
      </c>
      <c r="G63" s="26"/>
      <c r="H63" s="26"/>
      <c r="I63" s="26"/>
      <c r="J63" s="26"/>
    </row>
    <row r="64">
      <c r="A64" s="43" t="s">
        <v>2091</v>
      </c>
      <c r="B64" s="27">
        <v>0.10782407407407407</v>
      </c>
      <c r="C64" s="43" t="s">
        <v>70</v>
      </c>
      <c r="D64" s="43" t="s">
        <v>78</v>
      </c>
      <c r="E64" s="28">
        <v>27.0</v>
      </c>
      <c r="F64" s="25">
        <f>E64-9</f>
        <v>18</v>
      </c>
      <c r="G64" s="26"/>
      <c r="H64" s="26"/>
      <c r="I64" s="26"/>
      <c r="J64" s="26"/>
    </row>
    <row r="65">
      <c r="A65" s="43" t="s">
        <v>2091</v>
      </c>
      <c r="B65" s="27">
        <v>0.1085300925925926</v>
      </c>
      <c r="C65" s="43" t="s">
        <v>70</v>
      </c>
      <c r="D65" s="43" t="s">
        <v>93</v>
      </c>
      <c r="E65" s="28">
        <v>19.0</v>
      </c>
      <c r="F65" s="25">
        <f>E65-5</f>
        <v>14</v>
      </c>
      <c r="G65" s="26"/>
      <c r="H65" s="26"/>
      <c r="I65" s="26"/>
      <c r="J65" s="43" t="s">
        <v>2101</v>
      </c>
    </row>
    <row r="66">
      <c r="A66" s="43" t="s">
        <v>2091</v>
      </c>
      <c r="B66" s="27">
        <v>0.11054398148148148</v>
      </c>
      <c r="C66" s="43" t="s">
        <v>74</v>
      </c>
      <c r="D66" s="43" t="s">
        <v>166</v>
      </c>
      <c r="E66" s="28">
        <v>9.0</v>
      </c>
      <c r="F66" s="25">
        <f>E66-0</f>
        <v>9</v>
      </c>
      <c r="G66" s="26"/>
      <c r="H66" s="26"/>
      <c r="I66" s="26"/>
      <c r="J66" s="43" t="s">
        <v>2102</v>
      </c>
    </row>
    <row r="67">
      <c r="A67" s="43" t="s">
        <v>2091</v>
      </c>
      <c r="B67" s="27">
        <v>0.11171296296296296</v>
      </c>
      <c r="C67" s="43" t="s">
        <v>82</v>
      </c>
      <c r="D67" s="43" t="s">
        <v>78</v>
      </c>
      <c r="E67" s="28">
        <v>12.0</v>
      </c>
      <c r="F67" s="25">
        <f>E67-2</f>
        <v>10</v>
      </c>
      <c r="G67" s="26"/>
      <c r="H67" s="26"/>
      <c r="I67" s="26"/>
      <c r="J67" s="26"/>
    </row>
    <row r="68">
      <c r="A68" s="43" t="s">
        <v>2091</v>
      </c>
      <c r="B68" s="27">
        <v>0.1125</v>
      </c>
      <c r="C68" s="43" t="s">
        <v>82</v>
      </c>
      <c r="D68" s="43" t="s">
        <v>89</v>
      </c>
      <c r="E68" s="28">
        <v>14.0</v>
      </c>
      <c r="F68" s="25">
        <f>E68-9</f>
        <v>5</v>
      </c>
      <c r="G68" s="26"/>
      <c r="H68" s="26"/>
      <c r="I68" s="26"/>
      <c r="J68" s="43" t="s">
        <v>2074</v>
      </c>
    </row>
    <row r="69">
      <c r="A69" s="43" t="s">
        <v>2091</v>
      </c>
      <c r="B69" s="27">
        <v>0.11278935185185185</v>
      </c>
      <c r="C69" s="43" t="s">
        <v>82</v>
      </c>
      <c r="D69" s="43" t="s">
        <v>91</v>
      </c>
      <c r="E69" s="28">
        <v>20.0</v>
      </c>
      <c r="F69" s="25"/>
      <c r="G69" s="26"/>
      <c r="H69" s="43" t="s">
        <v>2103</v>
      </c>
      <c r="I69" s="28">
        <v>1.0</v>
      </c>
      <c r="J69" s="43" t="s">
        <v>119</v>
      </c>
    </row>
    <row r="70">
      <c r="A70" s="43" t="s">
        <v>2091</v>
      </c>
      <c r="B70" s="27">
        <v>0.11414351851851852</v>
      </c>
      <c r="C70" s="43" t="s">
        <v>84</v>
      </c>
      <c r="D70" s="43" t="s">
        <v>78</v>
      </c>
      <c r="E70" s="28" t="s">
        <v>68</v>
      </c>
      <c r="F70" s="28">
        <v>20.0</v>
      </c>
      <c r="G70" s="26"/>
      <c r="H70" s="26"/>
      <c r="I70" s="26"/>
      <c r="J70" s="26"/>
    </row>
    <row r="71">
      <c r="A71" s="43" t="s">
        <v>2091</v>
      </c>
      <c r="B71" s="27">
        <v>0.1159375</v>
      </c>
      <c r="C71" s="43" t="s">
        <v>69</v>
      </c>
      <c r="D71" s="43" t="s">
        <v>89</v>
      </c>
      <c r="E71" s="28" t="s">
        <v>88</v>
      </c>
      <c r="F71" s="28">
        <v>1.0</v>
      </c>
      <c r="G71" s="26"/>
      <c r="H71" s="26"/>
      <c r="I71" s="26"/>
      <c r="J71" s="43" t="s">
        <v>90</v>
      </c>
    </row>
    <row r="72">
      <c r="A72" s="43" t="s">
        <v>2091</v>
      </c>
      <c r="B72" s="27">
        <v>0.11707175925925926</v>
      </c>
      <c r="C72" s="43" t="s">
        <v>66</v>
      </c>
      <c r="D72" s="43" t="s">
        <v>89</v>
      </c>
      <c r="E72" s="28">
        <v>14.0</v>
      </c>
      <c r="F72" s="25">
        <f t="shared" ref="F72:F73" si="5">E72-9</f>
        <v>5</v>
      </c>
      <c r="G72" s="26"/>
      <c r="H72" s="26"/>
      <c r="I72" s="26"/>
      <c r="J72" s="43" t="s">
        <v>171</v>
      </c>
    </row>
    <row r="73">
      <c r="A73" s="43" t="s">
        <v>2091</v>
      </c>
      <c r="B73" s="27">
        <v>0.11715277777777777</v>
      </c>
      <c r="C73" s="43" t="s">
        <v>66</v>
      </c>
      <c r="D73" s="43" t="s">
        <v>89</v>
      </c>
      <c r="E73" s="28">
        <v>17.0</v>
      </c>
      <c r="F73" s="25">
        <f t="shared" si="5"/>
        <v>8</v>
      </c>
      <c r="G73" s="26"/>
      <c r="H73" s="26"/>
      <c r="I73" s="26"/>
      <c r="J73" s="43" t="s">
        <v>171</v>
      </c>
    </row>
    <row r="74">
      <c r="A74" s="43" t="s">
        <v>2091</v>
      </c>
      <c r="B74" s="27">
        <v>0.11733796296296296</v>
      </c>
      <c r="C74" s="43" t="s">
        <v>66</v>
      </c>
      <c r="D74" s="43" t="s">
        <v>91</v>
      </c>
      <c r="E74" s="28">
        <v>6.0</v>
      </c>
      <c r="F74" s="25"/>
      <c r="G74" s="26"/>
      <c r="H74" s="43" t="s">
        <v>2104</v>
      </c>
      <c r="I74" s="26"/>
      <c r="J74" s="26"/>
    </row>
    <row r="75">
      <c r="A75" s="43" t="s">
        <v>2091</v>
      </c>
      <c r="B75" s="27">
        <v>0.11739583333333334</v>
      </c>
      <c r="C75" s="43" t="s">
        <v>66</v>
      </c>
      <c r="D75" s="43" t="s">
        <v>91</v>
      </c>
      <c r="E75" s="28">
        <v>14.0</v>
      </c>
      <c r="F75" s="25"/>
      <c r="G75" s="26"/>
      <c r="H75" s="43" t="s">
        <v>2105</v>
      </c>
      <c r="I75" s="28">
        <v>1.0</v>
      </c>
      <c r="J75" s="26"/>
    </row>
    <row r="76">
      <c r="A76" s="43" t="s">
        <v>2091</v>
      </c>
      <c r="B76" s="27">
        <v>0.11866898148148149</v>
      </c>
      <c r="C76" s="43" t="s">
        <v>70</v>
      </c>
      <c r="D76" s="43" t="s">
        <v>78</v>
      </c>
      <c r="E76" s="28">
        <v>19.0</v>
      </c>
      <c r="F76" s="25">
        <f>E76-9</f>
        <v>10</v>
      </c>
      <c r="G76" s="26"/>
      <c r="H76" s="26"/>
      <c r="I76" s="26"/>
      <c r="J76" s="26"/>
    </row>
    <row r="77">
      <c r="A77" s="43" t="s">
        <v>2091</v>
      </c>
      <c r="B77" s="27">
        <v>0.11913194444444444</v>
      </c>
      <c r="C77" s="43" t="s">
        <v>74</v>
      </c>
      <c r="D77" s="43" t="s">
        <v>93</v>
      </c>
      <c r="E77" s="28">
        <v>28.0</v>
      </c>
      <c r="F77" s="25">
        <f>E77-10</f>
        <v>18</v>
      </c>
      <c r="G77" s="26"/>
      <c r="H77" s="26"/>
      <c r="I77" s="26"/>
      <c r="J77" s="43" t="s">
        <v>1363</v>
      </c>
    </row>
    <row r="78">
      <c r="A78" s="43" t="s">
        <v>2091</v>
      </c>
      <c r="B78" s="27">
        <v>0.11938657407407408</v>
      </c>
      <c r="C78" s="43" t="s">
        <v>74</v>
      </c>
      <c r="D78" s="43" t="s">
        <v>129</v>
      </c>
      <c r="E78" s="28">
        <v>24.0</v>
      </c>
      <c r="F78" s="25">
        <f t="shared" ref="F78:F79" si="6">E78-5</f>
        <v>19</v>
      </c>
      <c r="G78" s="26"/>
      <c r="H78" s="26"/>
      <c r="I78" s="26"/>
      <c r="J78" s="26"/>
    </row>
    <row r="79">
      <c r="A79" s="43" t="s">
        <v>2091</v>
      </c>
      <c r="B79" s="27">
        <v>0.1194212962962963</v>
      </c>
      <c r="C79" s="43" t="s">
        <v>70</v>
      </c>
      <c r="D79" s="43" t="s">
        <v>129</v>
      </c>
      <c r="E79" s="28">
        <v>13.0</v>
      </c>
      <c r="F79" s="25">
        <f t="shared" si="6"/>
        <v>8</v>
      </c>
      <c r="G79" s="26"/>
      <c r="H79" s="26"/>
      <c r="I79" s="26"/>
      <c r="J79" s="26"/>
    </row>
    <row r="80">
      <c r="A80" s="43" t="s">
        <v>2091</v>
      </c>
      <c r="B80" s="27">
        <v>0.11996527777777778</v>
      </c>
      <c r="C80" s="43" t="s">
        <v>74</v>
      </c>
      <c r="D80" s="43" t="s">
        <v>91</v>
      </c>
      <c r="E80" s="28">
        <v>25.0</v>
      </c>
      <c r="F80" s="25"/>
      <c r="G80" s="26"/>
      <c r="H80" s="43" t="s">
        <v>2106</v>
      </c>
      <c r="I80" s="26"/>
      <c r="J80" s="26"/>
    </row>
    <row r="81">
      <c r="A81" s="43" t="s">
        <v>2091</v>
      </c>
      <c r="B81" s="27">
        <v>0.12332175925925926</v>
      </c>
      <c r="C81" s="43" t="s">
        <v>66</v>
      </c>
      <c r="D81" s="43" t="s">
        <v>67</v>
      </c>
      <c r="E81" s="28">
        <v>16.0</v>
      </c>
      <c r="F81" s="25">
        <f>E81-2</f>
        <v>14</v>
      </c>
      <c r="G81" s="26"/>
      <c r="H81" s="26"/>
      <c r="I81" s="26"/>
      <c r="J81" s="26"/>
    </row>
    <row r="82">
      <c r="A82" s="43" t="s">
        <v>2091</v>
      </c>
      <c r="B82" s="27">
        <v>0.12368055555555556</v>
      </c>
      <c r="C82" s="43" t="s">
        <v>66</v>
      </c>
      <c r="D82" s="43" t="s">
        <v>216</v>
      </c>
      <c r="E82" s="28">
        <v>20.0</v>
      </c>
      <c r="F82" s="25">
        <f>E82-5</f>
        <v>15</v>
      </c>
      <c r="G82" s="26"/>
      <c r="H82" s="26"/>
      <c r="I82" s="26"/>
      <c r="J82" s="43" t="s">
        <v>1439</v>
      </c>
    </row>
    <row r="83">
      <c r="A83" s="43" t="s">
        <v>2091</v>
      </c>
      <c r="B83" s="27">
        <v>0.1262037037037037</v>
      </c>
      <c r="C83" s="43" t="s">
        <v>82</v>
      </c>
      <c r="D83" s="43" t="s">
        <v>91</v>
      </c>
      <c r="E83" s="28">
        <v>18.0</v>
      </c>
      <c r="F83" s="25"/>
      <c r="G83" s="26"/>
      <c r="H83" s="43" t="s">
        <v>2107</v>
      </c>
      <c r="I83" s="26"/>
      <c r="J83" s="43" t="s">
        <v>1642</v>
      </c>
    </row>
    <row r="84">
      <c r="A84" s="43" t="s">
        <v>2091</v>
      </c>
      <c r="B84" s="27">
        <v>0.1264699074074074</v>
      </c>
      <c r="C84" s="43" t="s">
        <v>74</v>
      </c>
      <c r="D84" s="43" t="s">
        <v>93</v>
      </c>
      <c r="E84" s="28">
        <v>28.0</v>
      </c>
      <c r="F84" s="25">
        <f>E84-10</f>
        <v>18</v>
      </c>
      <c r="G84" s="26"/>
      <c r="H84" s="26"/>
      <c r="I84" s="26"/>
      <c r="J84" s="43" t="s">
        <v>1304</v>
      </c>
    </row>
    <row r="85">
      <c r="A85" s="43" t="s">
        <v>2091</v>
      </c>
      <c r="B85" s="27">
        <v>0.12655092592592593</v>
      </c>
      <c r="C85" s="43" t="s">
        <v>74</v>
      </c>
      <c r="D85" s="43" t="s">
        <v>91</v>
      </c>
      <c r="E85" s="28">
        <v>12.0</v>
      </c>
      <c r="F85" s="25"/>
      <c r="G85" s="26"/>
      <c r="H85" s="43" t="s">
        <v>2108</v>
      </c>
      <c r="I85" s="26"/>
      <c r="J85" s="26"/>
    </row>
    <row r="86">
      <c r="A86" s="43" t="s">
        <v>2091</v>
      </c>
      <c r="B86" s="27">
        <v>0.1268402777777778</v>
      </c>
      <c r="C86" s="43" t="s">
        <v>74</v>
      </c>
      <c r="D86" s="43" t="s">
        <v>93</v>
      </c>
      <c r="E86" s="28">
        <v>27.0</v>
      </c>
      <c r="F86" s="25">
        <f>E86-10</f>
        <v>17</v>
      </c>
      <c r="G86" s="26"/>
      <c r="H86" s="26"/>
      <c r="I86" s="26"/>
      <c r="J86" s="43" t="s">
        <v>1304</v>
      </c>
    </row>
    <row r="87">
      <c r="A87" s="43" t="s">
        <v>2091</v>
      </c>
      <c r="B87" s="27">
        <v>0.12688657407407408</v>
      </c>
      <c r="C87" s="43" t="s">
        <v>74</v>
      </c>
      <c r="D87" s="43" t="s">
        <v>91</v>
      </c>
      <c r="E87" s="28">
        <v>9.0</v>
      </c>
      <c r="F87" s="25"/>
      <c r="G87" s="26"/>
      <c r="H87" s="43" t="s">
        <v>1920</v>
      </c>
      <c r="I87" s="26"/>
      <c r="J87" s="26"/>
    </row>
    <row r="88">
      <c r="A88" s="43" t="s">
        <v>2091</v>
      </c>
      <c r="B88" s="27">
        <v>0.12795138888888888</v>
      </c>
      <c r="C88" s="43" t="s">
        <v>84</v>
      </c>
      <c r="D88" s="43" t="s">
        <v>79</v>
      </c>
      <c r="E88" s="28" t="s">
        <v>75</v>
      </c>
      <c r="F88" s="28" t="s">
        <v>75</v>
      </c>
      <c r="G88" s="26"/>
      <c r="H88" s="26"/>
      <c r="I88" s="26"/>
      <c r="J88" s="43" t="s">
        <v>85</v>
      </c>
    </row>
    <row r="89">
      <c r="A89" s="43" t="s">
        <v>2091</v>
      </c>
      <c r="B89" s="27">
        <v>0.12795138888888888</v>
      </c>
      <c r="C89" s="43" t="s">
        <v>84</v>
      </c>
      <c r="D89" s="43" t="s">
        <v>79</v>
      </c>
      <c r="E89" s="28">
        <v>17.0</v>
      </c>
      <c r="F89" s="25">
        <f>E89-7</f>
        <v>10</v>
      </c>
      <c r="G89" s="26"/>
      <c r="H89" s="26"/>
      <c r="I89" s="26"/>
      <c r="J89" s="43" t="s">
        <v>86</v>
      </c>
    </row>
    <row r="90">
      <c r="A90" s="43" t="s">
        <v>2091</v>
      </c>
      <c r="B90" s="27">
        <v>0.12802083333333333</v>
      </c>
      <c r="C90" s="43" t="s">
        <v>74</v>
      </c>
      <c r="D90" s="43" t="s">
        <v>78</v>
      </c>
      <c r="E90" s="28">
        <v>24.0</v>
      </c>
      <c r="F90" s="25">
        <f>E90-9</f>
        <v>15</v>
      </c>
      <c r="G90" s="26"/>
      <c r="H90" s="26"/>
      <c r="I90" s="26"/>
      <c r="J90" s="26"/>
    </row>
    <row r="91">
      <c r="A91" s="43" t="s">
        <v>2091</v>
      </c>
      <c r="B91" s="27">
        <v>0.1282175925925926</v>
      </c>
      <c r="C91" s="43" t="s">
        <v>84</v>
      </c>
      <c r="D91" s="43" t="s">
        <v>79</v>
      </c>
      <c r="E91" s="28" t="s">
        <v>75</v>
      </c>
      <c r="F91" s="28" t="s">
        <v>75</v>
      </c>
      <c r="G91" s="26"/>
      <c r="H91" s="26"/>
      <c r="I91" s="26"/>
      <c r="J91" s="43" t="s">
        <v>85</v>
      </c>
    </row>
    <row r="92">
      <c r="A92" s="43" t="s">
        <v>2091</v>
      </c>
      <c r="B92" s="27">
        <v>0.1282175925925926</v>
      </c>
      <c r="C92" s="43" t="s">
        <v>84</v>
      </c>
      <c r="D92" s="43" t="s">
        <v>79</v>
      </c>
      <c r="E92" s="28">
        <v>17.0</v>
      </c>
      <c r="F92" s="25">
        <f>E92-7</f>
        <v>10</v>
      </c>
      <c r="G92" s="26"/>
      <c r="H92" s="26"/>
      <c r="I92" s="26"/>
      <c r="J92" s="43" t="s">
        <v>86</v>
      </c>
    </row>
    <row r="93">
      <c r="A93" s="43" t="s">
        <v>2091</v>
      </c>
      <c r="B93" s="27">
        <v>0.1282638888888889</v>
      </c>
      <c r="C93" s="43" t="s">
        <v>74</v>
      </c>
      <c r="D93" s="43" t="s">
        <v>78</v>
      </c>
      <c r="E93" s="28">
        <v>15.0</v>
      </c>
      <c r="F93" s="25">
        <f>E93-9</f>
        <v>6</v>
      </c>
      <c r="G93" s="26"/>
      <c r="H93" s="26"/>
      <c r="I93" s="26"/>
      <c r="J93" s="26"/>
    </row>
    <row r="94">
      <c r="A94" s="43" t="s">
        <v>2091</v>
      </c>
      <c r="B94" s="27">
        <v>0.12961805555555556</v>
      </c>
      <c r="C94" s="43" t="s">
        <v>69</v>
      </c>
      <c r="D94" s="43" t="s">
        <v>320</v>
      </c>
      <c r="E94" s="28">
        <v>14.0</v>
      </c>
      <c r="F94" s="25">
        <f>E94-5</f>
        <v>9</v>
      </c>
      <c r="G94" s="26"/>
      <c r="H94" s="26"/>
      <c r="I94" s="26"/>
      <c r="J94" s="43" t="s">
        <v>2030</v>
      </c>
    </row>
    <row r="95">
      <c r="A95" s="43" t="s">
        <v>2091</v>
      </c>
      <c r="B95" s="27">
        <v>0.13100694444444444</v>
      </c>
      <c r="C95" s="43" t="s">
        <v>66</v>
      </c>
      <c r="D95" s="43" t="s">
        <v>80</v>
      </c>
      <c r="E95" s="28">
        <v>11.0</v>
      </c>
      <c r="F95" s="25">
        <f>E95-9</f>
        <v>2</v>
      </c>
      <c r="G95" s="26"/>
      <c r="H95" s="26"/>
      <c r="I95" s="26"/>
      <c r="J95" s="26"/>
    </row>
    <row r="96">
      <c r="A96" s="43" t="s">
        <v>2091</v>
      </c>
      <c r="B96" s="27">
        <v>0.13150462962962964</v>
      </c>
      <c r="C96" s="43" t="s">
        <v>70</v>
      </c>
      <c r="D96" s="43" t="s">
        <v>93</v>
      </c>
      <c r="E96" s="28" t="s">
        <v>88</v>
      </c>
      <c r="F96" s="28">
        <v>1.0</v>
      </c>
      <c r="G96" s="26"/>
      <c r="H96" s="26"/>
      <c r="I96" s="26"/>
      <c r="J96" s="43" t="s">
        <v>148</v>
      </c>
    </row>
    <row r="97">
      <c r="A97" s="43" t="s">
        <v>2091</v>
      </c>
      <c r="B97" s="27">
        <v>0.13152777777777777</v>
      </c>
      <c r="C97" s="43" t="s">
        <v>70</v>
      </c>
      <c r="D97" s="43" t="s">
        <v>93</v>
      </c>
      <c r="E97" s="28">
        <v>23.0</v>
      </c>
      <c r="F97" s="25">
        <f>E97-9</f>
        <v>14</v>
      </c>
      <c r="G97" s="26"/>
      <c r="H97" s="26"/>
      <c r="I97" s="26"/>
      <c r="J97" s="43" t="s">
        <v>148</v>
      </c>
    </row>
    <row r="98">
      <c r="A98" s="43" t="s">
        <v>2091</v>
      </c>
      <c r="B98" s="27">
        <v>0.13172453703703704</v>
      </c>
      <c r="C98" s="43" t="s">
        <v>70</v>
      </c>
      <c r="D98" s="43" t="s">
        <v>91</v>
      </c>
      <c r="E98" s="28">
        <v>11.0</v>
      </c>
      <c r="F98" s="25"/>
      <c r="G98" s="26"/>
      <c r="H98" s="43" t="s">
        <v>2109</v>
      </c>
      <c r="I98" s="26"/>
      <c r="J98" s="26"/>
    </row>
    <row r="99">
      <c r="A99" s="43" t="s">
        <v>2091</v>
      </c>
      <c r="B99" s="27">
        <v>0.1323263888888889</v>
      </c>
      <c r="C99" s="43" t="s">
        <v>70</v>
      </c>
      <c r="D99" s="43" t="s">
        <v>93</v>
      </c>
      <c r="E99" s="28">
        <v>20.0</v>
      </c>
      <c r="F99" s="25">
        <f t="shared" ref="F99:F100" si="7">E99-10</f>
        <v>10</v>
      </c>
      <c r="G99" s="26"/>
      <c r="H99" s="26"/>
      <c r="I99" s="26"/>
      <c r="J99" s="43" t="s">
        <v>99</v>
      </c>
    </row>
    <row r="100">
      <c r="A100" s="43" t="s">
        <v>2091</v>
      </c>
      <c r="B100" s="27">
        <v>0.13233796296296296</v>
      </c>
      <c r="C100" s="43" t="s">
        <v>70</v>
      </c>
      <c r="D100" s="43" t="s">
        <v>93</v>
      </c>
      <c r="E100" s="28">
        <v>13.0</v>
      </c>
      <c r="F100" s="25">
        <f t="shared" si="7"/>
        <v>3</v>
      </c>
      <c r="G100" s="26"/>
      <c r="H100" s="26"/>
      <c r="I100" s="26"/>
      <c r="J100" s="43" t="s">
        <v>99</v>
      </c>
    </row>
    <row r="101">
      <c r="A101" s="43" t="s">
        <v>2091</v>
      </c>
      <c r="B101" s="27">
        <v>0.13238425925925926</v>
      </c>
      <c r="C101" s="43" t="s">
        <v>70</v>
      </c>
      <c r="D101" s="43" t="s">
        <v>91</v>
      </c>
      <c r="E101" s="28">
        <v>7.0</v>
      </c>
      <c r="F101" s="25"/>
      <c r="G101" s="26"/>
      <c r="H101" s="43" t="s">
        <v>2110</v>
      </c>
      <c r="I101" s="26"/>
      <c r="J101" s="26"/>
    </row>
    <row r="102">
      <c r="A102" s="43" t="s">
        <v>2091</v>
      </c>
      <c r="B102" s="27">
        <v>0.13505787037037037</v>
      </c>
      <c r="C102" s="43" t="s">
        <v>82</v>
      </c>
      <c r="D102" s="43" t="s">
        <v>91</v>
      </c>
      <c r="E102" s="28">
        <v>25.0</v>
      </c>
      <c r="F102" s="25"/>
      <c r="G102" s="26"/>
      <c r="H102" s="43" t="s">
        <v>2111</v>
      </c>
      <c r="I102" s="26"/>
      <c r="J102" s="43" t="s">
        <v>1642</v>
      </c>
    </row>
    <row r="103">
      <c r="A103" s="43" t="s">
        <v>2091</v>
      </c>
      <c r="B103" s="27">
        <v>0.13689814814814816</v>
      </c>
      <c r="C103" s="43" t="s">
        <v>84</v>
      </c>
      <c r="D103" s="43" t="s">
        <v>93</v>
      </c>
      <c r="E103" s="28">
        <v>19.0</v>
      </c>
      <c r="F103" s="25">
        <f>E103-8</f>
        <v>11</v>
      </c>
      <c r="G103" s="26"/>
      <c r="H103" s="26"/>
      <c r="I103" s="26"/>
      <c r="J103" s="43" t="s">
        <v>663</v>
      </c>
    </row>
    <row r="104">
      <c r="A104" s="43" t="s">
        <v>2091</v>
      </c>
      <c r="B104" s="27">
        <v>0.1371527777777778</v>
      </c>
      <c r="C104" s="43" t="s">
        <v>84</v>
      </c>
      <c r="D104" s="43" t="s">
        <v>91</v>
      </c>
      <c r="E104" s="28">
        <v>24.0</v>
      </c>
      <c r="F104" s="25"/>
      <c r="G104" s="26"/>
      <c r="H104" s="43" t="s">
        <v>2112</v>
      </c>
      <c r="I104" s="26"/>
      <c r="J104" s="26"/>
    </row>
    <row r="105">
      <c r="A105" s="43" t="s">
        <v>2091</v>
      </c>
      <c r="B105" s="27">
        <v>0.13725694444444445</v>
      </c>
      <c r="C105" s="43" t="s">
        <v>84</v>
      </c>
      <c r="D105" s="43" t="s">
        <v>93</v>
      </c>
      <c r="E105" s="28">
        <v>11.0</v>
      </c>
      <c r="F105" s="25">
        <f>E105-8</f>
        <v>3</v>
      </c>
      <c r="G105" s="26"/>
      <c r="H105" s="26"/>
      <c r="I105" s="26"/>
      <c r="J105" s="43" t="s">
        <v>663</v>
      </c>
    </row>
    <row r="106">
      <c r="A106" s="43" t="s">
        <v>2091</v>
      </c>
      <c r="B106" s="27">
        <v>0.13863425925925926</v>
      </c>
      <c r="C106" s="43" t="s">
        <v>66</v>
      </c>
      <c r="D106" s="43" t="s">
        <v>80</v>
      </c>
      <c r="E106" s="28">
        <v>28.0</v>
      </c>
      <c r="F106" s="25">
        <f>E106-9</f>
        <v>19</v>
      </c>
      <c r="G106" s="26"/>
      <c r="H106" s="26"/>
      <c r="I106" s="26"/>
      <c r="J106" s="26"/>
    </row>
    <row r="107">
      <c r="A107" s="43" t="s">
        <v>2091</v>
      </c>
      <c r="B107" s="27">
        <v>0.13939814814814816</v>
      </c>
      <c r="C107" s="43" t="s">
        <v>70</v>
      </c>
      <c r="D107" s="43" t="s">
        <v>78</v>
      </c>
      <c r="E107" s="28">
        <v>28.0</v>
      </c>
      <c r="F107" s="28">
        <v>19.0</v>
      </c>
      <c r="G107" s="26"/>
      <c r="H107" s="26"/>
      <c r="I107" s="26"/>
      <c r="J107" s="26"/>
    </row>
    <row r="108">
      <c r="A108" s="43" t="s">
        <v>2091</v>
      </c>
      <c r="B108" s="27">
        <v>0.1399189814814815</v>
      </c>
      <c r="C108" s="43" t="s">
        <v>70</v>
      </c>
      <c r="D108" s="43" t="s">
        <v>67</v>
      </c>
      <c r="E108" s="28">
        <v>6.0</v>
      </c>
      <c r="F108" s="25">
        <f>E108-3</f>
        <v>3</v>
      </c>
      <c r="G108" s="26"/>
      <c r="H108" s="26"/>
      <c r="I108" s="26"/>
      <c r="J108" s="26"/>
    </row>
    <row r="109">
      <c r="A109" s="43" t="s">
        <v>2091</v>
      </c>
      <c r="B109" s="27">
        <v>0.1405787037037037</v>
      </c>
      <c r="C109" s="43" t="s">
        <v>968</v>
      </c>
      <c r="D109" s="43" t="s">
        <v>91</v>
      </c>
      <c r="E109" s="28">
        <v>14.0</v>
      </c>
      <c r="F109" s="25"/>
      <c r="G109" s="26"/>
      <c r="H109" s="43" t="s">
        <v>2113</v>
      </c>
      <c r="I109" s="26"/>
      <c r="J109" s="43" t="s">
        <v>263</v>
      </c>
    </row>
    <row r="110">
      <c r="A110" s="43" t="s">
        <v>2091</v>
      </c>
      <c r="B110" s="27">
        <v>0.1425810185185185</v>
      </c>
      <c r="C110" s="43" t="s">
        <v>82</v>
      </c>
      <c r="D110" s="43" t="s">
        <v>91</v>
      </c>
      <c r="E110" s="28">
        <v>26.0</v>
      </c>
      <c r="F110" s="25"/>
      <c r="G110" s="26"/>
      <c r="H110" s="43" t="s">
        <v>2114</v>
      </c>
      <c r="I110" s="26"/>
      <c r="J110" s="43" t="s">
        <v>1626</v>
      </c>
    </row>
    <row r="111">
      <c r="A111" s="43" t="s">
        <v>2091</v>
      </c>
      <c r="B111" s="27">
        <v>0.14347222222222222</v>
      </c>
      <c r="C111" s="43" t="s">
        <v>74</v>
      </c>
      <c r="D111" s="43" t="s">
        <v>67</v>
      </c>
      <c r="E111" s="28">
        <v>14.0</v>
      </c>
      <c r="F111" s="25">
        <f>E111-0</f>
        <v>14</v>
      </c>
      <c r="G111" s="26"/>
      <c r="H111" s="26"/>
      <c r="I111" s="26"/>
      <c r="J111" s="26"/>
    </row>
    <row r="112">
      <c r="A112" s="43" t="s">
        <v>2091</v>
      </c>
      <c r="B112" s="27">
        <v>0.14395833333333333</v>
      </c>
      <c r="C112" s="43" t="s">
        <v>84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2115</v>
      </c>
    </row>
    <row r="113">
      <c r="A113" s="43" t="s">
        <v>2091</v>
      </c>
      <c r="B113" s="27">
        <v>0.14395833333333333</v>
      </c>
      <c r="C113" s="43" t="s">
        <v>84</v>
      </c>
      <c r="D113" s="43" t="s">
        <v>93</v>
      </c>
      <c r="E113" s="28" t="s">
        <v>68</v>
      </c>
      <c r="F113" s="28">
        <v>20.0</v>
      </c>
      <c r="G113" s="43" t="s">
        <v>137</v>
      </c>
      <c r="H113" s="26"/>
      <c r="I113" s="26"/>
      <c r="J113" s="43" t="s">
        <v>874</v>
      </c>
    </row>
    <row r="114">
      <c r="A114" s="43" t="s">
        <v>2091</v>
      </c>
      <c r="B114" s="27">
        <v>0.14460648148148147</v>
      </c>
      <c r="C114" s="43" t="s">
        <v>84</v>
      </c>
      <c r="D114" s="43" t="s">
        <v>91</v>
      </c>
      <c r="E114" s="28">
        <v>25.0</v>
      </c>
      <c r="F114" s="25"/>
      <c r="G114" s="26"/>
      <c r="H114" s="43" t="s">
        <v>2111</v>
      </c>
      <c r="I114" s="26"/>
      <c r="J114" s="26"/>
    </row>
    <row r="115">
      <c r="A115" s="43" t="s">
        <v>2091</v>
      </c>
      <c r="B115" s="27">
        <v>0.14476851851851852</v>
      </c>
      <c r="C115" s="43" t="s">
        <v>84</v>
      </c>
      <c r="D115" s="43" t="s">
        <v>93</v>
      </c>
      <c r="E115" s="28" t="s">
        <v>75</v>
      </c>
      <c r="F115" s="28" t="s">
        <v>75</v>
      </c>
      <c r="G115" s="26"/>
      <c r="H115" s="26"/>
      <c r="I115" s="26"/>
      <c r="J115" s="43" t="s">
        <v>85</v>
      </c>
    </row>
    <row r="116">
      <c r="A116" s="43" t="s">
        <v>2091</v>
      </c>
      <c r="B116" s="27">
        <v>0.14476851851851852</v>
      </c>
      <c r="C116" s="43" t="s">
        <v>84</v>
      </c>
      <c r="D116" s="43" t="s">
        <v>93</v>
      </c>
      <c r="E116" s="28">
        <v>24.0</v>
      </c>
      <c r="F116" s="25">
        <f>E116-8</f>
        <v>16</v>
      </c>
      <c r="G116" s="26"/>
      <c r="H116" s="26"/>
      <c r="I116" s="26"/>
      <c r="J116" s="43" t="s">
        <v>874</v>
      </c>
    </row>
    <row r="117">
      <c r="A117" s="43" t="s">
        <v>2091</v>
      </c>
      <c r="B117" s="27">
        <v>0.14511574074074074</v>
      </c>
      <c r="C117" s="43" t="s">
        <v>84</v>
      </c>
      <c r="D117" s="43" t="s">
        <v>91</v>
      </c>
      <c r="E117" s="28">
        <v>4.0</v>
      </c>
      <c r="F117" s="25"/>
      <c r="G117" s="26"/>
      <c r="H117" s="43" t="s">
        <v>2116</v>
      </c>
      <c r="I117" s="26"/>
      <c r="J117" s="26"/>
    </row>
    <row r="118">
      <c r="A118" s="43" t="s">
        <v>2091</v>
      </c>
      <c r="B118" s="27">
        <v>0.1454050925925926</v>
      </c>
      <c r="C118" s="43" t="s">
        <v>84</v>
      </c>
      <c r="D118" s="43" t="s">
        <v>91</v>
      </c>
      <c r="E118" s="28">
        <v>13.0</v>
      </c>
      <c r="F118" s="25"/>
      <c r="G118" s="26"/>
      <c r="H118" s="43" t="s">
        <v>2117</v>
      </c>
      <c r="I118" s="26"/>
      <c r="J118" s="26"/>
    </row>
    <row r="119">
      <c r="A119" s="43" t="s">
        <v>2091</v>
      </c>
      <c r="B119" s="27">
        <v>0.148125</v>
      </c>
      <c r="C119" s="43" t="s">
        <v>70</v>
      </c>
      <c r="D119" s="43" t="s">
        <v>67</v>
      </c>
      <c r="E119" s="28">
        <v>9.0</v>
      </c>
      <c r="F119" s="25">
        <f>E119-3</f>
        <v>6</v>
      </c>
      <c r="G119" s="26"/>
      <c r="H119" s="26"/>
      <c r="I119" s="26"/>
      <c r="J119" s="26"/>
    </row>
    <row r="120">
      <c r="A120" s="43" t="s">
        <v>2091</v>
      </c>
      <c r="B120" s="27">
        <v>0.14884259259259258</v>
      </c>
      <c r="C120" s="43" t="s">
        <v>968</v>
      </c>
      <c r="D120" s="43" t="s">
        <v>91</v>
      </c>
      <c r="E120" s="28">
        <v>18.0</v>
      </c>
      <c r="F120" s="25"/>
      <c r="G120" s="26"/>
      <c r="H120" s="43" t="s">
        <v>2118</v>
      </c>
      <c r="I120" s="28">
        <v>1.0</v>
      </c>
      <c r="J120" s="43" t="s">
        <v>119</v>
      </c>
    </row>
    <row r="121">
      <c r="A121" s="43" t="s">
        <v>2091</v>
      </c>
      <c r="B121" s="27">
        <v>0.15175925925925926</v>
      </c>
      <c r="C121" s="43" t="s">
        <v>66</v>
      </c>
      <c r="D121" s="43" t="s">
        <v>80</v>
      </c>
      <c r="E121" s="28">
        <v>18.0</v>
      </c>
      <c r="F121" s="25">
        <f>E121-9</f>
        <v>9</v>
      </c>
      <c r="G121" s="26"/>
      <c r="H121" s="26"/>
      <c r="I121" s="26"/>
      <c r="J121" s="26"/>
    </row>
    <row r="122">
      <c r="A122" s="43" t="s">
        <v>2091</v>
      </c>
      <c r="B122" s="27">
        <v>0.15278935185185186</v>
      </c>
      <c r="C122" s="43" t="s">
        <v>84</v>
      </c>
      <c r="D122" s="43" t="s">
        <v>83</v>
      </c>
      <c r="E122" s="28">
        <v>11.0</v>
      </c>
      <c r="F122" s="25"/>
      <c r="G122" s="26"/>
      <c r="H122" s="26"/>
      <c r="I122" s="26"/>
      <c r="J122" s="26"/>
    </row>
    <row r="123">
      <c r="A123" s="43" t="s">
        <v>2091</v>
      </c>
      <c r="B123" s="27">
        <v>0.15356481481481482</v>
      </c>
      <c r="C123" s="43" t="s">
        <v>70</v>
      </c>
      <c r="D123" s="43" t="s">
        <v>83</v>
      </c>
      <c r="E123" s="28">
        <v>9.0</v>
      </c>
      <c r="F123" s="25">
        <f>E123-6</f>
        <v>3</v>
      </c>
      <c r="G123" s="26"/>
      <c r="H123" s="26"/>
      <c r="I123" s="26"/>
      <c r="J123" s="26"/>
    </row>
    <row r="124">
      <c r="A124" s="43" t="s">
        <v>2091</v>
      </c>
      <c r="B124" s="27">
        <v>0.15480324074074073</v>
      </c>
      <c r="C124" s="43" t="s">
        <v>69</v>
      </c>
      <c r="D124" s="43" t="s">
        <v>67</v>
      </c>
      <c r="E124" s="28">
        <v>23.0</v>
      </c>
      <c r="F124" s="25">
        <f>E124-5</f>
        <v>18</v>
      </c>
      <c r="G124" s="26"/>
      <c r="H124" s="26"/>
      <c r="I124" s="26"/>
      <c r="J124" s="26"/>
    </row>
    <row r="125">
      <c r="A125" s="43" t="s">
        <v>2091</v>
      </c>
      <c r="B125" s="27">
        <v>0.15916666666666668</v>
      </c>
      <c r="C125" s="43" t="s">
        <v>968</v>
      </c>
      <c r="D125" s="43" t="s">
        <v>120</v>
      </c>
      <c r="E125" s="28">
        <v>17.0</v>
      </c>
      <c r="F125" s="25"/>
      <c r="G125" s="26"/>
      <c r="H125" s="26"/>
      <c r="I125" s="26"/>
      <c r="J125" s="43" t="s">
        <v>2119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4.57"/>
    <col customWidth="1" min="5" max="5" width="10.43"/>
    <col customWidth="1" min="6" max="6" width="12.43"/>
    <col customWidth="1" min="7" max="7" width="5.14"/>
    <col customWidth="1" min="8" max="8" width="23.29"/>
    <col customWidth="1" min="9" max="9" width="6.29"/>
    <col customWidth="1" min="10" max="10" width="73.29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2120</v>
      </c>
      <c r="B2" s="27">
        <v>0.0115625</v>
      </c>
      <c r="C2" s="26" t="s">
        <v>968</v>
      </c>
      <c r="D2" s="26" t="s">
        <v>71</v>
      </c>
      <c r="E2" s="25">
        <v>22.0</v>
      </c>
      <c r="F2" s="25">
        <f>E2-9</f>
        <v>13</v>
      </c>
      <c r="G2" s="26"/>
      <c r="H2" s="26"/>
      <c r="I2" s="26"/>
      <c r="J2" s="26"/>
    </row>
    <row r="3">
      <c r="A3" s="26" t="s">
        <v>2120</v>
      </c>
      <c r="B3" s="27">
        <v>0.013599537037037037</v>
      </c>
      <c r="C3" s="26" t="s">
        <v>74</v>
      </c>
      <c r="D3" s="26" t="s">
        <v>83</v>
      </c>
      <c r="E3" s="25">
        <v>16.0</v>
      </c>
      <c r="F3" s="25">
        <f>E3-11</f>
        <v>5</v>
      </c>
      <c r="G3" s="26"/>
      <c r="H3" s="26"/>
      <c r="I3" s="26"/>
      <c r="J3" s="26"/>
    </row>
    <row r="4">
      <c r="A4" s="26" t="s">
        <v>2120</v>
      </c>
      <c r="B4" s="27">
        <v>0.013622685185185186</v>
      </c>
      <c r="C4" s="26" t="s">
        <v>84</v>
      </c>
      <c r="D4" s="26" t="s">
        <v>83</v>
      </c>
      <c r="E4" s="25">
        <v>8.0</v>
      </c>
      <c r="F4" s="25"/>
      <c r="G4" s="26"/>
      <c r="H4" s="26"/>
      <c r="I4" s="26"/>
      <c r="J4" s="26"/>
    </row>
    <row r="5">
      <c r="A5" s="26" t="s">
        <v>2120</v>
      </c>
      <c r="B5" s="27">
        <v>0.015231481481481481</v>
      </c>
      <c r="C5" s="26" t="s">
        <v>157</v>
      </c>
      <c r="D5" s="26" t="s">
        <v>67</v>
      </c>
      <c r="E5" s="25">
        <f>F5+3</f>
        <v>19</v>
      </c>
      <c r="F5" s="25">
        <v>16.0</v>
      </c>
      <c r="G5" s="26"/>
      <c r="H5" s="26"/>
      <c r="I5" s="26"/>
      <c r="J5" s="26"/>
    </row>
    <row r="6">
      <c r="A6" s="26" t="s">
        <v>2120</v>
      </c>
      <c r="B6" s="27">
        <v>0.02380787037037037</v>
      </c>
      <c r="C6" s="26" t="s">
        <v>66</v>
      </c>
      <c r="D6" s="26" t="s">
        <v>80</v>
      </c>
      <c r="E6" s="25">
        <v>20.0</v>
      </c>
      <c r="F6" s="25">
        <f>E6-9</f>
        <v>11</v>
      </c>
      <c r="G6" s="26"/>
      <c r="H6" s="26"/>
      <c r="I6" s="26"/>
      <c r="J6" s="26"/>
    </row>
    <row r="7">
      <c r="A7" s="26" t="s">
        <v>2120</v>
      </c>
      <c r="B7" s="27">
        <v>0.028101851851851854</v>
      </c>
      <c r="C7" s="26" t="s">
        <v>66</v>
      </c>
      <c r="D7" s="26" t="s">
        <v>131</v>
      </c>
      <c r="E7" s="25">
        <v>15.0</v>
      </c>
      <c r="F7" s="25">
        <f t="shared" ref="F7:F8" si="1">E7-2</f>
        <v>13</v>
      </c>
      <c r="G7" s="26"/>
      <c r="H7" s="26"/>
      <c r="I7" s="26"/>
      <c r="J7" s="26"/>
    </row>
    <row r="8">
      <c r="A8" s="26" t="s">
        <v>2120</v>
      </c>
      <c r="B8" s="27">
        <v>0.028171296296296295</v>
      </c>
      <c r="C8" s="26" t="s">
        <v>70</v>
      </c>
      <c r="D8" s="26" t="s">
        <v>131</v>
      </c>
      <c r="E8" s="25">
        <v>19.0</v>
      </c>
      <c r="F8" s="25">
        <f t="shared" si="1"/>
        <v>17</v>
      </c>
      <c r="G8" s="26"/>
      <c r="H8" s="26"/>
      <c r="I8" s="26"/>
      <c r="J8" s="26"/>
    </row>
    <row r="9">
      <c r="A9" s="26" t="s">
        <v>2120</v>
      </c>
      <c r="B9" s="27">
        <v>0.03214120370370371</v>
      </c>
      <c r="C9" s="26" t="s">
        <v>82</v>
      </c>
      <c r="D9" s="26" t="s">
        <v>366</v>
      </c>
      <c r="E9" s="25">
        <v>26.0</v>
      </c>
      <c r="F9" s="25">
        <f>E9-10</f>
        <v>16</v>
      </c>
      <c r="G9" s="26"/>
      <c r="H9" s="26"/>
      <c r="I9" s="26"/>
      <c r="J9" s="26"/>
    </row>
    <row r="10">
      <c r="A10" s="26" t="s">
        <v>2120</v>
      </c>
      <c r="B10" s="27">
        <v>0.03833333333333333</v>
      </c>
      <c r="C10" s="26" t="s">
        <v>82</v>
      </c>
      <c r="D10" s="26" t="s">
        <v>126</v>
      </c>
      <c r="E10" s="25">
        <v>11.0</v>
      </c>
      <c r="F10" s="25">
        <f>E10-4</f>
        <v>7</v>
      </c>
      <c r="G10" s="26"/>
      <c r="H10" s="26"/>
      <c r="I10" s="26"/>
      <c r="J10" s="26"/>
    </row>
    <row r="11">
      <c r="A11" s="26" t="s">
        <v>2120</v>
      </c>
      <c r="B11" s="27">
        <v>0.042604166666666665</v>
      </c>
      <c r="C11" s="26" t="s">
        <v>70</v>
      </c>
      <c r="D11" s="26" t="s">
        <v>67</v>
      </c>
      <c r="E11" s="25">
        <v>10.0</v>
      </c>
      <c r="F11" s="25">
        <f>E11-3</f>
        <v>7</v>
      </c>
      <c r="G11" s="26"/>
      <c r="H11" s="26"/>
      <c r="I11" s="26"/>
      <c r="J11" s="26"/>
    </row>
    <row r="12">
      <c r="A12" s="26" t="s">
        <v>2120</v>
      </c>
      <c r="B12" s="27">
        <v>0.04324074074074074</v>
      </c>
      <c r="C12" s="26" t="s">
        <v>84</v>
      </c>
      <c r="D12" s="26" t="s">
        <v>366</v>
      </c>
      <c r="E12" s="25">
        <v>16.0</v>
      </c>
      <c r="F12" s="25">
        <f>E12-1</f>
        <v>15</v>
      </c>
      <c r="G12" s="26"/>
      <c r="H12" s="26"/>
      <c r="I12" s="26"/>
      <c r="J12" s="26"/>
    </row>
    <row r="13">
      <c r="A13" s="26" t="s">
        <v>2120</v>
      </c>
      <c r="B13" s="27">
        <v>0.05130787037037037</v>
      </c>
      <c r="C13" s="26" t="s">
        <v>66</v>
      </c>
      <c r="D13" s="26" t="s">
        <v>67</v>
      </c>
      <c r="E13" s="25" t="s">
        <v>68</v>
      </c>
      <c r="F13" s="25">
        <v>20.0</v>
      </c>
      <c r="G13" s="26"/>
      <c r="H13" s="26"/>
      <c r="I13" s="26"/>
      <c r="J13" s="26"/>
    </row>
    <row r="14">
      <c r="A14" s="26" t="s">
        <v>2120</v>
      </c>
      <c r="B14" s="27">
        <v>0.053287037037037036</v>
      </c>
      <c r="C14" s="26" t="s">
        <v>82</v>
      </c>
      <c r="D14" s="26" t="s">
        <v>154</v>
      </c>
      <c r="E14" s="25" t="s">
        <v>88</v>
      </c>
      <c r="F14" s="25">
        <v>1.0</v>
      </c>
      <c r="G14" s="26"/>
      <c r="H14" s="26"/>
      <c r="I14" s="26"/>
      <c r="J14" s="26"/>
    </row>
    <row r="15">
      <c r="A15" s="26" t="s">
        <v>2120</v>
      </c>
      <c r="B15" s="27">
        <v>0.05329861111111111</v>
      </c>
      <c r="C15" s="26" t="s">
        <v>69</v>
      </c>
      <c r="D15" s="26" t="s">
        <v>154</v>
      </c>
      <c r="E15" s="25">
        <v>18.0</v>
      </c>
      <c r="F15" s="25">
        <f>E15-5</f>
        <v>13</v>
      </c>
      <c r="G15" s="26"/>
      <c r="H15" s="26"/>
      <c r="I15" s="26"/>
      <c r="J15" s="26"/>
    </row>
    <row r="16">
      <c r="A16" s="26" t="s">
        <v>2120</v>
      </c>
      <c r="B16" s="27">
        <v>0.05385416666666667</v>
      </c>
      <c r="C16" s="26" t="s">
        <v>968</v>
      </c>
      <c r="D16" s="26" t="s">
        <v>67</v>
      </c>
      <c r="E16" s="25">
        <v>26.0</v>
      </c>
      <c r="F16" s="25">
        <f>E16-9</f>
        <v>17</v>
      </c>
      <c r="G16" s="26"/>
      <c r="H16" s="26"/>
      <c r="I16" s="26"/>
      <c r="J16" s="26"/>
    </row>
    <row r="17">
      <c r="A17" s="26" t="s">
        <v>2120</v>
      </c>
      <c r="B17" s="27">
        <v>0.05472222222222222</v>
      </c>
      <c r="C17" s="26" t="s">
        <v>66</v>
      </c>
      <c r="D17" s="26" t="s">
        <v>67</v>
      </c>
      <c r="E17" s="25">
        <v>7.0</v>
      </c>
      <c r="F17" s="25">
        <f>E17-2</f>
        <v>5</v>
      </c>
      <c r="G17" s="26"/>
      <c r="H17" s="26"/>
      <c r="I17" s="26"/>
      <c r="J17" s="26"/>
    </row>
    <row r="18">
      <c r="A18" s="26" t="s">
        <v>2120</v>
      </c>
      <c r="B18" s="27">
        <v>0.05642361111111111</v>
      </c>
      <c r="C18" s="26" t="s">
        <v>82</v>
      </c>
      <c r="D18" s="26" t="s">
        <v>128</v>
      </c>
      <c r="E18" s="25">
        <v>22.0</v>
      </c>
      <c r="F18" s="25">
        <f>E18-4</f>
        <v>18</v>
      </c>
      <c r="G18" s="26"/>
      <c r="H18" s="26"/>
      <c r="I18" s="26"/>
      <c r="J18" s="26"/>
    </row>
    <row r="19">
      <c r="A19" s="26" t="s">
        <v>2120</v>
      </c>
      <c r="B19" s="27">
        <v>0.05736111111111111</v>
      </c>
      <c r="C19" s="26" t="s">
        <v>82</v>
      </c>
      <c r="D19" s="26" t="s">
        <v>131</v>
      </c>
      <c r="E19" s="25">
        <v>21.0</v>
      </c>
      <c r="F19" s="25">
        <f>E19-6</f>
        <v>15</v>
      </c>
      <c r="G19" s="26"/>
      <c r="H19" s="26"/>
      <c r="I19" s="26"/>
      <c r="J19" s="26"/>
    </row>
    <row r="20">
      <c r="A20" s="26" t="s">
        <v>2120</v>
      </c>
      <c r="B20" s="27">
        <v>0.05866898148148148</v>
      </c>
      <c r="C20" s="26" t="s">
        <v>82</v>
      </c>
      <c r="D20" s="26" t="s">
        <v>366</v>
      </c>
      <c r="E20" s="25">
        <v>12.0</v>
      </c>
      <c r="F20" s="25">
        <v>2.0</v>
      </c>
      <c r="G20" s="26"/>
      <c r="H20" s="26"/>
      <c r="I20" s="26"/>
      <c r="J20" s="26"/>
    </row>
    <row r="21">
      <c r="A21" s="26" t="s">
        <v>2120</v>
      </c>
      <c r="B21" s="27">
        <v>0.0587037037037037</v>
      </c>
      <c r="C21" s="26" t="s">
        <v>70</v>
      </c>
      <c r="D21" s="26" t="s">
        <v>366</v>
      </c>
      <c r="E21" s="25">
        <v>15.0</v>
      </c>
      <c r="F21" s="25">
        <f>E21-6</f>
        <v>9</v>
      </c>
      <c r="G21" s="26"/>
      <c r="H21" s="26"/>
      <c r="I21" s="26"/>
      <c r="J21" s="26"/>
    </row>
    <row r="22">
      <c r="A22" s="26" t="s">
        <v>2120</v>
      </c>
      <c r="B22" s="27">
        <v>0.061724537037037036</v>
      </c>
      <c r="C22" s="26" t="s">
        <v>69</v>
      </c>
      <c r="D22" s="26" t="s">
        <v>67</v>
      </c>
      <c r="E22" s="25">
        <v>8.0</v>
      </c>
      <c r="F22" s="25">
        <f>E22-5</f>
        <v>3</v>
      </c>
      <c r="G22" s="26"/>
      <c r="H22" s="26"/>
      <c r="I22" s="26"/>
      <c r="J22" s="26"/>
    </row>
    <row r="23">
      <c r="A23" s="26" t="s">
        <v>2120</v>
      </c>
      <c r="B23" s="27">
        <v>0.06278935185185185</v>
      </c>
      <c r="C23" s="26" t="s">
        <v>157</v>
      </c>
      <c r="D23" s="26" t="s">
        <v>67</v>
      </c>
      <c r="E23" s="25">
        <v>14.0</v>
      </c>
      <c r="F23" s="25">
        <f>E23-3</f>
        <v>11</v>
      </c>
      <c r="G23" s="26"/>
      <c r="H23" s="26"/>
      <c r="I23" s="26"/>
      <c r="J23" s="26"/>
    </row>
    <row r="24">
      <c r="A24" s="26" t="s">
        <v>2120</v>
      </c>
      <c r="B24" s="27">
        <v>0.08206018518518518</v>
      </c>
      <c r="C24" s="26" t="s">
        <v>70</v>
      </c>
      <c r="D24" s="26" t="s">
        <v>87</v>
      </c>
      <c r="E24" s="25" t="s">
        <v>68</v>
      </c>
      <c r="F24" s="25">
        <v>20.0</v>
      </c>
      <c r="G24" s="26"/>
      <c r="H24" s="26"/>
      <c r="I24" s="26"/>
      <c r="J24" s="26"/>
    </row>
    <row r="25">
      <c r="A25" s="26" t="s">
        <v>2120</v>
      </c>
      <c r="B25" s="27">
        <v>0.08206018518518518</v>
      </c>
      <c r="C25" s="26" t="s">
        <v>70</v>
      </c>
      <c r="D25" s="26" t="s">
        <v>76</v>
      </c>
      <c r="E25" s="25">
        <v>4.0</v>
      </c>
      <c r="F25" s="25"/>
      <c r="G25" s="26"/>
      <c r="H25" s="26"/>
      <c r="I25" s="26"/>
      <c r="J25" s="26" t="s">
        <v>2098</v>
      </c>
    </row>
    <row r="26">
      <c r="A26" s="26" t="s">
        <v>2120</v>
      </c>
      <c r="B26" s="27">
        <v>0.08233796296296296</v>
      </c>
      <c r="C26" s="26" t="s">
        <v>69</v>
      </c>
      <c r="D26" s="26" t="s">
        <v>87</v>
      </c>
      <c r="E26" s="25">
        <v>17.0</v>
      </c>
      <c r="F26" s="25">
        <f>E26-4</f>
        <v>13</v>
      </c>
      <c r="G26" s="26"/>
      <c r="H26" s="26"/>
      <c r="I26" s="26"/>
      <c r="J26" s="26"/>
    </row>
    <row r="27">
      <c r="A27" s="26" t="s">
        <v>2120</v>
      </c>
      <c r="B27" s="27">
        <v>0.08234953703703704</v>
      </c>
      <c r="C27" s="26" t="s">
        <v>84</v>
      </c>
      <c r="D27" s="26" t="s">
        <v>87</v>
      </c>
      <c r="E27" s="25" t="s">
        <v>75</v>
      </c>
      <c r="F27" s="25" t="s">
        <v>75</v>
      </c>
      <c r="G27" s="26"/>
      <c r="H27" s="26"/>
      <c r="I27" s="26"/>
      <c r="J27" s="26" t="s">
        <v>85</v>
      </c>
    </row>
    <row r="28">
      <c r="A28" s="26" t="s">
        <v>2120</v>
      </c>
      <c r="B28" s="27">
        <v>0.08234953703703704</v>
      </c>
      <c r="C28" s="26" t="s">
        <v>84</v>
      </c>
      <c r="D28" s="26" t="s">
        <v>87</v>
      </c>
      <c r="E28" s="25">
        <v>19.0</v>
      </c>
      <c r="F28" s="25">
        <f>E28-2</f>
        <v>17</v>
      </c>
      <c r="G28" s="26"/>
      <c r="H28" s="26"/>
      <c r="I28" s="26"/>
      <c r="J28" s="26" t="s">
        <v>86</v>
      </c>
    </row>
    <row r="29">
      <c r="A29" s="26" t="s">
        <v>2120</v>
      </c>
      <c r="B29" s="27">
        <v>0.08236111111111111</v>
      </c>
      <c r="C29" s="26" t="s">
        <v>66</v>
      </c>
      <c r="D29" s="26" t="s">
        <v>87</v>
      </c>
      <c r="E29" s="25">
        <v>15.0</v>
      </c>
      <c r="F29" s="25">
        <f>E29-0</f>
        <v>15</v>
      </c>
      <c r="G29" s="26"/>
      <c r="H29" s="26"/>
      <c r="I29" s="26"/>
      <c r="J29" s="26"/>
    </row>
    <row r="30">
      <c r="A30" s="26" t="s">
        <v>2120</v>
      </c>
      <c r="B30" s="27">
        <v>0.08258101851851851</v>
      </c>
      <c r="C30" s="26" t="s">
        <v>74</v>
      </c>
      <c r="D30" s="26" t="s">
        <v>87</v>
      </c>
      <c r="E30" s="25">
        <v>9.0</v>
      </c>
      <c r="F30" s="25">
        <f>E30-5</f>
        <v>4</v>
      </c>
      <c r="G30" s="26"/>
      <c r="H30" s="26"/>
      <c r="I30" s="26"/>
      <c r="J30" s="26"/>
    </row>
    <row r="31">
      <c r="A31" s="26" t="s">
        <v>2120</v>
      </c>
      <c r="B31" s="27">
        <v>0.08259259259259259</v>
      </c>
      <c r="C31" s="26" t="s">
        <v>82</v>
      </c>
      <c r="D31" s="26" t="s">
        <v>87</v>
      </c>
      <c r="E31" s="25">
        <v>9.0</v>
      </c>
      <c r="F31" s="25">
        <f t="shared" ref="F31:F32" si="2">E31-1</f>
        <v>8</v>
      </c>
      <c r="G31" s="26"/>
      <c r="H31" s="26"/>
      <c r="I31" s="26"/>
      <c r="J31" s="26"/>
    </row>
    <row r="32">
      <c r="A32" s="26" t="s">
        <v>2120</v>
      </c>
      <c r="B32" s="27">
        <v>0.08269675925925926</v>
      </c>
      <c r="C32" s="26" t="s">
        <v>968</v>
      </c>
      <c r="D32" s="26" t="s">
        <v>87</v>
      </c>
      <c r="E32" s="25">
        <v>3.0</v>
      </c>
      <c r="F32" s="25">
        <f t="shared" si="2"/>
        <v>2</v>
      </c>
      <c r="G32" s="26"/>
      <c r="H32" s="26"/>
      <c r="I32" s="26"/>
      <c r="J32" s="26"/>
    </row>
    <row r="33">
      <c r="A33" s="26" t="s">
        <v>2120</v>
      </c>
      <c r="B33" s="27">
        <v>0.08325231481481482</v>
      </c>
      <c r="C33" s="26" t="s">
        <v>70</v>
      </c>
      <c r="D33" s="26" t="s">
        <v>93</v>
      </c>
      <c r="E33" s="25">
        <v>23.0</v>
      </c>
      <c r="F33" s="25">
        <f t="shared" ref="F33:F34" si="3">E33-10</f>
        <v>13</v>
      </c>
      <c r="G33" s="26"/>
      <c r="H33" s="26"/>
      <c r="I33" s="26"/>
      <c r="J33" s="26" t="s">
        <v>99</v>
      </c>
    </row>
    <row r="34">
      <c r="A34" s="26" t="s">
        <v>2120</v>
      </c>
      <c r="B34" s="27">
        <v>0.08325231481481482</v>
      </c>
      <c r="C34" s="26" t="s">
        <v>70</v>
      </c>
      <c r="D34" s="26" t="s">
        <v>93</v>
      </c>
      <c r="E34" s="25">
        <v>23.0</v>
      </c>
      <c r="F34" s="25">
        <f t="shared" si="3"/>
        <v>13</v>
      </c>
      <c r="G34" s="26"/>
      <c r="H34" s="26"/>
      <c r="I34" s="26"/>
      <c r="J34" s="26" t="s">
        <v>99</v>
      </c>
    </row>
    <row r="35">
      <c r="A35" s="26" t="s">
        <v>2120</v>
      </c>
      <c r="B35" s="66" t="s">
        <v>2121</v>
      </c>
      <c r="C35" s="26" t="s">
        <v>70</v>
      </c>
      <c r="D35" s="26" t="s">
        <v>91</v>
      </c>
      <c r="E35" s="25">
        <v>12.0</v>
      </c>
      <c r="F35" s="25"/>
      <c r="G35" s="26"/>
      <c r="H35" s="26" t="s">
        <v>2122</v>
      </c>
      <c r="I35" s="26"/>
      <c r="J35" s="26"/>
    </row>
    <row r="36">
      <c r="A36" s="26" t="s">
        <v>2120</v>
      </c>
      <c r="B36" s="27">
        <v>0.08335648148148148</v>
      </c>
      <c r="C36" s="26" t="s">
        <v>70</v>
      </c>
      <c r="D36" s="26" t="s">
        <v>91</v>
      </c>
      <c r="E36" s="25">
        <v>10.0</v>
      </c>
      <c r="F36" s="25"/>
      <c r="G36" s="26"/>
      <c r="H36" s="26" t="s">
        <v>2123</v>
      </c>
      <c r="I36" s="26"/>
      <c r="J36" s="26"/>
    </row>
    <row r="37">
      <c r="A37" s="26" t="s">
        <v>2120</v>
      </c>
      <c r="B37" s="27">
        <v>0.08408564814814815</v>
      </c>
      <c r="C37" s="26" t="s">
        <v>70</v>
      </c>
      <c r="D37" s="26" t="s">
        <v>93</v>
      </c>
      <c r="E37" s="25" t="s">
        <v>75</v>
      </c>
      <c r="F37" s="25" t="s">
        <v>75</v>
      </c>
      <c r="G37" s="26"/>
      <c r="H37" s="26"/>
      <c r="I37" s="26"/>
      <c r="J37" s="26" t="s">
        <v>85</v>
      </c>
    </row>
    <row r="38">
      <c r="A38" s="26" t="s">
        <v>2120</v>
      </c>
      <c r="B38" s="27">
        <v>0.08408564814814815</v>
      </c>
      <c r="C38" s="26" t="s">
        <v>70</v>
      </c>
      <c r="D38" s="26" t="s">
        <v>93</v>
      </c>
      <c r="E38" s="25">
        <v>24.0</v>
      </c>
      <c r="F38" s="25">
        <f>E38-10</f>
        <v>14</v>
      </c>
      <c r="G38" s="26"/>
      <c r="H38" s="26"/>
      <c r="I38" s="26"/>
      <c r="J38" s="26" t="s">
        <v>294</v>
      </c>
    </row>
    <row r="39">
      <c r="A39" s="26" t="s">
        <v>2120</v>
      </c>
      <c r="B39" s="27">
        <v>0.08413194444444444</v>
      </c>
      <c r="C39" s="26" t="s">
        <v>70</v>
      </c>
      <c r="D39" s="26" t="s">
        <v>91</v>
      </c>
      <c r="E39" s="25">
        <v>9.0</v>
      </c>
      <c r="F39" s="25"/>
      <c r="G39" s="26"/>
      <c r="H39" s="26" t="s">
        <v>2124</v>
      </c>
      <c r="I39" s="26"/>
      <c r="J39" s="26"/>
    </row>
    <row r="40">
      <c r="A40" s="26" t="s">
        <v>2120</v>
      </c>
      <c r="B40" s="27">
        <v>0.08417824074074073</v>
      </c>
      <c r="C40" s="26" t="s">
        <v>70</v>
      </c>
      <c r="D40" s="26" t="s">
        <v>93</v>
      </c>
      <c r="E40" s="25" t="s">
        <v>75</v>
      </c>
      <c r="F40" s="25" t="s">
        <v>75</v>
      </c>
      <c r="G40" s="26"/>
      <c r="H40" s="26"/>
      <c r="I40" s="26"/>
      <c r="J40" s="26" t="s">
        <v>85</v>
      </c>
    </row>
    <row r="41">
      <c r="A41" s="26" t="s">
        <v>2120</v>
      </c>
      <c r="B41" s="27">
        <v>0.08417824074074073</v>
      </c>
      <c r="C41" s="26" t="s">
        <v>70</v>
      </c>
      <c r="D41" s="26" t="s">
        <v>93</v>
      </c>
      <c r="E41" s="25">
        <v>26.0</v>
      </c>
      <c r="F41" s="25">
        <f>E41-10</f>
        <v>16</v>
      </c>
      <c r="G41" s="26"/>
      <c r="H41" s="26"/>
      <c r="I41" s="26"/>
      <c r="J41" s="26" t="s">
        <v>294</v>
      </c>
    </row>
    <row r="42">
      <c r="A42" s="26" t="s">
        <v>2120</v>
      </c>
      <c r="B42" s="27">
        <v>0.08421296296296296</v>
      </c>
      <c r="C42" s="26" t="s">
        <v>70</v>
      </c>
      <c r="D42" s="26" t="s">
        <v>91</v>
      </c>
      <c r="E42" s="25">
        <v>10.0</v>
      </c>
      <c r="F42" s="25"/>
      <c r="G42" s="26"/>
      <c r="H42" s="26" t="s">
        <v>2123</v>
      </c>
      <c r="I42" s="26"/>
      <c r="J42" s="26"/>
    </row>
    <row r="43">
      <c r="A43" s="26" t="s">
        <v>2120</v>
      </c>
      <c r="B43" s="27">
        <v>0.08579861111111112</v>
      </c>
      <c r="C43" s="26" t="s">
        <v>1962</v>
      </c>
      <c r="D43" s="26" t="s">
        <v>87</v>
      </c>
      <c r="E43" s="25">
        <v>12.0</v>
      </c>
      <c r="F43" s="25"/>
      <c r="G43" s="26"/>
      <c r="H43" s="26"/>
      <c r="I43" s="26"/>
      <c r="J43" s="26" t="s">
        <v>274</v>
      </c>
    </row>
    <row r="44">
      <c r="A44" s="26" t="s">
        <v>2120</v>
      </c>
      <c r="B44" s="27">
        <v>0.08581018518518518</v>
      </c>
      <c r="C44" s="26" t="s">
        <v>1961</v>
      </c>
      <c r="D44" s="26" t="s">
        <v>87</v>
      </c>
      <c r="E44" s="25">
        <v>15.0</v>
      </c>
      <c r="F44" s="25"/>
      <c r="G44" s="26"/>
      <c r="H44" s="26"/>
      <c r="I44" s="26"/>
      <c r="J44" s="26"/>
    </row>
    <row r="45">
      <c r="A45" s="26" t="s">
        <v>2120</v>
      </c>
      <c r="B45" s="27">
        <v>0.08584490740740741</v>
      </c>
      <c r="C45" s="26" t="s">
        <v>1963</v>
      </c>
      <c r="D45" s="26" t="s">
        <v>87</v>
      </c>
      <c r="E45" s="25">
        <v>17.0</v>
      </c>
      <c r="F45" s="25"/>
      <c r="G45" s="26"/>
      <c r="H45" s="26"/>
      <c r="I45" s="26"/>
      <c r="J45" s="26" t="s">
        <v>274</v>
      </c>
    </row>
    <row r="46">
      <c r="A46" s="26" t="s">
        <v>2120</v>
      </c>
      <c r="B46" s="27">
        <v>0.08768518518518519</v>
      </c>
      <c r="C46" s="26" t="s">
        <v>69</v>
      </c>
      <c r="D46" s="26" t="s">
        <v>89</v>
      </c>
      <c r="E46" s="25" t="s">
        <v>75</v>
      </c>
      <c r="F46" s="25" t="s">
        <v>75</v>
      </c>
      <c r="G46" s="26"/>
      <c r="H46" s="26"/>
      <c r="I46" s="26"/>
      <c r="J46" s="26" t="s">
        <v>85</v>
      </c>
    </row>
    <row r="47">
      <c r="A47" s="26" t="s">
        <v>2120</v>
      </c>
      <c r="B47" s="27">
        <v>0.08699074074074074</v>
      </c>
      <c r="C47" s="26" t="s">
        <v>69</v>
      </c>
      <c r="D47" s="26" t="s">
        <v>89</v>
      </c>
      <c r="E47" s="25">
        <v>24.0</v>
      </c>
      <c r="F47" s="25">
        <v>15.0</v>
      </c>
      <c r="G47" s="26"/>
      <c r="H47" s="26"/>
      <c r="I47" s="26"/>
      <c r="J47" s="26" t="s">
        <v>2125</v>
      </c>
    </row>
    <row r="48">
      <c r="A48" s="26" t="s">
        <v>2120</v>
      </c>
      <c r="B48" s="27">
        <v>0.08716435185185185</v>
      </c>
      <c r="C48" s="26" t="s">
        <v>69</v>
      </c>
      <c r="D48" s="26" t="s">
        <v>91</v>
      </c>
      <c r="E48" s="25">
        <v>23.0</v>
      </c>
      <c r="F48" s="25"/>
      <c r="G48" s="26"/>
      <c r="H48" s="26" t="s">
        <v>2126</v>
      </c>
      <c r="I48" s="26"/>
      <c r="J48" s="26"/>
    </row>
    <row r="49">
      <c r="A49" s="26" t="s">
        <v>2120</v>
      </c>
      <c r="B49" s="27">
        <v>0.0881712962962963</v>
      </c>
      <c r="C49" s="26" t="s">
        <v>66</v>
      </c>
      <c r="D49" s="26" t="s">
        <v>89</v>
      </c>
      <c r="E49" s="25">
        <v>26.0</v>
      </c>
      <c r="F49" s="25">
        <f t="shared" ref="F49:F50" si="4">E49-9</f>
        <v>17</v>
      </c>
      <c r="G49" s="26"/>
      <c r="H49" s="26"/>
      <c r="I49" s="26"/>
      <c r="J49" s="26" t="s">
        <v>171</v>
      </c>
    </row>
    <row r="50">
      <c r="A50" s="26" t="s">
        <v>2120</v>
      </c>
      <c r="B50" s="27">
        <v>0.08820601851851852</v>
      </c>
      <c r="C50" s="26" t="s">
        <v>66</v>
      </c>
      <c r="D50" s="26" t="s">
        <v>89</v>
      </c>
      <c r="E50" s="25">
        <v>13.0</v>
      </c>
      <c r="F50" s="25">
        <f t="shared" si="4"/>
        <v>4</v>
      </c>
      <c r="G50" s="26"/>
      <c r="H50" s="26"/>
      <c r="I50" s="26"/>
      <c r="J50" s="26" t="s">
        <v>171</v>
      </c>
    </row>
    <row r="51">
      <c r="A51" s="26" t="s">
        <v>2120</v>
      </c>
      <c r="B51" s="27">
        <v>0.08831018518518519</v>
      </c>
      <c r="C51" s="26" t="s">
        <v>66</v>
      </c>
      <c r="D51" s="26" t="s">
        <v>91</v>
      </c>
      <c r="E51" s="25">
        <v>13.0</v>
      </c>
      <c r="F51" s="25"/>
      <c r="G51" s="26"/>
      <c r="H51" s="26" t="s">
        <v>2127</v>
      </c>
      <c r="I51" s="26"/>
      <c r="J51" s="26"/>
    </row>
    <row r="52">
      <c r="A52" s="26" t="s">
        <v>2120</v>
      </c>
      <c r="B52" s="27">
        <v>0.09206018518518519</v>
      </c>
      <c r="C52" s="26" t="s">
        <v>1962</v>
      </c>
      <c r="D52" s="26" t="s">
        <v>93</v>
      </c>
      <c r="E52" s="25">
        <v>24.0</v>
      </c>
      <c r="F52" s="25">
        <v>18.0</v>
      </c>
      <c r="G52" s="26"/>
      <c r="H52" s="26"/>
      <c r="I52" s="26"/>
      <c r="J52" s="26" t="s">
        <v>415</v>
      </c>
    </row>
    <row r="53">
      <c r="A53" s="26" t="s">
        <v>2120</v>
      </c>
      <c r="B53" s="27">
        <v>0.09224537037037037</v>
      </c>
      <c r="C53" s="26" t="s">
        <v>1962</v>
      </c>
      <c r="D53" s="26" t="s">
        <v>91</v>
      </c>
      <c r="E53" s="25">
        <v>7.0</v>
      </c>
      <c r="F53" s="25"/>
      <c r="G53" s="26"/>
      <c r="H53" s="26" t="s">
        <v>2128</v>
      </c>
      <c r="I53" s="26"/>
      <c r="J53" s="26"/>
    </row>
    <row r="54">
      <c r="A54" s="26" t="s">
        <v>2120</v>
      </c>
      <c r="B54" s="27">
        <v>0.09269675925925926</v>
      </c>
      <c r="C54" s="26" t="s">
        <v>1961</v>
      </c>
      <c r="D54" s="26" t="s">
        <v>93</v>
      </c>
      <c r="E54" s="25">
        <v>22.0</v>
      </c>
      <c r="F54" s="25">
        <v>16.0</v>
      </c>
      <c r="G54" s="26"/>
      <c r="H54" s="26"/>
      <c r="I54" s="26"/>
      <c r="J54" s="26" t="s">
        <v>415</v>
      </c>
    </row>
    <row r="55">
      <c r="A55" s="26" t="s">
        <v>2120</v>
      </c>
      <c r="B55" s="27">
        <v>0.09280092592592593</v>
      </c>
      <c r="C55" s="26" t="s">
        <v>1961</v>
      </c>
      <c r="D55" s="26" t="s">
        <v>91</v>
      </c>
      <c r="E55" s="25">
        <v>11.0</v>
      </c>
      <c r="F55" s="25"/>
      <c r="G55" s="26"/>
      <c r="H55" s="26" t="s">
        <v>2129</v>
      </c>
      <c r="I55" s="26"/>
      <c r="J55" s="26"/>
    </row>
    <row r="56">
      <c r="A56" s="26" t="s">
        <v>2120</v>
      </c>
      <c r="B56" s="27">
        <v>0.09357638888888889</v>
      </c>
      <c r="C56" s="26" t="s">
        <v>1963</v>
      </c>
      <c r="D56" s="26" t="s">
        <v>93</v>
      </c>
      <c r="E56" s="25">
        <v>18.0</v>
      </c>
      <c r="F56" s="25">
        <v>12.0</v>
      </c>
      <c r="G56" s="26"/>
      <c r="H56" s="26"/>
      <c r="I56" s="26"/>
      <c r="J56" s="26" t="s">
        <v>415</v>
      </c>
    </row>
    <row r="57">
      <c r="A57" s="26" t="s">
        <v>2120</v>
      </c>
      <c r="B57" s="27">
        <v>0.09368055555555556</v>
      </c>
      <c r="C57" s="26" t="s">
        <v>1963</v>
      </c>
      <c r="D57" s="26" t="s">
        <v>91</v>
      </c>
      <c r="E57" s="25">
        <v>6.0</v>
      </c>
      <c r="F57" s="25"/>
      <c r="G57" s="26"/>
      <c r="H57" s="26" t="s">
        <v>2130</v>
      </c>
      <c r="I57" s="26"/>
      <c r="J57" s="26"/>
    </row>
    <row r="58">
      <c r="A58" s="26" t="s">
        <v>2120</v>
      </c>
      <c r="B58" s="27">
        <v>0.09534722222222222</v>
      </c>
      <c r="C58" s="26" t="s">
        <v>74</v>
      </c>
      <c r="D58" s="26" t="s">
        <v>93</v>
      </c>
      <c r="E58" s="25">
        <v>29.0</v>
      </c>
      <c r="F58" s="25">
        <f>E58-10</f>
        <v>19</v>
      </c>
      <c r="G58" s="26"/>
      <c r="H58" s="26"/>
      <c r="I58" s="26"/>
      <c r="J58" s="26" t="s">
        <v>1363</v>
      </c>
    </row>
    <row r="59">
      <c r="A59" s="26" t="s">
        <v>2120</v>
      </c>
      <c r="B59" s="27">
        <v>0.095625</v>
      </c>
      <c r="C59" s="26" t="s">
        <v>74</v>
      </c>
      <c r="D59" s="26" t="s">
        <v>91</v>
      </c>
      <c r="E59" s="25">
        <v>30.0</v>
      </c>
      <c r="F59" s="25"/>
      <c r="G59" s="26"/>
      <c r="H59" s="26" t="s">
        <v>2131</v>
      </c>
      <c r="I59" s="26"/>
      <c r="J59" s="26" t="s">
        <v>493</v>
      </c>
    </row>
    <row r="60">
      <c r="A60" s="26" t="s">
        <v>2120</v>
      </c>
      <c r="B60" s="26" t="s">
        <v>2132</v>
      </c>
      <c r="C60" s="26" t="s">
        <v>74</v>
      </c>
      <c r="D60" s="26" t="s">
        <v>93</v>
      </c>
      <c r="E60" s="25">
        <v>24.0</v>
      </c>
      <c r="F60" s="25">
        <f>E60-10</f>
        <v>14</v>
      </c>
      <c r="G60" s="26"/>
      <c r="H60" s="26"/>
      <c r="I60" s="26"/>
      <c r="J60" s="26" t="s">
        <v>1363</v>
      </c>
    </row>
    <row r="61">
      <c r="A61" s="26" t="s">
        <v>2120</v>
      </c>
      <c r="B61" s="27">
        <v>0.09606481481481481</v>
      </c>
      <c r="C61" s="26" t="s">
        <v>74</v>
      </c>
      <c r="D61" s="26" t="s">
        <v>91</v>
      </c>
      <c r="E61" s="25">
        <v>10.0</v>
      </c>
      <c r="F61" s="25"/>
      <c r="G61" s="26"/>
      <c r="H61" s="26" t="s">
        <v>2133</v>
      </c>
      <c r="I61" s="26"/>
      <c r="J61" s="26"/>
    </row>
    <row r="62">
      <c r="A62" s="26" t="s">
        <v>2120</v>
      </c>
      <c r="B62" s="27">
        <v>0.09789351851851852</v>
      </c>
      <c r="C62" s="26" t="s">
        <v>70</v>
      </c>
      <c r="D62" s="26" t="s">
        <v>93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>
      <c r="A63" s="26" t="s">
        <v>2120</v>
      </c>
      <c r="B63" s="27">
        <v>0.09789351851851852</v>
      </c>
      <c r="C63" s="26" t="s">
        <v>70</v>
      </c>
      <c r="D63" s="26" t="s">
        <v>93</v>
      </c>
      <c r="E63" s="25">
        <f>F63+10</f>
        <v>29</v>
      </c>
      <c r="F63" s="25">
        <v>19.0</v>
      </c>
      <c r="G63" s="26"/>
      <c r="H63" s="26"/>
      <c r="I63" s="26"/>
      <c r="J63" s="26" t="s">
        <v>294</v>
      </c>
    </row>
    <row r="64">
      <c r="A64" s="26" t="s">
        <v>2120</v>
      </c>
      <c r="B64" s="27">
        <v>0.09792824074074075</v>
      </c>
      <c r="C64" s="26" t="s">
        <v>70</v>
      </c>
      <c r="D64" s="26" t="s">
        <v>91</v>
      </c>
      <c r="E64" s="25">
        <v>7.0</v>
      </c>
      <c r="F64" s="25"/>
      <c r="G64" s="26"/>
      <c r="H64" s="26" t="s">
        <v>2134</v>
      </c>
      <c r="I64" s="26"/>
      <c r="J64" s="26"/>
    </row>
    <row r="65">
      <c r="A65" s="26" t="s">
        <v>2120</v>
      </c>
      <c r="B65" s="27">
        <v>0.09800925925925925</v>
      </c>
      <c r="C65" s="26" t="s">
        <v>70</v>
      </c>
      <c r="D65" s="26" t="s">
        <v>93</v>
      </c>
      <c r="E65" s="25" t="s">
        <v>75</v>
      </c>
      <c r="F65" s="25" t="s">
        <v>75</v>
      </c>
      <c r="G65" s="26"/>
      <c r="H65" s="26"/>
      <c r="I65" s="26"/>
      <c r="J65" s="26" t="s">
        <v>85</v>
      </c>
    </row>
    <row r="66">
      <c r="A66" s="26" t="s">
        <v>2120</v>
      </c>
      <c r="B66" s="27">
        <v>0.09800925925925925</v>
      </c>
      <c r="C66" s="26" t="s">
        <v>70</v>
      </c>
      <c r="D66" s="26" t="s">
        <v>93</v>
      </c>
      <c r="E66" s="25">
        <f>F66+10</f>
        <v>29</v>
      </c>
      <c r="F66" s="25">
        <v>19.0</v>
      </c>
      <c r="G66" s="26"/>
      <c r="H66" s="26"/>
      <c r="I66" s="26"/>
      <c r="J66" s="26" t="s">
        <v>294</v>
      </c>
    </row>
    <row r="67">
      <c r="A67" s="26" t="s">
        <v>2120</v>
      </c>
      <c r="B67" s="27">
        <v>0.09804398148148148</v>
      </c>
      <c r="C67" s="26" t="s">
        <v>70</v>
      </c>
      <c r="D67" s="26" t="s">
        <v>91</v>
      </c>
      <c r="E67" s="25">
        <v>12.0</v>
      </c>
      <c r="F67" s="25"/>
      <c r="G67" s="26"/>
      <c r="H67" s="26" t="s">
        <v>2135</v>
      </c>
      <c r="I67" s="26"/>
      <c r="J67" s="26"/>
    </row>
    <row r="68">
      <c r="A68" s="26" t="s">
        <v>2120</v>
      </c>
      <c r="B68" s="27">
        <v>0.09853009259259259</v>
      </c>
      <c r="C68" s="26" t="s">
        <v>70</v>
      </c>
      <c r="D68" s="26" t="s">
        <v>93</v>
      </c>
      <c r="E68" s="25" t="s">
        <v>75</v>
      </c>
      <c r="F68" s="25" t="s">
        <v>75</v>
      </c>
      <c r="G68" s="26"/>
      <c r="H68" s="26"/>
      <c r="I68" s="26"/>
      <c r="J68" s="26" t="s">
        <v>85</v>
      </c>
    </row>
    <row r="69">
      <c r="A69" s="26" t="s">
        <v>2120</v>
      </c>
      <c r="B69" s="27">
        <v>0.09853009259259259</v>
      </c>
      <c r="C69" s="26" t="s">
        <v>70</v>
      </c>
      <c r="D69" s="26" t="s">
        <v>93</v>
      </c>
      <c r="E69" s="25">
        <v>28.0</v>
      </c>
      <c r="F69" s="25">
        <f>E69-10</f>
        <v>18</v>
      </c>
      <c r="G69" s="26"/>
      <c r="H69" s="26"/>
      <c r="I69" s="26"/>
      <c r="J69" s="26" t="s">
        <v>294</v>
      </c>
    </row>
    <row r="70">
      <c r="A70" s="26" t="s">
        <v>2120</v>
      </c>
      <c r="B70" s="27">
        <v>0.09856481481481481</v>
      </c>
      <c r="C70" s="26" t="s">
        <v>70</v>
      </c>
      <c r="D70" s="26" t="s">
        <v>91</v>
      </c>
      <c r="E70" s="25">
        <v>11.0</v>
      </c>
      <c r="F70" s="25"/>
      <c r="G70" s="26"/>
      <c r="H70" s="26" t="s">
        <v>2136</v>
      </c>
      <c r="I70" s="26"/>
      <c r="J70" s="26"/>
    </row>
    <row r="71">
      <c r="A71" s="26" t="s">
        <v>2120</v>
      </c>
      <c r="B71" s="27">
        <v>0.09863425925925925</v>
      </c>
      <c r="C71" s="26" t="s">
        <v>70</v>
      </c>
      <c r="D71" s="26" t="s">
        <v>93</v>
      </c>
      <c r="E71" s="25" t="s">
        <v>75</v>
      </c>
      <c r="F71" s="25" t="s">
        <v>75</v>
      </c>
      <c r="G71" s="26"/>
      <c r="H71" s="26"/>
      <c r="I71" s="26"/>
      <c r="J71" s="26" t="s">
        <v>85</v>
      </c>
    </row>
    <row r="72">
      <c r="A72" s="26" t="s">
        <v>2120</v>
      </c>
      <c r="B72" s="27">
        <v>0.09863425925925925</v>
      </c>
      <c r="C72" s="26" t="s">
        <v>70</v>
      </c>
      <c r="D72" s="26" t="s">
        <v>93</v>
      </c>
      <c r="E72" s="25">
        <v>26.0</v>
      </c>
      <c r="F72" s="25">
        <f>E72-10</f>
        <v>16</v>
      </c>
      <c r="G72" s="26"/>
      <c r="H72" s="26"/>
      <c r="I72" s="26"/>
      <c r="J72" s="26" t="s">
        <v>294</v>
      </c>
    </row>
    <row r="73">
      <c r="A73" s="26" t="s">
        <v>2120</v>
      </c>
      <c r="B73" s="27">
        <v>0.09870370370370371</v>
      </c>
      <c r="C73" s="26" t="s">
        <v>70</v>
      </c>
      <c r="D73" s="26" t="s">
        <v>91</v>
      </c>
      <c r="E73" s="25">
        <v>10.0</v>
      </c>
      <c r="F73" s="25"/>
      <c r="G73" s="26"/>
      <c r="H73" s="26" t="s">
        <v>2137</v>
      </c>
      <c r="I73" s="25">
        <v>1.0</v>
      </c>
      <c r="J73" s="26" t="s">
        <v>119</v>
      </c>
    </row>
    <row r="74">
      <c r="A74" s="26" t="s">
        <v>2120</v>
      </c>
      <c r="B74" s="27">
        <v>0.10003472222222222</v>
      </c>
      <c r="C74" s="26" t="s">
        <v>84</v>
      </c>
      <c r="D74" s="26" t="s">
        <v>93</v>
      </c>
      <c r="E74" s="25">
        <v>15.0</v>
      </c>
      <c r="F74" s="25">
        <f>E74-8</f>
        <v>7</v>
      </c>
      <c r="G74" s="26"/>
      <c r="H74" s="26"/>
      <c r="I74" s="26"/>
      <c r="J74" s="26" t="s">
        <v>2138</v>
      </c>
    </row>
    <row r="75">
      <c r="A75" s="26" t="s">
        <v>2120</v>
      </c>
      <c r="B75" s="27">
        <v>0.10050925925925926</v>
      </c>
      <c r="C75" s="26" t="s">
        <v>84</v>
      </c>
      <c r="D75" s="26" t="s">
        <v>91</v>
      </c>
      <c r="E75" s="25">
        <v>15.0</v>
      </c>
      <c r="F75" s="25"/>
      <c r="G75" s="26"/>
      <c r="H75" s="26" t="s">
        <v>2139</v>
      </c>
      <c r="I75" s="26"/>
      <c r="J75" s="26"/>
    </row>
    <row r="76">
      <c r="A76" s="26" t="s">
        <v>2120</v>
      </c>
      <c r="B76" s="27">
        <v>0.10085648148148148</v>
      </c>
      <c r="C76" s="26" t="s">
        <v>84</v>
      </c>
      <c r="D76" s="26" t="s">
        <v>93</v>
      </c>
      <c r="E76" s="25">
        <v>17.0</v>
      </c>
      <c r="F76" s="25">
        <f>E76-8</f>
        <v>9</v>
      </c>
      <c r="G76" s="26"/>
      <c r="H76" s="26"/>
      <c r="I76" s="26"/>
      <c r="J76" s="26" t="s">
        <v>2138</v>
      </c>
    </row>
    <row r="77">
      <c r="A77" s="26" t="s">
        <v>2120</v>
      </c>
      <c r="B77" s="27">
        <v>0.10145833333333333</v>
      </c>
      <c r="C77" s="26" t="s">
        <v>84</v>
      </c>
      <c r="D77" s="26" t="s">
        <v>91</v>
      </c>
      <c r="E77" s="25">
        <v>12.0</v>
      </c>
      <c r="F77" s="25"/>
      <c r="G77" s="26"/>
      <c r="H77" s="26" t="s">
        <v>2140</v>
      </c>
      <c r="I77" s="26"/>
      <c r="J77" s="26"/>
    </row>
    <row r="78">
      <c r="A78" s="26" t="s">
        <v>2120</v>
      </c>
      <c r="B78" s="27">
        <v>0.10201388888888889</v>
      </c>
      <c r="C78" s="26" t="s">
        <v>69</v>
      </c>
      <c r="D78" s="26" t="s">
        <v>89</v>
      </c>
      <c r="E78" s="25">
        <v>16.0</v>
      </c>
      <c r="F78" s="25">
        <f>E78-9</f>
        <v>7</v>
      </c>
      <c r="G78" s="26"/>
      <c r="H78" s="26"/>
      <c r="I78" s="26"/>
      <c r="J78" s="26" t="s">
        <v>842</v>
      </c>
    </row>
    <row r="79">
      <c r="A79" s="26" t="s">
        <v>2120</v>
      </c>
      <c r="B79" s="27">
        <v>0.10230324074074074</v>
      </c>
      <c r="C79" s="26" t="s">
        <v>69</v>
      </c>
      <c r="D79" s="26" t="s">
        <v>91</v>
      </c>
      <c r="E79" s="25">
        <v>23.0</v>
      </c>
      <c r="F79" s="25"/>
      <c r="G79" s="26"/>
      <c r="H79" s="26" t="s">
        <v>2141</v>
      </c>
      <c r="I79" s="25">
        <v>1.0</v>
      </c>
      <c r="J79" s="26" t="s">
        <v>119</v>
      </c>
    </row>
    <row r="80">
      <c r="A80" s="26" t="s">
        <v>2120</v>
      </c>
      <c r="B80" s="27">
        <v>0.10344907407407407</v>
      </c>
      <c r="C80" s="26" t="s">
        <v>66</v>
      </c>
      <c r="D80" s="26" t="s">
        <v>89</v>
      </c>
      <c r="E80" s="25">
        <v>18.0</v>
      </c>
      <c r="F80" s="25">
        <v>9.0</v>
      </c>
      <c r="G80" s="26"/>
      <c r="H80" s="26"/>
      <c r="I80" s="26"/>
      <c r="J80" s="26" t="s">
        <v>171</v>
      </c>
    </row>
    <row r="81">
      <c r="A81" s="26" t="s">
        <v>2120</v>
      </c>
      <c r="B81" s="27">
        <v>0.10344907407407407</v>
      </c>
      <c r="C81" s="26" t="s">
        <v>66</v>
      </c>
      <c r="D81" s="26" t="s">
        <v>89</v>
      </c>
      <c r="E81" s="25">
        <v>18.0</v>
      </c>
      <c r="F81" s="25">
        <v>9.0</v>
      </c>
      <c r="G81" s="26"/>
      <c r="H81" s="26"/>
      <c r="I81" s="26"/>
      <c r="J81" s="26" t="s">
        <v>171</v>
      </c>
    </row>
    <row r="82">
      <c r="A82" s="26" t="s">
        <v>2120</v>
      </c>
      <c r="B82" s="27">
        <v>0.10353009259259259</v>
      </c>
      <c r="C82" s="26" t="s">
        <v>66</v>
      </c>
      <c r="D82" s="26" t="s">
        <v>91</v>
      </c>
      <c r="E82" s="25">
        <v>11.0</v>
      </c>
      <c r="F82" s="25"/>
      <c r="G82" s="26"/>
      <c r="H82" s="26" t="s">
        <v>2142</v>
      </c>
      <c r="I82" s="26"/>
      <c r="J82" s="26"/>
    </row>
    <row r="83">
      <c r="A83" s="26" t="s">
        <v>2120</v>
      </c>
      <c r="B83" s="27">
        <v>0.10358796296296297</v>
      </c>
      <c r="C83" s="26" t="s">
        <v>66</v>
      </c>
      <c r="D83" s="26" t="s">
        <v>91</v>
      </c>
      <c r="E83" s="25">
        <v>13.0</v>
      </c>
      <c r="F83" s="25"/>
      <c r="G83" s="26"/>
      <c r="H83" s="26" t="s">
        <v>2143</v>
      </c>
      <c r="I83" s="26"/>
      <c r="J83" s="26"/>
    </row>
    <row r="84">
      <c r="A84" s="26" t="s">
        <v>2120</v>
      </c>
      <c r="B84" s="27">
        <v>0.10625</v>
      </c>
      <c r="C84" s="26" t="s">
        <v>70</v>
      </c>
      <c r="D84" s="26" t="s">
        <v>93</v>
      </c>
      <c r="E84" s="25">
        <v>29.0</v>
      </c>
      <c r="F84" s="25">
        <f>E84-10</f>
        <v>19</v>
      </c>
      <c r="G84" s="26"/>
      <c r="H84" s="26"/>
      <c r="I84" s="26"/>
      <c r="J84" s="26" t="s">
        <v>2144</v>
      </c>
    </row>
    <row r="85">
      <c r="A85" s="26" t="s">
        <v>2120</v>
      </c>
      <c r="B85" s="27">
        <v>0.10630787037037037</v>
      </c>
      <c r="C85" s="26" t="s">
        <v>70</v>
      </c>
      <c r="D85" s="26" t="s">
        <v>91</v>
      </c>
      <c r="E85" s="25">
        <v>11.0</v>
      </c>
      <c r="F85" s="25"/>
      <c r="G85" s="26"/>
      <c r="H85" s="26" t="s">
        <v>2145</v>
      </c>
      <c r="I85" s="26"/>
      <c r="J85" s="26"/>
    </row>
    <row r="86">
      <c r="A86" s="26" t="s">
        <v>2120</v>
      </c>
      <c r="B86" s="27">
        <v>0.10806712962962962</v>
      </c>
      <c r="C86" s="26" t="s">
        <v>1961</v>
      </c>
      <c r="D86" s="26" t="s">
        <v>93</v>
      </c>
      <c r="E86" s="25">
        <v>13.0</v>
      </c>
      <c r="F86" s="25">
        <f t="shared" ref="F86:F87" si="5">E86-6</f>
        <v>7</v>
      </c>
      <c r="G86" s="26"/>
      <c r="H86" s="26"/>
      <c r="I86" s="26"/>
      <c r="J86" s="26" t="s">
        <v>415</v>
      </c>
    </row>
    <row r="87">
      <c r="A87" s="26" t="s">
        <v>2120</v>
      </c>
      <c r="B87" s="27">
        <v>0.10854166666666666</v>
      </c>
      <c r="C87" s="26" t="s">
        <v>1963</v>
      </c>
      <c r="D87" s="26" t="s">
        <v>93</v>
      </c>
      <c r="E87" s="25">
        <v>25.0</v>
      </c>
      <c r="F87" s="25">
        <f t="shared" si="5"/>
        <v>19</v>
      </c>
      <c r="G87" s="26"/>
      <c r="H87" s="26"/>
      <c r="I87" s="26"/>
      <c r="J87" s="26" t="s">
        <v>415</v>
      </c>
    </row>
    <row r="88">
      <c r="A88" s="26" t="s">
        <v>2120</v>
      </c>
      <c r="B88" s="27">
        <v>0.10868055555555556</v>
      </c>
      <c r="C88" s="26" t="s">
        <v>1963</v>
      </c>
      <c r="D88" s="26" t="s">
        <v>91</v>
      </c>
      <c r="E88" s="25">
        <v>9.0</v>
      </c>
      <c r="F88" s="25"/>
      <c r="G88" s="26"/>
      <c r="H88" s="26" t="s">
        <v>2146</v>
      </c>
      <c r="I88" s="26"/>
      <c r="J88" s="26"/>
    </row>
    <row r="89">
      <c r="A89" s="26" t="s">
        <v>2120</v>
      </c>
      <c r="B89" s="27">
        <v>0.10912037037037037</v>
      </c>
      <c r="C89" s="26" t="s">
        <v>1962</v>
      </c>
      <c r="D89" s="26" t="s">
        <v>93</v>
      </c>
      <c r="E89" s="25">
        <v>10.0</v>
      </c>
      <c r="F89" s="25">
        <f>E89-6</f>
        <v>4</v>
      </c>
      <c r="G89" s="26"/>
      <c r="H89" s="26"/>
      <c r="I89" s="26"/>
      <c r="J89" s="26" t="s">
        <v>415</v>
      </c>
    </row>
    <row r="90">
      <c r="A90" s="26" t="s">
        <v>2120</v>
      </c>
      <c r="B90" s="27">
        <v>0.1103125</v>
      </c>
      <c r="C90" s="26" t="s">
        <v>82</v>
      </c>
      <c r="D90" s="26" t="s">
        <v>91</v>
      </c>
      <c r="E90" s="25">
        <v>25.0</v>
      </c>
      <c r="F90" s="25"/>
      <c r="G90" s="26"/>
      <c r="H90" s="26" t="s">
        <v>2147</v>
      </c>
      <c r="I90" s="26"/>
      <c r="J90" s="26" t="s">
        <v>2148</v>
      </c>
    </row>
    <row r="91">
      <c r="A91" s="26" t="s">
        <v>2120</v>
      </c>
      <c r="B91" s="27">
        <v>0.11174768518518519</v>
      </c>
      <c r="C91" s="26" t="s">
        <v>74</v>
      </c>
      <c r="D91" s="26" t="s">
        <v>93</v>
      </c>
      <c r="E91" s="25">
        <v>22.0</v>
      </c>
      <c r="F91" s="25">
        <f>E91-10</f>
        <v>12</v>
      </c>
      <c r="G91" s="26"/>
      <c r="H91" s="26"/>
      <c r="I91" s="26"/>
      <c r="J91" s="26" t="s">
        <v>1363</v>
      </c>
    </row>
    <row r="92">
      <c r="A92" s="26" t="s">
        <v>2120</v>
      </c>
      <c r="B92" s="27">
        <v>0.111875</v>
      </c>
      <c r="C92" s="26" t="s">
        <v>74</v>
      </c>
      <c r="D92" s="26" t="s">
        <v>91</v>
      </c>
      <c r="E92" s="25">
        <v>24.0</v>
      </c>
      <c r="F92" s="25"/>
      <c r="G92" s="26"/>
      <c r="H92" s="26" t="s">
        <v>2149</v>
      </c>
      <c r="I92" s="26"/>
      <c r="J92" s="26"/>
    </row>
    <row r="93">
      <c r="A93" s="26" t="s">
        <v>2120</v>
      </c>
      <c r="B93" s="27">
        <v>0.11221064814814814</v>
      </c>
      <c r="C93" s="26" t="s">
        <v>74</v>
      </c>
      <c r="D93" s="26" t="s">
        <v>93</v>
      </c>
      <c r="E93" s="25" t="s">
        <v>68</v>
      </c>
      <c r="F93" s="25">
        <v>20.0</v>
      </c>
      <c r="G93" s="26" t="s">
        <v>137</v>
      </c>
      <c r="H93" s="26"/>
      <c r="I93" s="26"/>
      <c r="J93" s="26" t="s">
        <v>1304</v>
      </c>
    </row>
    <row r="94">
      <c r="A94" s="26" t="s">
        <v>2120</v>
      </c>
      <c r="B94" s="27">
        <v>0.11241898148148148</v>
      </c>
      <c r="C94" s="26" t="s">
        <v>74</v>
      </c>
      <c r="D94" s="26" t="s">
        <v>91</v>
      </c>
      <c r="E94" s="25">
        <v>18.0</v>
      </c>
      <c r="F94" s="25"/>
      <c r="G94" s="26"/>
      <c r="H94" s="26" t="s">
        <v>2150</v>
      </c>
      <c r="I94" s="26"/>
      <c r="J94" s="26"/>
    </row>
    <row r="95">
      <c r="A95" s="26" t="s">
        <v>2120</v>
      </c>
      <c r="B95" s="27">
        <v>0.11251157407407407</v>
      </c>
      <c r="C95" s="26" t="s">
        <v>74</v>
      </c>
      <c r="D95" s="26" t="s">
        <v>93</v>
      </c>
      <c r="E95" s="25" t="s">
        <v>88</v>
      </c>
      <c r="F95" s="25">
        <v>1.0</v>
      </c>
      <c r="G95" s="26"/>
      <c r="H95" s="26"/>
      <c r="I95" s="26"/>
      <c r="J95" s="26" t="s">
        <v>1304</v>
      </c>
    </row>
    <row r="96">
      <c r="A96" s="26" t="s">
        <v>2120</v>
      </c>
      <c r="B96" s="27">
        <v>0.11268518518518518</v>
      </c>
      <c r="C96" s="26" t="s">
        <v>74</v>
      </c>
      <c r="D96" s="26" t="s">
        <v>91</v>
      </c>
      <c r="E96" s="25">
        <v>4.0</v>
      </c>
      <c r="F96" s="25"/>
      <c r="G96" s="26"/>
      <c r="H96" s="26" t="s">
        <v>253</v>
      </c>
      <c r="I96" s="26"/>
      <c r="J96" s="26"/>
    </row>
    <row r="97">
      <c r="A97" s="26" t="s">
        <v>2120</v>
      </c>
      <c r="B97" s="27">
        <v>0.11386574074074074</v>
      </c>
      <c r="C97" s="26" t="s">
        <v>70</v>
      </c>
      <c r="D97" s="26" t="s">
        <v>93</v>
      </c>
      <c r="E97" s="25" t="s">
        <v>68</v>
      </c>
      <c r="F97" s="25">
        <v>20.0</v>
      </c>
      <c r="G97" s="26" t="s">
        <v>137</v>
      </c>
      <c r="H97" s="26"/>
      <c r="I97" s="26"/>
      <c r="J97" s="26" t="s">
        <v>99</v>
      </c>
    </row>
    <row r="98">
      <c r="A98" s="26" t="s">
        <v>2120</v>
      </c>
      <c r="B98" s="27">
        <v>0.11398148148148148</v>
      </c>
      <c r="C98" s="26" t="s">
        <v>70</v>
      </c>
      <c r="D98" s="26" t="s">
        <v>91</v>
      </c>
      <c r="E98" s="25">
        <v>16.0</v>
      </c>
      <c r="F98" s="25"/>
      <c r="G98" s="26"/>
      <c r="H98" s="26" t="s">
        <v>2151</v>
      </c>
      <c r="I98" s="26"/>
      <c r="J98" s="26"/>
    </row>
    <row r="99">
      <c r="A99" s="26" t="s">
        <v>2120</v>
      </c>
      <c r="B99" s="27">
        <v>0.11415509259259259</v>
      </c>
      <c r="C99" s="26" t="s">
        <v>70</v>
      </c>
      <c r="D99" s="26" t="s">
        <v>93</v>
      </c>
      <c r="E99" s="25">
        <v>27.0</v>
      </c>
      <c r="F99" s="25">
        <f>E99-10</f>
        <v>17</v>
      </c>
      <c r="G99" s="26"/>
      <c r="H99" s="26"/>
      <c r="I99" s="26"/>
      <c r="J99" s="26" t="s">
        <v>99</v>
      </c>
    </row>
    <row r="100">
      <c r="A100" s="26" t="s">
        <v>2120</v>
      </c>
      <c r="B100" s="27">
        <v>0.11417824074074075</v>
      </c>
      <c r="C100" s="26" t="s">
        <v>70</v>
      </c>
      <c r="D100" s="26" t="s">
        <v>91</v>
      </c>
      <c r="E100" s="25">
        <v>12.0</v>
      </c>
      <c r="F100" s="25"/>
      <c r="G100" s="26"/>
      <c r="H100" s="26" t="s">
        <v>2152</v>
      </c>
      <c r="I100" s="25">
        <v>1.0</v>
      </c>
      <c r="J100" s="26" t="s">
        <v>119</v>
      </c>
    </row>
    <row r="101">
      <c r="A101" s="26" t="s">
        <v>2120</v>
      </c>
      <c r="B101" s="27">
        <v>0.11538194444444444</v>
      </c>
      <c r="C101" s="26" t="s">
        <v>70</v>
      </c>
      <c r="D101" s="26" t="s">
        <v>93</v>
      </c>
      <c r="E101" s="25">
        <v>20.0</v>
      </c>
      <c r="F101" s="25">
        <f>E101-10</f>
        <v>10</v>
      </c>
      <c r="G101" s="26"/>
      <c r="H101" s="26"/>
      <c r="I101" s="26"/>
      <c r="J101" s="26" t="s">
        <v>99</v>
      </c>
    </row>
    <row r="102">
      <c r="A102" s="26" t="s">
        <v>2120</v>
      </c>
      <c r="B102" s="27">
        <v>0.11549768518518519</v>
      </c>
      <c r="C102" s="26" t="s">
        <v>70</v>
      </c>
      <c r="D102" s="26" t="s">
        <v>91</v>
      </c>
      <c r="E102" s="25">
        <v>12.0</v>
      </c>
      <c r="F102" s="25"/>
      <c r="G102" s="26"/>
      <c r="H102" s="26" t="s">
        <v>2153</v>
      </c>
      <c r="I102" s="26"/>
      <c r="J102" s="26"/>
    </row>
    <row r="103">
      <c r="A103" s="26" t="s">
        <v>2120</v>
      </c>
      <c r="B103" s="27">
        <v>0.1162962962962963</v>
      </c>
      <c r="C103" s="26" t="s">
        <v>84</v>
      </c>
      <c r="D103" s="26" t="s">
        <v>93</v>
      </c>
      <c r="E103" s="25">
        <v>14.0</v>
      </c>
      <c r="F103" s="25">
        <f>E103-8</f>
        <v>6</v>
      </c>
      <c r="G103" s="26"/>
      <c r="H103" s="26"/>
      <c r="I103" s="26"/>
      <c r="J103" s="26" t="s">
        <v>2138</v>
      </c>
    </row>
    <row r="104">
      <c r="A104" s="26" t="s">
        <v>2120</v>
      </c>
      <c r="B104" s="27">
        <v>0.11642361111111112</v>
      </c>
      <c r="C104" s="26" t="s">
        <v>84</v>
      </c>
      <c r="D104" s="26" t="s">
        <v>93</v>
      </c>
      <c r="E104" s="25">
        <f>F104+8</f>
        <v>27</v>
      </c>
      <c r="F104" s="25">
        <v>19.0</v>
      </c>
      <c r="G104" s="26"/>
      <c r="H104" s="26"/>
      <c r="I104" s="26"/>
      <c r="J104" s="26" t="s">
        <v>2138</v>
      </c>
    </row>
    <row r="105">
      <c r="A105" s="26" t="s">
        <v>2120</v>
      </c>
      <c r="B105" s="27">
        <v>0.1168287037037037</v>
      </c>
      <c r="C105" s="26" t="s">
        <v>84</v>
      </c>
      <c r="D105" s="26" t="s">
        <v>91</v>
      </c>
      <c r="E105" s="25">
        <v>16.0</v>
      </c>
      <c r="F105" s="25"/>
      <c r="G105" s="26"/>
      <c r="H105" s="26" t="s">
        <v>2154</v>
      </c>
      <c r="I105" s="26"/>
      <c r="J105" s="26"/>
    </row>
    <row r="106">
      <c r="A106" s="26" t="s">
        <v>2120</v>
      </c>
      <c r="B106" s="27">
        <v>0.11763888888888889</v>
      </c>
      <c r="C106" s="26" t="s">
        <v>69</v>
      </c>
      <c r="D106" s="26" t="s">
        <v>93</v>
      </c>
      <c r="E106" s="25">
        <v>13.0</v>
      </c>
      <c r="F106" s="25">
        <f>E106-8</f>
        <v>5</v>
      </c>
      <c r="G106" s="26"/>
      <c r="H106" s="26"/>
      <c r="I106" s="26"/>
      <c r="J106" s="26" t="s">
        <v>383</v>
      </c>
    </row>
    <row r="107">
      <c r="A107" s="26" t="s">
        <v>2120</v>
      </c>
      <c r="B107" s="27">
        <v>0.11804398148148149</v>
      </c>
      <c r="C107" s="26" t="s">
        <v>69</v>
      </c>
      <c r="D107" s="26" t="s">
        <v>89</v>
      </c>
      <c r="E107" s="25">
        <v>17.0</v>
      </c>
      <c r="F107" s="25">
        <f>E107-9</f>
        <v>8</v>
      </c>
      <c r="G107" s="26"/>
      <c r="H107" s="26"/>
      <c r="I107" s="26"/>
      <c r="J107" s="26" t="s">
        <v>1746</v>
      </c>
    </row>
    <row r="108">
      <c r="A108" s="26" t="s">
        <v>2120</v>
      </c>
      <c r="B108" s="27">
        <v>0.11819444444444445</v>
      </c>
      <c r="C108" s="26" t="s">
        <v>69</v>
      </c>
      <c r="D108" s="26" t="s">
        <v>91</v>
      </c>
      <c r="E108" s="25">
        <v>12.0</v>
      </c>
      <c r="F108" s="25"/>
      <c r="G108" s="26"/>
      <c r="H108" s="26" t="s">
        <v>2155</v>
      </c>
      <c r="I108" s="25">
        <v>1.0</v>
      </c>
      <c r="J108" s="26" t="s">
        <v>119</v>
      </c>
    </row>
    <row r="109">
      <c r="A109" s="26" t="s">
        <v>2120</v>
      </c>
      <c r="B109" s="27">
        <v>0.1187962962962963</v>
      </c>
      <c r="C109" s="26" t="s">
        <v>66</v>
      </c>
      <c r="D109" s="26" t="s">
        <v>89</v>
      </c>
      <c r="E109" s="25">
        <v>19.0</v>
      </c>
      <c r="F109" s="25">
        <f t="shared" ref="F109:F110" si="6">E109-9</f>
        <v>10</v>
      </c>
      <c r="G109" s="26"/>
      <c r="H109" s="26"/>
      <c r="I109" s="26"/>
      <c r="J109" s="26" t="s">
        <v>171</v>
      </c>
    </row>
    <row r="110">
      <c r="A110" s="26" t="s">
        <v>2120</v>
      </c>
      <c r="B110" s="27">
        <v>0.11881944444444445</v>
      </c>
      <c r="C110" s="26" t="s">
        <v>66</v>
      </c>
      <c r="D110" s="26" t="s">
        <v>89</v>
      </c>
      <c r="E110" s="25">
        <v>21.0</v>
      </c>
      <c r="F110" s="25">
        <f t="shared" si="6"/>
        <v>12</v>
      </c>
      <c r="G110" s="26"/>
      <c r="H110" s="26"/>
      <c r="I110" s="26"/>
      <c r="J110" s="26" t="s">
        <v>171</v>
      </c>
    </row>
    <row r="111">
      <c r="A111" s="26" t="s">
        <v>2120</v>
      </c>
      <c r="B111" s="27">
        <v>0.11885416666666666</v>
      </c>
      <c r="C111" s="26" t="s">
        <v>66</v>
      </c>
      <c r="D111" s="26" t="s">
        <v>91</v>
      </c>
      <c r="E111" s="25">
        <v>6.0</v>
      </c>
      <c r="F111" s="25"/>
      <c r="G111" s="26"/>
      <c r="H111" s="26" t="s">
        <v>2156</v>
      </c>
      <c r="I111" s="26"/>
      <c r="J111" s="26"/>
    </row>
    <row r="112">
      <c r="A112" s="26" t="s">
        <v>2120</v>
      </c>
      <c r="B112" s="27">
        <v>0.11888888888888889</v>
      </c>
      <c r="C112" s="26" t="s">
        <v>66</v>
      </c>
      <c r="D112" s="26" t="s">
        <v>91</v>
      </c>
      <c r="E112" s="25">
        <v>14.0</v>
      </c>
      <c r="F112" s="25"/>
      <c r="G112" s="26"/>
      <c r="H112" s="26" t="s">
        <v>2157</v>
      </c>
      <c r="I112" s="25">
        <v>1.0</v>
      </c>
      <c r="J112" s="26" t="s">
        <v>119</v>
      </c>
    </row>
    <row r="113">
      <c r="A113" s="26" t="s">
        <v>2120</v>
      </c>
      <c r="B113" s="27">
        <v>0.12019675925925925</v>
      </c>
      <c r="C113" s="26" t="s">
        <v>74</v>
      </c>
      <c r="D113" s="26" t="s">
        <v>83</v>
      </c>
      <c r="E113" s="25">
        <v>27.0</v>
      </c>
      <c r="F113" s="25">
        <f>E113-11</f>
        <v>16</v>
      </c>
      <c r="G113" s="26"/>
      <c r="H113" s="26"/>
      <c r="I113" s="26"/>
      <c r="J113" s="26"/>
    </row>
    <row r="114">
      <c r="A114" s="26" t="s">
        <v>2120</v>
      </c>
      <c r="B114" s="27">
        <v>0.12021990740740741</v>
      </c>
      <c r="C114" s="26" t="s">
        <v>69</v>
      </c>
      <c r="D114" s="26" t="s">
        <v>120</v>
      </c>
      <c r="E114" s="25">
        <v>18.0</v>
      </c>
      <c r="F114" s="25"/>
      <c r="G114" s="26"/>
      <c r="H114" s="26"/>
      <c r="I114" s="26"/>
      <c r="J114" s="26" t="s">
        <v>2158</v>
      </c>
    </row>
    <row r="115">
      <c r="A115" s="26" t="s">
        <v>2120</v>
      </c>
      <c r="B115" s="27">
        <v>0.12045138888888889</v>
      </c>
      <c r="C115" s="26" t="s">
        <v>968</v>
      </c>
      <c r="D115" s="26" t="s">
        <v>67</v>
      </c>
      <c r="E115" s="25">
        <v>12.0</v>
      </c>
      <c r="F115" s="25">
        <f>E115-9</f>
        <v>3</v>
      </c>
      <c r="G115" s="26"/>
      <c r="H115" s="26"/>
      <c r="I115" s="26"/>
      <c r="J115" s="26"/>
    </row>
    <row r="116">
      <c r="A116" s="26" t="s">
        <v>2120</v>
      </c>
      <c r="B116" s="27">
        <v>0.12104166666666667</v>
      </c>
      <c r="C116" s="26" t="s">
        <v>66</v>
      </c>
      <c r="D116" s="26" t="s">
        <v>83</v>
      </c>
      <c r="E116" s="25">
        <v>16.0</v>
      </c>
      <c r="F116" s="25">
        <f>E116-6</f>
        <v>10</v>
      </c>
      <c r="G116" s="26"/>
      <c r="H116" s="26"/>
      <c r="I116" s="26"/>
      <c r="J116" s="26"/>
    </row>
    <row r="117">
      <c r="A117" s="26" t="s">
        <v>2120</v>
      </c>
      <c r="B117" s="27">
        <v>0.12206018518518519</v>
      </c>
      <c r="C117" s="26" t="s">
        <v>84</v>
      </c>
      <c r="D117" s="26" t="s">
        <v>67</v>
      </c>
      <c r="E117" s="25">
        <v>22.0</v>
      </c>
      <c r="F117" s="25">
        <f>E117-3</f>
        <v>19</v>
      </c>
      <c r="G117" s="26"/>
      <c r="H117" s="26"/>
      <c r="I117" s="26"/>
      <c r="J117" s="26"/>
    </row>
    <row r="118">
      <c r="A118" s="26" t="s">
        <v>2120</v>
      </c>
      <c r="B118" s="27">
        <v>0.1225</v>
      </c>
      <c r="C118" s="26" t="s">
        <v>69</v>
      </c>
      <c r="D118" s="26" t="s">
        <v>132</v>
      </c>
      <c r="E118" s="25">
        <v>10.0</v>
      </c>
      <c r="F118" s="25">
        <f>E118-1</f>
        <v>9</v>
      </c>
      <c r="G118" s="26"/>
      <c r="H118" s="26"/>
      <c r="I118" s="26"/>
      <c r="J118" s="26"/>
    </row>
    <row r="119">
      <c r="A119" s="26" t="s">
        <v>2120</v>
      </c>
      <c r="B119" s="27">
        <v>0.12770833333333334</v>
      </c>
      <c r="C119" s="26" t="s">
        <v>66</v>
      </c>
      <c r="D119" s="26" t="s">
        <v>80</v>
      </c>
      <c r="E119" s="25">
        <v>14.0</v>
      </c>
      <c r="F119" s="25">
        <f>E119-9</f>
        <v>5</v>
      </c>
      <c r="G119" s="26"/>
      <c r="H119" s="26"/>
      <c r="I119" s="26"/>
      <c r="J119" s="26"/>
    </row>
    <row r="120">
      <c r="A120" s="26" t="s">
        <v>2120</v>
      </c>
      <c r="B120" s="27">
        <v>0.1284375</v>
      </c>
      <c r="C120" s="26" t="s">
        <v>968</v>
      </c>
      <c r="D120" s="26" t="s">
        <v>80</v>
      </c>
      <c r="E120" s="25">
        <v>20.0</v>
      </c>
      <c r="F120" s="25">
        <v>17.0</v>
      </c>
      <c r="G120" s="26"/>
      <c r="H120" s="26"/>
      <c r="I120" s="26"/>
      <c r="J120" s="26"/>
    </row>
    <row r="121">
      <c r="A121" s="26" t="s">
        <v>2120</v>
      </c>
      <c r="B121" s="27">
        <v>0.12967592592592592</v>
      </c>
      <c r="C121" s="26" t="s">
        <v>69</v>
      </c>
      <c r="D121" s="26" t="s">
        <v>132</v>
      </c>
      <c r="E121" s="25">
        <v>19.0</v>
      </c>
      <c r="F121" s="25">
        <f>E121-1</f>
        <v>18</v>
      </c>
      <c r="G121" s="26"/>
      <c r="H121" s="26"/>
      <c r="I121" s="26"/>
      <c r="J121" s="26"/>
    </row>
    <row r="122">
      <c r="A122" s="26" t="s">
        <v>2120</v>
      </c>
      <c r="B122" s="27">
        <v>0.12975694444444444</v>
      </c>
      <c r="C122" s="26" t="s">
        <v>66</v>
      </c>
      <c r="D122" s="26" t="s">
        <v>132</v>
      </c>
      <c r="E122" s="25">
        <v>13.0</v>
      </c>
      <c r="F122" s="25">
        <f>E122-2</f>
        <v>11</v>
      </c>
      <c r="G122" s="26"/>
      <c r="H122" s="26"/>
      <c r="I122" s="26"/>
      <c r="J122" s="26"/>
    </row>
    <row r="123">
      <c r="A123" s="26" t="s">
        <v>2120</v>
      </c>
      <c r="B123" s="27">
        <v>0.12981481481481483</v>
      </c>
      <c r="C123" s="26" t="s">
        <v>70</v>
      </c>
      <c r="D123" s="26" t="s">
        <v>132</v>
      </c>
      <c r="E123" s="25">
        <v>22.0</v>
      </c>
      <c r="F123" s="25">
        <v>16.0</v>
      </c>
      <c r="G123" s="26"/>
      <c r="H123" s="26"/>
      <c r="I123" s="26"/>
      <c r="J123" s="26"/>
    </row>
    <row r="124">
      <c r="A124" s="26" t="s">
        <v>2120</v>
      </c>
      <c r="B124" s="27">
        <v>0.12983796296296296</v>
      </c>
      <c r="C124" s="26" t="s">
        <v>82</v>
      </c>
      <c r="D124" s="26" t="s">
        <v>132</v>
      </c>
      <c r="E124" s="25">
        <v>22.0</v>
      </c>
      <c r="F124" s="25">
        <f>E124-6</f>
        <v>16</v>
      </c>
      <c r="G124" s="26"/>
      <c r="H124" s="26"/>
      <c r="I124" s="26"/>
      <c r="J124" s="26"/>
    </row>
    <row r="125">
      <c r="A125" s="26" t="s">
        <v>2120</v>
      </c>
      <c r="B125" s="27">
        <v>0.1298726851851852</v>
      </c>
      <c r="C125" s="26" t="s">
        <v>74</v>
      </c>
      <c r="D125" s="26" t="s">
        <v>132</v>
      </c>
      <c r="E125" s="25">
        <v>16.0</v>
      </c>
      <c r="F125" s="25">
        <f>E125-3</f>
        <v>13</v>
      </c>
      <c r="G125" s="26"/>
      <c r="H125" s="26"/>
      <c r="I125" s="26"/>
      <c r="J125" s="26"/>
    </row>
    <row r="126">
      <c r="A126" s="26" t="s">
        <v>2120</v>
      </c>
      <c r="B126" s="27">
        <v>0.12988425925925925</v>
      </c>
      <c r="C126" s="26" t="s">
        <v>84</v>
      </c>
      <c r="D126" s="26" t="s">
        <v>132</v>
      </c>
      <c r="E126" s="25">
        <v>3.0</v>
      </c>
      <c r="F126" s="25">
        <f>E126-1</f>
        <v>2</v>
      </c>
      <c r="G126" s="26"/>
      <c r="H126" s="26"/>
      <c r="I126" s="26"/>
      <c r="J126" s="26"/>
    </row>
    <row r="127">
      <c r="A127" s="26" t="s">
        <v>2120</v>
      </c>
      <c r="B127" s="27">
        <v>0.12993055555555555</v>
      </c>
      <c r="C127" s="26" t="s">
        <v>968</v>
      </c>
      <c r="D127" s="26" t="s">
        <v>132</v>
      </c>
      <c r="E127" s="25">
        <v>16.0</v>
      </c>
      <c r="F127" s="25">
        <f>E127--1</f>
        <v>17</v>
      </c>
      <c r="G127" s="26"/>
      <c r="H127" s="26"/>
      <c r="I127" s="26"/>
      <c r="J127" s="26"/>
    </row>
    <row r="128">
      <c r="A128" s="26" t="s">
        <v>2120</v>
      </c>
      <c r="B128" s="27">
        <v>0.13034722222222223</v>
      </c>
      <c r="C128" s="26" t="s">
        <v>82</v>
      </c>
      <c r="D128" s="26" t="s">
        <v>366</v>
      </c>
      <c r="E128" s="25">
        <v>14.0</v>
      </c>
      <c r="F128" s="25">
        <f>E128-10</f>
        <v>4</v>
      </c>
      <c r="G128" s="26"/>
      <c r="H128" s="26"/>
      <c r="I128" s="26"/>
      <c r="J128" s="26"/>
    </row>
    <row r="129">
      <c r="A129" s="26" t="s">
        <v>2120</v>
      </c>
      <c r="B129" s="27">
        <v>0.13207175925925926</v>
      </c>
      <c r="C129" s="26" t="s">
        <v>968</v>
      </c>
      <c r="D129" s="26" t="s">
        <v>80</v>
      </c>
      <c r="E129" s="25">
        <v>13.0</v>
      </c>
      <c r="F129" s="25">
        <f>E129-3</f>
        <v>10</v>
      </c>
      <c r="G129" s="26"/>
      <c r="H129" s="26"/>
      <c r="I129" s="26"/>
      <c r="J129" s="26" t="s">
        <v>274</v>
      </c>
    </row>
    <row r="130">
      <c r="A130" s="26" t="s">
        <v>2120</v>
      </c>
      <c r="B130" s="27">
        <v>0.13400462962962964</v>
      </c>
      <c r="C130" s="26" t="s">
        <v>82</v>
      </c>
      <c r="D130" s="26" t="s">
        <v>366</v>
      </c>
      <c r="E130" s="25">
        <v>21.0</v>
      </c>
      <c r="F130" s="25">
        <f>E130-10</f>
        <v>11</v>
      </c>
      <c r="G130" s="26"/>
      <c r="H130" s="26"/>
      <c r="I130" s="26"/>
      <c r="J130" s="26"/>
    </row>
    <row r="131">
      <c r="A131" s="26" t="s">
        <v>2120</v>
      </c>
      <c r="B131" s="27">
        <v>0.13400462962962964</v>
      </c>
      <c r="C131" s="26" t="s">
        <v>70</v>
      </c>
      <c r="D131" s="26" t="s">
        <v>366</v>
      </c>
      <c r="E131" s="25">
        <v>12.0</v>
      </c>
      <c r="F131" s="25">
        <f>E131-6</f>
        <v>6</v>
      </c>
      <c r="G131" s="26"/>
      <c r="H131" s="26"/>
      <c r="I131" s="26"/>
      <c r="J131" s="26"/>
    </row>
    <row r="132">
      <c r="A132" s="26" t="s">
        <v>2120</v>
      </c>
      <c r="B132" s="27">
        <v>0.1340625</v>
      </c>
      <c r="C132" s="26" t="s">
        <v>74</v>
      </c>
      <c r="D132" s="26" t="s">
        <v>366</v>
      </c>
      <c r="E132" s="25">
        <v>15.0</v>
      </c>
      <c r="F132" s="25">
        <f>E132-3</f>
        <v>12</v>
      </c>
      <c r="G132" s="26"/>
      <c r="H132" s="26"/>
      <c r="I132" s="26"/>
      <c r="J132" s="26"/>
    </row>
    <row r="133">
      <c r="A133" s="26" t="s">
        <v>2120</v>
      </c>
      <c r="B133" s="27">
        <v>0.1426851851851852</v>
      </c>
      <c r="C133" s="26" t="s">
        <v>968</v>
      </c>
      <c r="D133" s="26" t="s">
        <v>120</v>
      </c>
      <c r="E133" s="25">
        <v>23.0</v>
      </c>
      <c r="F133" s="25"/>
      <c r="G133" s="26"/>
      <c r="H133" s="26"/>
      <c r="I133" s="26"/>
      <c r="J133" s="26" t="s">
        <v>2159</v>
      </c>
    </row>
    <row r="134">
      <c r="A134" s="26" t="s">
        <v>2120</v>
      </c>
      <c r="B134" s="27">
        <v>0.1430787037037037</v>
      </c>
      <c r="C134" s="26" t="s">
        <v>157</v>
      </c>
      <c r="D134" s="26" t="s">
        <v>67</v>
      </c>
      <c r="E134" s="25" t="s">
        <v>88</v>
      </c>
      <c r="F134" s="25">
        <v>1.0</v>
      </c>
      <c r="G134" s="26"/>
      <c r="H134" s="26"/>
      <c r="I134" s="26"/>
      <c r="J134" s="26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56.43"/>
    <col customWidth="1" min="9" max="9" width="6.29"/>
    <col customWidth="1" min="10" max="10" width="44.57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2160</v>
      </c>
      <c r="B2" s="27">
        <v>0.017291666666666667</v>
      </c>
      <c r="C2" s="43" t="s">
        <v>69</v>
      </c>
      <c r="D2" s="43" t="s">
        <v>67</v>
      </c>
      <c r="E2" s="28" t="s">
        <v>68</v>
      </c>
      <c r="F2" s="28">
        <v>20.0</v>
      </c>
      <c r="G2" s="26"/>
      <c r="H2" s="26"/>
      <c r="I2" s="26"/>
      <c r="J2" s="26"/>
    </row>
    <row r="3">
      <c r="A3" s="43" t="s">
        <v>2160</v>
      </c>
      <c r="B3" s="27">
        <v>0.017314814814814814</v>
      </c>
      <c r="C3" s="43" t="s">
        <v>84</v>
      </c>
      <c r="D3" s="43" t="s">
        <v>67</v>
      </c>
      <c r="E3" s="25">
        <f>F3+3</f>
        <v>22</v>
      </c>
      <c r="F3" s="28">
        <v>19.0</v>
      </c>
      <c r="G3" s="26"/>
      <c r="H3" s="26"/>
      <c r="I3" s="26"/>
      <c r="J3" s="26"/>
    </row>
    <row r="4">
      <c r="A4" s="43" t="s">
        <v>2160</v>
      </c>
      <c r="B4" s="27">
        <v>0.020150462962962964</v>
      </c>
      <c r="C4" s="43" t="s">
        <v>74</v>
      </c>
      <c r="D4" s="43" t="s">
        <v>67</v>
      </c>
      <c r="E4" s="28">
        <v>17.0</v>
      </c>
      <c r="F4" s="25">
        <f>E4+0</f>
        <v>17</v>
      </c>
      <c r="G4" s="26"/>
      <c r="H4" s="26"/>
      <c r="I4" s="26"/>
      <c r="J4" s="26"/>
    </row>
    <row r="5">
      <c r="A5" s="43" t="s">
        <v>2160</v>
      </c>
      <c r="B5" s="27">
        <v>0.020162037037037037</v>
      </c>
      <c r="C5" s="43" t="s">
        <v>66</v>
      </c>
      <c r="D5" s="43" t="s">
        <v>67</v>
      </c>
      <c r="E5" s="28">
        <v>10.0</v>
      </c>
      <c r="F5" s="25">
        <f>E5+2</f>
        <v>12</v>
      </c>
      <c r="G5" s="26"/>
      <c r="H5" s="26"/>
      <c r="I5" s="26"/>
      <c r="J5" s="26"/>
    </row>
    <row r="6">
      <c r="A6" s="43" t="s">
        <v>2160</v>
      </c>
      <c r="B6" s="27">
        <v>0.020868055555555556</v>
      </c>
      <c r="C6" s="43" t="s">
        <v>968</v>
      </c>
      <c r="D6" s="43" t="s">
        <v>67</v>
      </c>
      <c r="E6" s="28">
        <v>15.0</v>
      </c>
      <c r="F6" s="25">
        <f>E6-5</f>
        <v>10</v>
      </c>
      <c r="G6" s="26"/>
      <c r="H6" s="26"/>
      <c r="I6" s="26"/>
      <c r="J6" s="26"/>
    </row>
    <row r="7">
      <c r="A7" s="43" t="s">
        <v>2160</v>
      </c>
      <c r="B7" s="27">
        <v>0.024756944444444446</v>
      </c>
      <c r="C7" s="43" t="s">
        <v>74</v>
      </c>
      <c r="D7" s="43" t="s">
        <v>67</v>
      </c>
      <c r="E7" s="28">
        <v>12.0</v>
      </c>
      <c r="F7" s="25">
        <f t="shared" ref="F7:F8" si="1">E7-0</f>
        <v>12</v>
      </c>
      <c r="G7" s="26"/>
      <c r="H7" s="26"/>
      <c r="I7" s="26"/>
      <c r="J7" s="26"/>
    </row>
    <row r="8">
      <c r="A8" s="43" t="s">
        <v>2160</v>
      </c>
      <c r="B8" s="27">
        <v>0.02533564814814815</v>
      </c>
      <c r="C8" s="43" t="s">
        <v>74</v>
      </c>
      <c r="D8" s="43" t="s">
        <v>67</v>
      </c>
      <c r="E8" s="28">
        <v>19.0</v>
      </c>
      <c r="F8" s="25">
        <f t="shared" si="1"/>
        <v>19</v>
      </c>
      <c r="G8" s="26"/>
      <c r="H8" s="26"/>
      <c r="I8" s="26"/>
      <c r="J8" s="26"/>
    </row>
    <row r="9">
      <c r="A9" s="43" t="s">
        <v>2160</v>
      </c>
      <c r="B9" s="27">
        <v>0.02634259259259259</v>
      </c>
      <c r="C9" s="43" t="s">
        <v>157</v>
      </c>
      <c r="D9" s="43" t="s">
        <v>67</v>
      </c>
      <c r="E9" s="28">
        <v>11.0</v>
      </c>
      <c r="F9" s="25">
        <f>E9-3</f>
        <v>8</v>
      </c>
      <c r="G9" s="26"/>
      <c r="H9" s="26"/>
      <c r="I9" s="26"/>
      <c r="J9" s="26"/>
    </row>
    <row r="10">
      <c r="A10" s="43" t="s">
        <v>2160</v>
      </c>
      <c r="B10" s="27">
        <v>0.027789351851851853</v>
      </c>
      <c r="C10" s="43" t="s">
        <v>82</v>
      </c>
      <c r="D10" s="43" t="s">
        <v>154</v>
      </c>
      <c r="E10" s="28">
        <v>21.0</v>
      </c>
      <c r="F10" s="25">
        <f>E10-4</f>
        <v>17</v>
      </c>
      <c r="G10" s="26"/>
      <c r="H10" s="26"/>
      <c r="I10" s="26"/>
      <c r="J10" s="26"/>
    </row>
    <row r="11">
      <c r="A11" s="43" t="s">
        <v>2160</v>
      </c>
      <c r="B11" s="27">
        <v>0.027800925925925927</v>
      </c>
      <c r="C11" s="43" t="s">
        <v>968</v>
      </c>
      <c r="D11" s="43" t="s">
        <v>154</v>
      </c>
      <c r="E11" s="28">
        <v>22.0</v>
      </c>
      <c r="F11" s="25">
        <f>E11-5</f>
        <v>17</v>
      </c>
      <c r="G11" s="26"/>
      <c r="H11" s="26"/>
      <c r="I11" s="26"/>
      <c r="J11" s="26"/>
    </row>
    <row r="12">
      <c r="A12" s="43" t="s">
        <v>2160</v>
      </c>
      <c r="B12" s="27">
        <v>0.0278125</v>
      </c>
      <c r="C12" s="43" t="s">
        <v>84</v>
      </c>
      <c r="D12" s="43" t="s">
        <v>154</v>
      </c>
      <c r="E12" s="28">
        <v>18.0</v>
      </c>
      <c r="F12" s="25"/>
      <c r="G12" s="26"/>
      <c r="H12" s="26"/>
      <c r="I12" s="26"/>
      <c r="J12" s="26"/>
    </row>
    <row r="13">
      <c r="A13" s="43" t="s">
        <v>2160</v>
      </c>
      <c r="B13" s="27">
        <v>0.028333333333333332</v>
      </c>
      <c r="C13" s="43" t="s">
        <v>968</v>
      </c>
      <c r="D13" s="43" t="s">
        <v>83</v>
      </c>
      <c r="E13" s="28" t="s">
        <v>88</v>
      </c>
      <c r="F13" s="28">
        <v>1.0</v>
      </c>
      <c r="G13" s="26"/>
      <c r="H13" s="26"/>
      <c r="I13" s="26"/>
      <c r="J13" s="26"/>
    </row>
    <row r="14">
      <c r="A14" s="43" t="s">
        <v>2160</v>
      </c>
      <c r="B14" s="27">
        <v>0.028703703703703703</v>
      </c>
      <c r="C14" s="43" t="s">
        <v>70</v>
      </c>
      <c r="D14" s="43" t="s">
        <v>67</v>
      </c>
      <c r="E14" s="28">
        <v>21.0</v>
      </c>
      <c r="F14" s="25">
        <f>E14-3</f>
        <v>18</v>
      </c>
      <c r="G14" s="26"/>
      <c r="H14" s="26"/>
      <c r="I14" s="26"/>
      <c r="J14" s="26"/>
    </row>
    <row r="15">
      <c r="A15" s="43" t="s">
        <v>2160</v>
      </c>
      <c r="B15" s="27">
        <v>0.03283564814814815</v>
      </c>
      <c r="C15" s="43" t="s">
        <v>968</v>
      </c>
      <c r="D15" s="43" t="s">
        <v>67</v>
      </c>
      <c r="E15" s="28">
        <v>15.0</v>
      </c>
      <c r="F15" s="25">
        <f>E15-5</f>
        <v>10</v>
      </c>
      <c r="G15" s="26"/>
      <c r="H15" s="26"/>
      <c r="I15" s="26"/>
      <c r="J15" s="26"/>
    </row>
    <row r="16">
      <c r="A16" s="43" t="s">
        <v>2160</v>
      </c>
      <c r="B16" s="27">
        <v>0.032858796296296296</v>
      </c>
      <c r="C16" s="43" t="s">
        <v>84</v>
      </c>
      <c r="D16" s="43" t="s">
        <v>67</v>
      </c>
      <c r="E16" s="28" t="s">
        <v>88</v>
      </c>
      <c r="F16" s="28">
        <v>1.0</v>
      </c>
      <c r="G16" s="26"/>
      <c r="H16" s="26"/>
      <c r="I16" s="26"/>
      <c r="J16" s="26"/>
    </row>
    <row r="17">
      <c r="A17" s="43" t="s">
        <v>2160</v>
      </c>
      <c r="B17" s="27">
        <v>0.03516203703703704</v>
      </c>
      <c r="C17" s="43" t="s">
        <v>968</v>
      </c>
      <c r="D17" s="43" t="s">
        <v>67</v>
      </c>
      <c r="E17" s="28">
        <v>17.0</v>
      </c>
      <c r="F17" s="25">
        <f>E17-5</f>
        <v>12</v>
      </c>
      <c r="G17" s="26"/>
      <c r="H17" s="26"/>
      <c r="I17" s="26"/>
      <c r="J17" s="26"/>
    </row>
    <row r="18">
      <c r="A18" s="43" t="s">
        <v>2160</v>
      </c>
      <c r="B18" s="27">
        <v>0.03519675925925926</v>
      </c>
      <c r="C18" s="43" t="s">
        <v>84</v>
      </c>
      <c r="D18" s="43" t="s">
        <v>67</v>
      </c>
      <c r="E18" s="28">
        <v>9.0</v>
      </c>
      <c r="F18" s="25">
        <f>E18-3</f>
        <v>6</v>
      </c>
      <c r="G18" s="26"/>
      <c r="H18" s="26"/>
      <c r="I18" s="26"/>
      <c r="J18" s="26"/>
    </row>
    <row r="19">
      <c r="A19" s="43" t="s">
        <v>2160</v>
      </c>
      <c r="B19" s="27">
        <v>0.0362962962962963</v>
      </c>
      <c r="C19" s="43" t="s">
        <v>66</v>
      </c>
      <c r="D19" s="43" t="s">
        <v>67</v>
      </c>
      <c r="E19" s="28">
        <v>16.0</v>
      </c>
      <c r="F19" s="25">
        <f>E19-2</f>
        <v>14</v>
      </c>
      <c r="G19" s="26"/>
      <c r="H19" s="26"/>
      <c r="I19" s="26"/>
      <c r="J19" s="26"/>
    </row>
    <row r="20">
      <c r="A20" s="43" t="s">
        <v>2160</v>
      </c>
      <c r="B20" s="27">
        <v>0.036319444444444446</v>
      </c>
      <c r="C20" s="43" t="s">
        <v>70</v>
      </c>
      <c r="D20" s="43" t="s">
        <v>67</v>
      </c>
      <c r="E20" s="28">
        <v>19.0</v>
      </c>
      <c r="F20" s="25">
        <f>E20-3</f>
        <v>16</v>
      </c>
      <c r="G20" s="26"/>
      <c r="H20" s="26"/>
      <c r="I20" s="26"/>
      <c r="J20" s="26"/>
    </row>
    <row r="21">
      <c r="A21" s="43" t="s">
        <v>2160</v>
      </c>
      <c r="B21" s="27">
        <v>0.03633101851851852</v>
      </c>
      <c r="C21" s="43" t="s">
        <v>69</v>
      </c>
      <c r="D21" s="43" t="s">
        <v>67</v>
      </c>
      <c r="E21" s="28">
        <v>10.0</v>
      </c>
      <c r="F21" s="25">
        <f>E21-5</f>
        <v>5</v>
      </c>
      <c r="G21" s="26"/>
      <c r="H21" s="26"/>
      <c r="I21" s="26"/>
      <c r="J21" s="26"/>
    </row>
    <row r="22">
      <c r="A22" s="43" t="s">
        <v>2160</v>
      </c>
      <c r="B22" s="71">
        <v>0.03671296296296296</v>
      </c>
      <c r="C22" s="43" t="s">
        <v>74</v>
      </c>
      <c r="D22" s="43" t="s">
        <v>67</v>
      </c>
      <c r="E22" s="28" t="s">
        <v>68</v>
      </c>
      <c r="F22" s="28">
        <v>20.0</v>
      </c>
      <c r="G22" s="26"/>
      <c r="H22" s="26"/>
      <c r="I22" s="26"/>
      <c r="J22" s="26"/>
    </row>
    <row r="23">
      <c r="A23" s="43" t="s">
        <v>2160</v>
      </c>
      <c r="B23" s="27">
        <v>0.036377314814814814</v>
      </c>
      <c r="C23" s="43" t="s">
        <v>82</v>
      </c>
      <c r="D23" s="43" t="s">
        <v>67</v>
      </c>
      <c r="E23" s="28">
        <v>21.0</v>
      </c>
      <c r="F23" s="25">
        <f>E23-4</f>
        <v>17</v>
      </c>
      <c r="G23" s="26"/>
      <c r="H23" s="26"/>
      <c r="I23" s="26"/>
      <c r="J23" s="26"/>
    </row>
    <row r="24">
      <c r="A24" s="43" t="s">
        <v>2160</v>
      </c>
      <c r="B24" s="27">
        <v>0.04363425925925926</v>
      </c>
      <c r="C24" s="43" t="s">
        <v>66</v>
      </c>
      <c r="D24" s="43" t="s">
        <v>89</v>
      </c>
      <c r="E24" s="28" t="s">
        <v>88</v>
      </c>
      <c r="F24" s="28">
        <v>1.0</v>
      </c>
      <c r="G24" s="26"/>
      <c r="H24" s="26"/>
      <c r="I24" s="26"/>
      <c r="J24" s="43" t="s">
        <v>171</v>
      </c>
    </row>
    <row r="25">
      <c r="A25" s="43" t="s">
        <v>2160</v>
      </c>
      <c r="B25" s="27">
        <v>0.04365740740740741</v>
      </c>
      <c r="C25" s="43" t="s">
        <v>66</v>
      </c>
      <c r="D25" s="43" t="s">
        <v>89</v>
      </c>
      <c r="E25" s="28">
        <v>23.0</v>
      </c>
      <c r="F25" s="25">
        <f>E25-9</f>
        <v>14</v>
      </c>
      <c r="G25" s="26"/>
      <c r="H25" s="26"/>
      <c r="I25" s="26"/>
      <c r="J25" s="43" t="s">
        <v>171</v>
      </c>
    </row>
    <row r="26">
      <c r="A26" s="43" t="s">
        <v>2160</v>
      </c>
      <c r="B26" s="27">
        <v>0.043854166666666666</v>
      </c>
      <c r="C26" s="43" t="s">
        <v>66</v>
      </c>
      <c r="D26" s="43" t="s">
        <v>91</v>
      </c>
      <c r="E26" s="28">
        <v>11.0</v>
      </c>
      <c r="F26" s="25"/>
      <c r="G26" s="26"/>
      <c r="H26" s="43" t="s">
        <v>2161</v>
      </c>
      <c r="I26" s="26"/>
      <c r="J26" s="26"/>
    </row>
    <row r="27">
      <c r="A27" s="43" t="s">
        <v>2160</v>
      </c>
      <c r="B27" s="27">
        <v>0.044224537037037034</v>
      </c>
      <c r="C27" s="43" t="s">
        <v>69</v>
      </c>
      <c r="D27" s="43" t="s">
        <v>89</v>
      </c>
      <c r="E27" s="28">
        <v>26.0</v>
      </c>
      <c r="F27" s="28">
        <v>17.0</v>
      </c>
      <c r="G27" s="26"/>
      <c r="H27" s="26"/>
      <c r="I27" s="26"/>
      <c r="J27" s="43" t="s">
        <v>267</v>
      </c>
    </row>
    <row r="28">
      <c r="A28" s="43" t="s">
        <v>2160</v>
      </c>
      <c r="B28" s="27">
        <v>0.044444444444444446</v>
      </c>
      <c r="C28" s="43" t="s">
        <v>69</v>
      </c>
      <c r="D28" s="43" t="s">
        <v>91</v>
      </c>
      <c r="E28" s="28">
        <v>17.0</v>
      </c>
      <c r="F28" s="25"/>
      <c r="G28" s="26"/>
      <c r="H28" s="43" t="s">
        <v>2162</v>
      </c>
      <c r="I28" s="26"/>
      <c r="J28" s="26"/>
    </row>
    <row r="29">
      <c r="A29" s="43" t="s">
        <v>2160</v>
      </c>
      <c r="B29" s="27">
        <v>0.04517361111111111</v>
      </c>
      <c r="C29" s="43" t="s">
        <v>82</v>
      </c>
      <c r="D29" s="43" t="s">
        <v>89</v>
      </c>
      <c r="E29" s="28" t="s">
        <v>88</v>
      </c>
      <c r="F29" s="28">
        <v>1.0</v>
      </c>
      <c r="G29" s="26"/>
      <c r="H29" s="26"/>
      <c r="I29" s="26"/>
      <c r="J29" s="43" t="s">
        <v>151</v>
      </c>
    </row>
    <row r="30">
      <c r="A30" s="43" t="s">
        <v>2160</v>
      </c>
      <c r="B30" s="27">
        <v>0.045682870370370374</v>
      </c>
      <c r="C30" s="43" t="s">
        <v>66</v>
      </c>
      <c r="D30" s="43" t="s">
        <v>89</v>
      </c>
      <c r="E30" s="28" t="s">
        <v>68</v>
      </c>
      <c r="F30" s="28">
        <v>20.0</v>
      </c>
      <c r="G30" s="43" t="s">
        <v>137</v>
      </c>
      <c r="H30" s="26"/>
      <c r="I30" s="26"/>
      <c r="J30" s="43" t="s">
        <v>171</v>
      </c>
    </row>
    <row r="31">
      <c r="A31" s="43" t="s">
        <v>2160</v>
      </c>
      <c r="B31" s="27">
        <v>0.04572916666666667</v>
      </c>
      <c r="C31" s="43" t="s">
        <v>66</v>
      </c>
      <c r="D31" s="43" t="s">
        <v>89</v>
      </c>
      <c r="E31" s="28">
        <v>13.0</v>
      </c>
      <c r="F31" s="25">
        <f>E31-9</f>
        <v>4</v>
      </c>
      <c r="G31" s="26"/>
      <c r="H31" s="26"/>
      <c r="I31" s="26"/>
      <c r="J31" s="43" t="s">
        <v>171</v>
      </c>
    </row>
    <row r="32">
      <c r="A32" s="43" t="s">
        <v>2160</v>
      </c>
      <c r="B32" s="27">
        <v>0.04572916666666667</v>
      </c>
      <c r="C32" s="43" t="s">
        <v>66</v>
      </c>
      <c r="D32" s="43" t="s">
        <v>76</v>
      </c>
      <c r="E32" s="28">
        <v>1.0</v>
      </c>
      <c r="F32" s="25"/>
      <c r="G32" s="26"/>
      <c r="H32" s="26"/>
      <c r="I32" s="26"/>
      <c r="J32" s="26" t="s">
        <v>1604</v>
      </c>
    </row>
    <row r="33">
      <c r="A33" s="43" t="s">
        <v>2160</v>
      </c>
      <c r="B33" s="27">
        <v>0.04597222222222222</v>
      </c>
      <c r="C33" s="43" t="s">
        <v>66</v>
      </c>
      <c r="D33" s="43" t="s">
        <v>91</v>
      </c>
      <c r="E33" s="28">
        <v>9.0</v>
      </c>
      <c r="F33" s="25"/>
      <c r="G33" s="26"/>
      <c r="H33" s="43" t="s">
        <v>2163</v>
      </c>
      <c r="I33" s="26"/>
      <c r="J33" s="26"/>
    </row>
    <row r="34">
      <c r="A34" s="43" t="s">
        <v>2160</v>
      </c>
      <c r="B34" s="27">
        <v>0.04653935185185185</v>
      </c>
      <c r="C34" s="43" t="s">
        <v>66</v>
      </c>
      <c r="D34" s="43" t="s">
        <v>81</v>
      </c>
      <c r="E34" s="28">
        <v>18.0</v>
      </c>
      <c r="F34" s="25">
        <f>E34-5</f>
        <v>13</v>
      </c>
      <c r="G34" s="26"/>
      <c r="H34" s="26"/>
      <c r="I34" s="26"/>
      <c r="J34" s="43" t="s">
        <v>2164</v>
      </c>
    </row>
    <row r="35">
      <c r="A35" s="43" t="s">
        <v>2160</v>
      </c>
      <c r="B35" s="27">
        <v>0.046550925925925926</v>
      </c>
      <c r="C35" s="43" t="s">
        <v>70</v>
      </c>
      <c r="D35" s="43" t="s">
        <v>81</v>
      </c>
      <c r="E35" s="28">
        <v>11.0</v>
      </c>
      <c r="F35" s="25">
        <f>E35-3</f>
        <v>8</v>
      </c>
      <c r="G35" s="26"/>
      <c r="H35" s="26"/>
      <c r="I35" s="26"/>
      <c r="J35" s="43" t="s">
        <v>2164</v>
      </c>
    </row>
    <row r="36">
      <c r="A36" s="43" t="s">
        <v>2160</v>
      </c>
      <c r="B36" s="27">
        <v>0.0465625</v>
      </c>
      <c r="C36" s="43" t="s">
        <v>82</v>
      </c>
      <c r="D36" s="43" t="s">
        <v>81</v>
      </c>
      <c r="E36" s="28">
        <v>22.0</v>
      </c>
      <c r="F36" s="25">
        <f>E36-7</f>
        <v>15</v>
      </c>
      <c r="G36" s="26"/>
      <c r="H36" s="26"/>
      <c r="I36" s="26"/>
      <c r="J36" s="43" t="s">
        <v>2164</v>
      </c>
    </row>
    <row r="37">
      <c r="A37" s="43" t="s">
        <v>2160</v>
      </c>
      <c r="B37" s="27">
        <v>0.04658564814814815</v>
      </c>
      <c r="C37" s="43" t="s">
        <v>74</v>
      </c>
      <c r="D37" s="43" t="s">
        <v>81</v>
      </c>
      <c r="E37" s="28">
        <v>19.0</v>
      </c>
      <c r="F37" s="25">
        <f t="shared" ref="F37:F39" si="2">E37-2</f>
        <v>17</v>
      </c>
      <c r="G37" s="26"/>
      <c r="H37" s="26"/>
      <c r="I37" s="26"/>
      <c r="J37" s="43" t="s">
        <v>2164</v>
      </c>
    </row>
    <row r="38">
      <c r="A38" s="43" t="s">
        <v>2160</v>
      </c>
      <c r="B38" s="27">
        <v>0.04662037037037037</v>
      </c>
      <c r="C38" s="43" t="s">
        <v>69</v>
      </c>
      <c r="D38" s="43" t="s">
        <v>81</v>
      </c>
      <c r="E38" s="28">
        <v>8.0</v>
      </c>
      <c r="F38" s="25">
        <f t="shared" si="2"/>
        <v>6</v>
      </c>
      <c r="G38" s="26"/>
      <c r="H38" s="26"/>
      <c r="I38" s="26"/>
      <c r="J38" s="43" t="s">
        <v>2164</v>
      </c>
    </row>
    <row r="39">
      <c r="A39" s="43" t="s">
        <v>2160</v>
      </c>
      <c r="B39" s="27">
        <v>0.04664351851851852</v>
      </c>
      <c r="C39" s="43" t="s">
        <v>968</v>
      </c>
      <c r="D39" s="43" t="s">
        <v>81</v>
      </c>
      <c r="E39" s="28">
        <v>17.0</v>
      </c>
      <c r="F39" s="25">
        <f t="shared" si="2"/>
        <v>15</v>
      </c>
      <c r="G39" s="26"/>
      <c r="H39" s="26"/>
      <c r="I39" s="26"/>
      <c r="J39" s="43" t="s">
        <v>2164</v>
      </c>
    </row>
    <row r="40">
      <c r="A40" s="43" t="s">
        <v>2160</v>
      </c>
      <c r="B40" s="27">
        <v>0.04670138888888889</v>
      </c>
      <c r="C40" s="43" t="s">
        <v>84</v>
      </c>
      <c r="D40" s="43" t="s">
        <v>81</v>
      </c>
      <c r="E40" s="28">
        <v>17.0</v>
      </c>
      <c r="F40" s="25">
        <f>E40-6</f>
        <v>11</v>
      </c>
      <c r="G40" s="26"/>
      <c r="H40" s="26"/>
      <c r="I40" s="26"/>
      <c r="J40" s="43" t="s">
        <v>2165</v>
      </c>
    </row>
    <row r="41">
      <c r="A41" s="43" t="s">
        <v>2160</v>
      </c>
      <c r="B41" s="27">
        <v>0.04711805555555556</v>
      </c>
      <c r="C41" s="43" t="s">
        <v>66</v>
      </c>
      <c r="D41" s="43" t="s">
        <v>91</v>
      </c>
      <c r="E41" s="28">
        <v>10.0</v>
      </c>
      <c r="F41" s="25"/>
      <c r="G41" s="26"/>
      <c r="H41" s="43" t="s">
        <v>2166</v>
      </c>
      <c r="I41" s="26"/>
      <c r="J41" s="43" t="s">
        <v>2167</v>
      </c>
    </row>
    <row r="42">
      <c r="A42" s="43" t="s">
        <v>2160</v>
      </c>
      <c r="B42" s="27">
        <v>0.047314814814814816</v>
      </c>
      <c r="C42" s="43" t="s">
        <v>1962</v>
      </c>
      <c r="D42" s="43" t="s">
        <v>81</v>
      </c>
      <c r="E42" s="28">
        <v>3.0</v>
      </c>
      <c r="F42" s="25"/>
      <c r="G42" s="26"/>
      <c r="H42" s="26"/>
      <c r="I42" s="26"/>
      <c r="J42" s="43" t="s">
        <v>2164</v>
      </c>
    </row>
    <row r="43">
      <c r="A43" s="43" t="s">
        <v>2160</v>
      </c>
      <c r="B43" s="27">
        <v>0.04732638888888889</v>
      </c>
      <c r="C43" s="43" t="s">
        <v>1961</v>
      </c>
      <c r="D43" s="43" t="s">
        <v>81</v>
      </c>
      <c r="E43" s="28">
        <v>8.0</v>
      </c>
      <c r="F43" s="25"/>
      <c r="G43" s="26"/>
      <c r="H43" s="26"/>
      <c r="I43" s="26"/>
      <c r="J43" s="43" t="s">
        <v>2164</v>
      </c>
    </row>
    <row r="44">
      <c r="A44" s="43" t="s">
        <v>2160</v>
      </c>
      <c r="B44" s="27">
        <v>0.047337962962962964</v>
      </c>
      <c r="C44" s="43" t="s">
        <v>1963</v>
      </c>
      <c r="D44" s="43" t="s">
        <v>81</v>
      </c>
      <c r="E44" s="28">
        <v>4.0</v>
      </c>
      <c r="F44" s="25"/>
      <c r="G44" s="26"/>
      <c r="H44" s="26"/>
      <c r="I44" s="26"/>
      <c r="J44" s="43" t="s">
        <v>2164</v>
      </c>
    </row>
    <row r="45">
      <c r="A45" s="43" t="s">
        <v>2160</v>
      </c>
      <c r="B45" s="27">
        <v>0.04776620370370371</v>
      </c>
      <c r="C45" s="43" t="s">
        <v>74</v>
      </c>
      <c r="D45" s="43" t="s">
        <v>100</v>
      </c>
      <c r="E45" s="28">
        <v>25.0</v>
      </c>
      <c r="F45" s="25">
        <f>E45-9</f>
        <v>16</v>
      </c>
      <c r="G45" s="26"/>
      <c r="H45" s="43" t="s">
        <v>2168</v>
      </c>
      <c r="I45" s="26"/>
      <c r="J45" s="26"/>
    </row>
    <row r="46">
      <c r="A46" s="43" t="s">
        <v>2160</v>
      </c>
      <c r="B46" s="27">
        <v>0.04784722222222222</v>
      </c>
      <c r="C46" s="43" t="s">
        <v>66</v>
      </c>
      <c r="D46" s="43" t="s">
        <v>100</v>
      </c>
      <c r="E46" s="28">
        <v>14.0</v>
      </c>
      <c r="F46" s="25">
        <f t="shared" ref="F46:F47" si="3">E46-1</f>
        <v>13</v>
      </c>
      <c r="G46" s="26"/>
      <c r="H46" s="43" t="s">
        <v>2169</v>
      </c>
      <c r="I46" s="26"/>
      <c r="J46" s="26"/>
    </row>
    <row r="47">
      <c r="A47" s="43" t="s">
        <v>2160</v>
      </c>
      <c r="B47" s="27">
        <v>0.047997685185185185</v>
      </c>
      <c r="C47" s="43" t="s">
        <v>968</v>
      </c>
      <c r="D47" s="43" t="s">
        <v>100</v>
      </c>
      <c r="E47" s="28">
        <v>15.0</v>
      </c>
      <c r="F47" s="25">
        <f t="shared" si="3"/>
        <v>14</v>
      </c>
      <c r="G47" s="26"/>
      <c r="H47" s="43" t="s">
        <v>2170</v>
      </c>
      <c r="I47" s="26"/>
      <c r="J47" s="26"/>
    </row>
    <row r="48">
      <c r="A48" s="43" t="s">
        <v>2160</v>
      </c>
      <c r="B48" s="27">
        <v>0.048125</v>
      </c>
      <c r="C48" s="43" t="s">
        <v>82</v>
      </c>
      <c r="D48" s="43" t="s">
        <v>100</v>
      </c>
      <c r="E48" s="28">
        <v>12.0</v>
      </c>
      <c r="F48" s="25">
        <f t="shared" ref="F48:F49" si="4">E48-2</f>
        <v>10</v>
      </c>
      <c r="G48" s="26"/>
      <c r="H48" s="43" t="s">
        <v>2171</v>
      </c>
      <c r="I48" s="26"/>
      <c r="J48" s="26"/>
    </row>
    <row r="49">
      <c r="A49" s="43" t="s">
        <v>2160</v>
      </c>
      <c r="B49" s="27">
        <v>0.04815972222222222</v>
      </c>
      <c r="C49" s="43" t="s">
        <v>84</v>
      </c>
      <c r="D49" s="43" t="s">
        <v>100</v>
      </c>
      <c r="E49" s="28">
        <v>17.0</v>
      </c>
      <c r="F49" s="25">
        <f t="shared" si="4"/>
        <v>15</v>
      </c>
      <c r="G49" s="26"/>
      <c r="H49" s="43" t="s">
        <v>1941</v>
      </c>
      <c r="I49" s="26"/>
      <c r="J49" s="26"/>
    </row>
    <row r="50">
      <c r="A50" s="43" t="s">
        <v>2160</v>
      </c>
      <c r="B50" s="27">
        <v>0.050034722222222223</v>
      </c>
      <c r="C50" s="43" t="s">
        <v>84</v>
      </c>
      <c r="D50" s="43" t="s">
        <v>87</v>
      </c>
      <c r="E50" s="28" t="s">
        <v>68</v>
      </c>
      <c r="F50" s="28">
        <v>20.0</v>
      </c>
      <c r="G50" s="26"/>
      <c r="H50" s="26"/>
      <c r="I50" s="26"/>
      <c r="J50" s="43" t="s">
        <v>86</v>
      </c>
    </row>
    <row r="51">
      <c r="A51" s="43" t="s">
        <v>2160</v>
      </c>
      <c r="B51" s="27">
        <v>0.050034722222222223</v>
      </c>
      <c r="C51" s="43" t="s">
        <v>84</v>
      </c>
      <c r="D51" s="43" t="s">
        <v>76</v>
      </c>
      <c r="E51" s="28">
        <v>4.0</v>
      </c>
      <c r="F51" s="25"/>
      <c r="G51" s="26"/>
      <c r="H51" s="26"/>
      <c r="I51" s="26"/>
      <c r="J51" s="43" t="s">
        <v>2098</v>
      </c>
    </row>
    <row r="52">
      <c r="A52" s="43" t="s">
        <v>2160</v>
      </c>
      <c r="B52" s="27">
        <v>0.050034722222222223</v>
      </c>
      <c r="C52" s="43" t="s">
        <v>84</v>
      </c>
      <c r="D52" s="43" t="s">
        <v>87</v>
      </c>
      <c r="E52" s="28" t="s">
        <v>75</v>
      </c>
      <c r="F52" s="28" t="s">
        <v>75</v>
      </c>
      <c r="G52" s="26"/>
      <c r="H52" s="26"/>
      <c r="I52" s="26"/>
      <c r="J52" s="43" t="s">
        <v>85</v>
      </c>
    </row>
    <row r="53">
      <c r="A53" s="43" t="s">
        <v>2160</v>
      </c>
      <c r="B53" s="27">
        <v>0.050138888888888886</v>
      </c>
      <c r="C53" s="43" t="s">
        <v>69</v>
      </c>
      <c r="D53" s="43" t="s">
        <v>87</v>
      </c>
      <c r="E53" s="28">
        <v>20.0</v>
      </c>
      <c r="F53" s="25">
        <f>E53-4</f>
        <v>16</v>
      </c>
      <c r="G53" s="26"/>
      <c r="H53" s="26"/>
      <c r="I53" s="26"/>
      <c r="J53" s="26"/>
    </row>
    <row r="54">
      <c r="A54" s="43" t="s">
        <v>2160</v>
      </c>
      <c r="B54" s="27">
        <v>0.050150462962962966</v>
      </c>
      <c r="C54" s="43" t="s">
        <v>74</v>
      </c>
      <c r="D54" s="43" t="s">
        <v>87</v>
      </c>
      <c r="E54" s="28">
        <v>21.0</v>
      </c>
      <c r="F54" s="25">
        <f>E54-5</f>
        <v>16</v>
      </c>
      <c r="G54" s="26"/>
      <c r="H54" s="26"/>
      <c r="I54" s="26"/>
      <c r="J54" s="26"/>
    </row>
    <row r="55">
      <c r="A55" s="43" t="s">
        <v>2160</v>
      </c>
      <c r="B55" s="27">
        <v>0.050347222222222224</v>
      </c>
      <c r="C55" s="43" t="s">
        <v>82</v>
      </c>
      <c r="D55" s="43" t="s">
        <v>87</v>
      </c>
      <c r="E55" s="28">
        <v>15.0</v>
      </c>
      <c r="F55" s="25">
        <f>E55-1</f>
        <v>14</v>
      </c>
      <c r="G55" s="26"/>
      <c r="H55" s="26"/>
      <c r="I55" s="26"/>
      <c r="J55" s="26"/>
    </row>
    <row r="56">
      <c r="A56" s="43" t="s">
        <v>2160</v>
      </c>
      <c r="B56" s="27">
        <v>0.050347222222222224</v>
      </c>
      <c r="C56" s="43" t="s">
        <v>70</v>
      </c>
      <c r="D56" s="43" t="s">
        <v>87</v>
      </c>
      <c r="E56" s="28">
        <v>15.0</v>
      </c>
      <c r="F56" s="25">
        <f>E56-5</f>
        <v>10</v>
      </c>
      <c r="G56" s="26"/>
      <c r="H56" s="26"/>
      <c r="I56" s="26"/>
      <c r="J56" s="26"/>
    </row>
    <row r="57">
      <c r="A57" s="43" t="s">
        <v>2160</v>
      </c>
      <c r="B57" s="27">
        <v>0.05053240740740741</v>
      </c>
      <c r="C57" s="43" t="s">
        <v>66</v>
      </c>
      <c r="D57" s="43" t="s">
        <v>87</v>
      </c>
      <c r="E57" s="28">
        <v>13.0</v>
      </c>
      <c r="F57" s="25">
        <f>E57-0</f>
        <v>13</v>
      </c>
      <c r="G57" s="26"/>
      <c r="H57" s="26"/>
      <c r="I57" s="26"/>
      <c r="J57" s="26"/>
    </row>
    <row r="58">
      <c r="A58" s="43" t="s">
        <v>2160</v>
      </c>
      <c r="B58" s="27">
        <v>0.05054398148148148</v>
      </c>
      <c r="C58" s="43" t="s">
        <v>968</v>
      </c>
      <c r="D58" s="43" t="s">
        <v>87</v>
      </c>
      <c r="E58" s="28">
        <v>12.0</v>
      </c>
      <c r="F58" s="25">
        <f>E58-1</f>
        <v>11</v>
      </c>
      <c r="G58" s="26"/>
      <c r="H58" s="26"/>
      <c r="I58" s="26"/>
      <c r="J58" s="26"/>
    </row>
    <row r="59">
      <c r="A59" s="43" t="s">
        <v>2160</v>
      </c>
      <c r="B59" s="27">
        <v>0.05313657407407407</v>
      </c>
      <c r="C59" s="43" t="s">
        <v>74</v>
      </c>
      <c r="D59" s="43" t="s">
        <v>91</v>
      </c>
      <c r="E59" s="28">
        <v>4.0</v>
      </c>
      <c r="F59" s="25"/>
      <c r="G59" s="26"/>
      <c r="H59" s="43" t="s">
        <v>2172</v>
      </c>
      <c r="I59" s="26"/>
      <c r="J59" s="43" t="s">
        <v>1621</v>
      </c>
    </row>
    <row r="60">
      <c r="A60" s="43" t="s">
        <v>2160</v>
      </c>
      <c r="B60" s="27">
        <v>0.05393518518518518</v>
      </c>
      <c r="C60" s="43" t="s">
        <v>74</v>
      </c>
      <c r="D60" s="43" t="s">
        <v>125</v>
      </c>
      <c r="E60" s="28" t="s">
        <v>75</v>
      </c>
      <c r="F60" s="28" t="s">
        <v>75</v>
      </c>
      <c r="G60" s="26"/>
      <c r="H60" s="26"/>
      <c r="I60" s="26"/>
      <c r="J60" s="43" t="s">
        <v>85</v>
      </c>
    </row>
    <row r="61">
      <c r="A61" s="43" t="s">
        <v>2160</v>
      </c>
      <c r="B61" s="27">
        <v>0.05393518518518518</v>
      </c>
      <c r="C61" s="43" t="s">
        <v>74</v>
      </c>
      <c r="D61" s="43" t="s">
        <v>125</v>
      </c>
      <c r="E61" s="28">
        <v>21.0</v>
      </c>
      <c r="F61" s="25">
        <f>E61-13</f>
        <v>8</v>
      </c>
      <c r="G61" s="26"/>
      <c r="H61" s="26"/>
      <c r="I61" s="26"/>
      <c r="J61" s="43" t="s">
        <v>86</v>
      </c>
    </row>
    <row r="62">
      <c r="A62" s="43" t="s">
        <v>2160</v>
      </c>
      <c r="B62" s="27">
        <v>0.04884259259259259</v>
      </c>
      <c r="C62" s="43" t="s">
        <v>84</v>
      </c>
      <c r="D62" s="43" t="s">
        <v>580</v>
      </c>
      <c r="E62" s="28" t="s">
        <v>75</v>
      </c>
      <c r="F62" s="28" t="s">
        <v>75</v>
      </c>
      <c r="G62" s="26"/>
      <c r="H62" s="26"/>
      <c r="I62" s="26"/>
      <c r="J62" s="43" t="s">
        <v>85</v>
      </c>
    </row>
    <row r="63">
      <c r="A63" s="43" t="s">
        <v>2160</v>
      </c>
      <c r="B63" s="27">
        <v>0.04884259259259259</v>
      </c>
      <c r="C63" s="43" t="s">
        <v>84</v>
      </c>
      <c r="D63" s="43" t="s">
        <v>580</v>
      </c>
      <c r="E63" s="28">
        <v>16.0</v>
      </c>
      <c r="F63" s="25">
        <f>E63-7</f>
        <v>9</v>
      </c>
      <c r="G63" s="26"/>
      <c r="H63" s="26"/>
      <c r="I63" s="26"/>
      <c r="J63" s="43" t="s">
        <v>2173</v>
      </c>
    </row>
    <row r="64">
      <c r="A64" s="43" t="s">
        <v>2160</v>
      </c>
      <c r="B64" s="27">
        <v>0.05513888888888889</v>
      </c>
      <c r="C64" s="43" t="s">
        <v>69</v>
      </c>
      <c r="D64" s="43" t="s">
        <v>81</v>
      </c>
      <c r="E64" s="28" t="s">
        <v>75</v>
      </c>
      <c r="F64" s="28" t="s">
        <v>75</v>
      </c>
      <c r="G64" s="26"/>
      <c r="H64" s="26"/>
      <c r="I64" s="26"/>
      <c r="J64" s="43" t="s">
        <v>254</v>
      </c>
    </row>
    <row r="65">
      <c r="A65" s="43" t="s">
        <v>2160</v>
      </c>
      <c r="B65" s="27">
        <v>0.05578703703703704</v>
      </c>
      <c r="C65" s="43" t="s">
        <v>84</v>
      </c>
      <c r="D65" s="43" t="s">
        <v>93</v>
      </c>
      <c r="E65" s="28">
        <v>15.0</v>
      </c>
      <c r="F65" s="25">
        <f>E65-7</f>
        <v>8</v>
      </c>
      <c r="G65" s="26"/>
      <c r="H65" s="26"/>
      <c r="I65" s="26"/>
      <c r="J65" s="43" t="s">
        <v>2174</v>
      </c>
    </row>
    <row r="66">
      <c r="A66" s="43" t="s">
        <v>2160</v>
      </c>
      <c r="B66" s="27">
        <v>0.056296296296296296</v>
      </c>
      <c r="C66" s="43" t="s">
        <v>84</v>
      </c>
      <c r="D66" s="43" t="s">
        <v>91</v>
      </c>
      <c r="E66" s="28">
        <v>11.0</v>
      </c>
      <c r="F66" s="25"/>
      <c r="G66" s="26"/>
      <c r="H66" s="43" t="s">
        <v>2175</v>
      </c>
      <c r="I66" s="26"/>
      <c r="J66" s="26"/>
    </row>
    <row r="67">
      <c r="A67" s="43" t="s">
        <v>2160</v>
      </c>
      <c r="B67" s="27">
        <v>0.0568287037037037</v>
      </c>
      <c r="C67" s="43" t="s">
        <v>66</v>
      </c>
      <c r="D67" s="43" t="s">
        <v>81</v>
      </c>
      <c r="E67" s="28">
        <v>23.0</v>
      </c>
      <c r="F67" s="47">
        <f>E67-3</f>
        <v>20</v>
      </c>
      <c r="G67" s="26"/>
      <c r="H67" s="26"/>
      <c r="I67" s="26"/>
      <c r="J67" s="43" t="s">
        <v>2164</v>
      </c>
    </row>
    <row r="68">
      <c r="A68" s="43" t="s">
        <v>2160</v>
      </c>
      <c r="B68" s="27">
        <v>0.05684027777777778</v>
      </c>
      <c r="C68" s="43" t="s">
        <v>69</v>
      </c>
      <c r="D68" s="43" t="s">
        <v>81</v>
      </c>
      <c r="E68" s="28" t="s">
        <v>68</v>
      </c>
      <c r="F68" s="28">
        <v>20.0</v>
      </c>
      <c r="G68" s="26"/>
      <c r="H68" s="26"/>
      <c r="I68" s="26"/>
      <c r="J68" s="43" t="s">
        <v>2164</v>
      </c>
    </row>
    <row r="69">
      <c r="A69" s="43" t="s">
        <v>2160</v>
      </c>
      <c r="B69" s="27">
        <v>0.05690972222222222</v>
      </c>
      <c r="C69" s="43" t="s">
        <v>74</v>
      </c>
      <c r="D69" s="43" t="s">
        <v>81</v>
      </c>
      <c r="E69" s="28">
        <v>20.0</v>
      </c>
      <c r="F69" s="25">
        <f>E69-2</f>
        <v>18</v>
      </c>
      <c r="G69" s="26"/>
      <c r="H69" s="26"/>
      <c r="I69" s="26"/>
      <c r="J69" s="43" t="s">
        <v>2164</v>
      </c>
    </row>
    <row r="70">
      <c r="A70" s="43" t="s">
        <v>2160</v>
      </c>
      <c r="B70" s="27">
        <v>0.05695601851851852</v>
      </c>
      <c r="C70" s="43" t="s">
        <v>70</v>
      </c>
      <c r="D70" s="43" t="s">
        <v>81</v>
      </c>
      <c r="E70" s="28">
        <v>9.0</v>
      </c>
      <c r="F70" s="25">
        <f>E70-3</f>
        <v>6</v>
      </c>
      <c r="G70" s="26"/>
      <c r="H70" s="26"/>
      <c r="I70" s="26"/>
      <c r="J70" s="43" t="s">
        <v>2164</v>
      </c>
    </row>
    <row r="71">
      <c r="A71" s="43" t="s">
        <v>2160</v>
      </c>
      <c r="B71" s="27">
        <v>0.057118055555555554</v>
      </c>
      <c r="C71" s="43" t="s">
        <v>82</v>
      </c>
      <c r="D71" s="43" t="s">
        <v>81</v>
      </c>
      <c r="E71" s="28" t="s">
        <v>75</v>
      </c>
      <c r="F71" s="28" t="s">
        <v>75</v>
      </c>
      <c r="G71" s="26"/>
      <c r="H71" s="26"/>
      <c r="I71" s="26"/>
      <c r="J71" s="43" t="s">
        <v>2096</v>
      </c>
    </row>
    <row r="72">
      <c r="A72" s="43" t="s">
        <v>2160</v>
      </c>
      <c r="B72" s="27">
        <v>0.057118055555555554</v>
      </c>
      <c r="C72" s="43" t="s">
        <v>82</v>
      </c>
      <c r="D72" s="43" t="s">
        <v>81</v>
      </c>
      <c r="E72" s="28" t="s">
        <v>75</v>
      </c>
      <c r="F72" s="28" t="s">
        <v>75</v>
      </c>
      <c r="G72" s="26"/>
      <c r="H72" s="26"/>
      <c r="I72" s="26"/>
      <c r="J72" s="43" t="s">
        <v>2176</v>
      </c>
    </row>
    <row r="73">
      <c r="A73" s="43" t="s">
        <v>2160</v>
      </c>
      <c r="B73" s="27">
        <v>0.057199074074074076</v>
      </c>
      <c r="C73" s="43" t="s">
        <v>968</v>
      </c>
      <c r="D73" s="43" t="s">
        <v>81</v>
      </c>
      <c r="E73" s="28">
        <v>18.0</v>
      </c>
      <c r="F73" s="25">
        <f>E73-2</f>
        <v>16</v>
      </c>
      <c r="G73" s="26"/>
      <c r="H73" s="26"/>
      <c r="I73" s="26"/>
      <c r="J73" s="43" t="s">
        <v>2164</v>
      </c>
    </row>
    <row r="74">
      <c r="A74" s="43" t="s">
        <v>2160</v>
      </c>
      <c r="B74" s="27">
        <v>0.05747685185185185</v>
      </c>
      <c r="C74" s="43" t="s">
        <v>84</v>
      </c>
      <c r="D74" s="43" t="s">
        <v>81</v>
      </c>
      <c r="E74" s="28">
        <v>19.0</v>
      </c>
      <c r="F74" s="25">
        <f>E74-6</f>
        <v>13</v>
      </c>
      <c r="G74" s="26"/>
      <c r="H74" s="26"/>
      <c r="I74" s="26"/>
      <c r="J74" s="43" t="s">
        <v>2164</v>
      </c>
    </row>
    <row r="75">
      <c r="A75" s="43" t="s">
        <v>2160</v>
      </c>
      <c r="B75" s="27">
        <v>0.06211805555555556</v>
      </c>
      <c r="C75" s="43" t="s">
        <v>968</v>
      </c>
      <c r="D75" s="43" t="s">
        <v>91</v>
      </c>
      <c r="E75" s="28">
        <v>15.0</v>
      </c>
      <c r="F75" s="25"/>
      <c r="G75" s="26"/>
      <c r="H75" s="43" t="s">
        <v>2177</v>
      </c>
      <c r="I75" s="28">
        <v>1.0</v>
      </c>
      <c r="J75" s="43" t="s">
        <v>2178</v>
      </c>
    </row>
    <row r="76">
      <c r="A76" s="43" t="s">
        <v>2160</v>
      </c>
      <c r="B76" s="27">
        <v>0.06309027777777777</v>
      </c>
      <c r="C76" s="43" t="s">
        <v>84</v>
      </c>
      <c r="D76" s="43" t="s">
        <v>93</v>
      </c>
      <c r="E76" s="28">
        <v>23.0</v>
      </c>
      <c r="F76" s="25">
        <f>E76-7</f>
        <v>16</v>
      </c>
      <c r="G76" s="26"/>
      <c r="H76" s="26"/>
      <c r="I76" s="26"/>
      <c r="J76" s="43" t="s">
        <v>2138</v>
      </c>
    </row>
    <row r="77">
      <c r="A77" s="43" t="s">
        <v>2160</v>
      </c>
      <c r="B77" s="27">
        <v>0.06331018518518519</v>
      </c>
      <c r="C77" s="43" t="s">
        <v>84</v>
      </c>
      <c r="D77" s="43" t="s">
        <v>91</v>
      </c>
      <c r="E77" s="28">
        <v>19.0</v>
      </c>
      <c r="F77" s="25"/>
      <c r="G77" s="26"/>
      <c r="H77" s="43" t="s">
        <v>2179</v>
      </c>
      <c r="I77" s="26"/>
      <c r="J77" s="26"/>
    </row>
    <row r="78">
      <c r="A78" s="43" t="s">
        <v>2160</v>
      </c>
      <c r="B78" s="27">
        <v>0.06372685185185185</v>
      </c>
      <c r="C78" s="43" t="s">
        <v>84</v>
      </c>
      <c r="D78" s="43" t="s">
        <v>93</v>
      </c>
      <c r="E78" s="28">
        <v>11.0</v>
      </c>
      <c r="F78" s="25">
        <f>E78-7</f>
        <v>4</v>
      </c>
      <c r="G78" s="26"/>
      <c r="H78" s="26"/>
      <c r="I78" s="26"/>
      <c r="J78" s="43" t="s">
        <v>2180</v>
      </c>
    </row>
    <row r="79">
      <c r="A79" s="43" t="s">
        <v>2160</v>
      </c>
      <c r="B79" s="27">
        <v>0.06407407407407407</v>
      </c>
      <c r="C79" s="43" t="s">
        <v>74</v>
      </c>
      <c r="D79" s="43" t="s">
        <v>91</v>
      </c>
      <c r="E79" s="28">
        <v>6.0</v>
      </c>
      <c r="F79" s="25"/>
      <c r="G79" s="26"/>
      <c r="H79" s="43" t="s">
        <v>2181</v>
      </c>
      <c r="I79" s="26"/>
      <c r="J79" s="43" t="s">
        <v>1621</v>
      </c>
    </row>
    <row r="80">
      <c r="A80" s="43" t="s">
        <v>2160</v>
      </c>
      <c r="B80" s="27">
        <v>0.06421296296296296</v>
      </c>
      <c r="C80" s="43" t="s">
        <v>74</v>
      </c>
      <c r="D80" s="43" t="s">
        <v>93</v>
      </c>
      <c r="E80" s="28">
        <v>13.0</v>
      </c>
      <c r="F80" s="25">
        <f t="shared" ref="F80:F81" si="5">E80-10</f>
        <v>3</v>
      </c>
      <c r="G80" s="26"/>
      <c r="H80" s="26"/>
      <c r="I80" s="26"/>
      <c r="J80" s="43" t="s">
        <v>1304</v>
      </c>
    </row>
    <row r="81">
      <c r="A81" s="43" t="s">
        <v>2160</v>
      </c>
      <c r="B81" s="27">
        <v>0.06434027777777777</v>
      </c>
      <c r="C81" s="43" t="s">
        <v>74</v>
      </c>
      <c r="D81" s="43" t="s">
        <v>93</v>
      </c>
      <c r="E81" s="28">
        <v>21.0</v>
      </c>
      <c r="F81" s="25">
        <f t="shared" si="5"/>
        <v>11</v>
      </c>
      <c r="G81" s="26"/>
      <c r="H81" s="26"/>
      <c r="I81" s="26"/>
      <c r="J81" s="43" t="s">
        <v>1363</v>
      </c>
    </row>
    <row r="82">
      <c r="A82" s="43" t="s">
        <v>2160</v>
      </c>
      <c r="B82" s="27">
        <v>0.06447916666666667</v>
      </c>
      <c r="C82" s="43" t="s">
        <v>74</v>
      </c>
      <c r="D82" s="43" t="s">
        <v>91</v>
      </c>
      <c r="E82" s="28">
        <v>30.0</v>
      </c>
      <c r="F82" s="25"/>
      <c r="G82" s="26"/>
      <c r="H82" s="43" t="s">
        <v>2182</v>
      </c>
      <c r="I82" s="28">
        <v>1.0</v>
      </c>
      <c r="J82" s="43" t="s">
        <v>119</v>
      </c>
    </row>
    <row r="83">
      <c r="A83" s="43" t="s">
        <v>2160</v>
      </c>
      <c r="B83" s="27">
        <v>0.06523148148148149</v>
      </c>
      <c r="C83" s="43" t="s">
        <v>69</v>
      </c>
      <c r="D83" s="43" t="s">
        <v>89</v>
      </c>
      <c r="E83" s="28">
        <v>25.0</v>
      </c>
      <c r="F83" s="28">
        <v>16.0</v>
      </c>
      <c r="G83" s="26"/>
      <c r="H83" s="26"/>
      <c r="I83" s="26"/>
      <c r="J83" s="43" t="s">
        <v>2070</v>
      </c>
    </row>
    <row r="84">
      <c r="A84" s="43" t="s">
        <v>2160</v>
      </c>
      <c r="B84" s="27">
        <v>0.06537037037037037</v>
      </c>
      <c r="C84" s="43" t="s">
        <v>69</v>
      </c>
      <c r="D84" s="43" t="s">
        <v>91</v>
      </c>
      <c r="E84" s="28">
        <v>14.0</v>
      </c>
      <c r="F84" s="25"/>
      <c r="G84" s="26"/>
      <c r="H84" s="43" t="s">
        <v>2183</v>
      </c>
      <c r="I84" s="26"/>
      <c r="J84" s="26"/>
    </row>
    <row r="85">
      <c r="A85" s="43" t="s">
        <v>2160</v>
      </c>
      <c r="B85" s="27">
        <v>0.06598379629629629</v>
      </c>
      <c r="C85" s="43" t="s">
        <v>968</v>
      </c>
      <c r="D85" s="43" t="s">
        <v>91</v>
      </c>
      <c r="E85" s="28">
        <v>17.0</v>
      </c>
      <c r="F85" s="25"/>
      <c r="G85" s="26"/>
      <c r="H85" s="43" t="s">
        <v>2184</v>
      </c>
      <c r="I85" s="28">
        <v>1.0</v>
      </c>
      <c r="J85" s="43" t="s">
        <v>2185</v>
      </c>
    </row>
    <row r="86">
      <c r="A86" s="43" t="s">
        <v>2160</v>
      </c>
      <c r="B86" s="27">
        <v>0.06677083333333333</v>
      </c>
      <c r="C86" s="43" t="s">
        <v>74</v>
      </c>
      <c r="D86" s="43" t="s">
        <v>83</v>
      </c>
      <c r="E86" s="28">
        <v>30.0</v>
      </c>
      <c r="F86" s="25">
        <f>E86-11</f>
        <v>19</v>
      </c>
      <c r="G86" s="26"/>
      <c r="H86" s="26"/>
      <c r="I86" s="26"/>
      <c r="J86" s="26"/>
    </row>
    <row r="87">
      <c r="A87" s="43" t="s">
        <v>2160</v>
      </c>
      <c r="B87" s="27">
        <v>0.06712962962962964</v>
      </c>
      <c r="C87" s="43" t="s">
        <v>74</v>
      </c>
      <c r="D87" s="43" t="s">
        <v>209</v>
      </c>
      <c r="E87" s="28" t="s">
        <v>68</v>
      </c>
      <c r="F87" s="28">
        <v>20.0</v>
      </c>
      <c r="G87" s="26"/>
      <c r="H87" s="26"/>
      <c r="I87" s="26"/>
      <c r="J87" s="26"/>
    </row>
    <row r="88">
      <c r="A88" s="43" t="s">
        <v>2160</v>
      </c>
      <c r="B88" s="27">
        <v>0.0685763888888889</v>
      </c>
      <c r="C88" s="43" t="s">
        <v>968</v>
      </c>
      <c r="D88" s="43" t="s">
        <v>120</v>
      </c>
      <c r="E88" s="28">
        <v>14.0</v>
      </c>
      <c r="F88" s="25"/>
      <c r="G88" s="26"/>
      <c r="H88" s="26"/>
      <c r="I88" s="26"/>
      <c r="J88" s="43" t="s">
        <v>2186</v>
      </c>
    </row>
    <row r="89">
      <c r="A89" s="43" t="s">
        <v>2160</v>
      </c>
      <c r="B89" s="27">
        <v>0.0696412037037037</v>
      </c>
      <c r="C89" s="43" t="s">
        <v>968</v>
      </c>
      <c r="D89" s="43" t="s">
        <v>120</v>
      </c>
      <c r="E89" s="28">
        <v>8.0</v>
      </c>
      <c r="F89" s="25"/>
      <c r="G89" s="26"/>
      <c r="H89" s="26"/>
      <c r="I89" s="26"/>
      <c r="J89" s="43" t="s">
        <v>2187</v>
      </c>
    </row>
    <row r="90">
      <c r="A90" s="43" t="s">
        <v>2160</v>
      </c>
      <c r="B90" s="27">
        <v>0.0697337962962963</v>
      </c>
      <c r="C90" s="43" t="s">
        <v>69</v>
      </c>
      <c r="D90" s="43" t="s">
        <v>120</v>
      </c>
      <c r="E90" s="28">
        <v>12.0</v>
      </c>
      <c r="F90" s="25"/>
      <c r="G90" s="26"/>
      <c r="H90" s="26"/>
      <c r="I90" s="26"/>
      <c r="J90" s="43" t="s">
        <v>2188</v>
      </c>
    </row>
    <row r="91">
      <c r="A91" s="43" t="s">
        <v>2160</v>
      </c>
      <c r="B91" s="27">
        <v>0.07131944444444445</v>
      </c>
      <c r="C91" s="43" t="s">
        <v>968</v>
      </c>
      <c r="D91" s="43" t="s">
        <v>155</v>
      </c>
      <c r="E91" s="28">
        <v>3.0</v>
      </c>
      <c r="F91" s="25"/>
      <c r="G91" s="26"/>
      <c r="H91" s="26"/>
      <c r="I91" s="26"/>
      <c r="J91" s="43" t="s">
        <v>1309</v>
      </c>
    </row>
    <row r="92">
      <c r="A92" s="43" t="s">
        <v>2160</v>
      </c>
      <c r="B92" s="27">
        <v>0.07131944444444445</v>
      </c>
      <c r="C92" s="43" t="s">
        <v>70</v>
      </c>
      <c r="D92" s="43" t="s">
        <v>155</v>
      </c>
      <c r="E92" s="28">
        <v>29.0</v>
      </c>
      <c r="F92" s="25"/>
      <c r="G92" s="26"/>
      <c r="H92" s="26"/>
      <c r="I92" s="26"/>
      <c r="J92" s="43" t="s">
        <v>2189</v>
      </c>
    </row>
    <row r="93">
      <c r="A93" s="43" t="s">
        <v>2160</v>
      </c>
      <c r="B93" s="27">
        <v>0.07131944444444445</v>
      </c>
      <c r="C93" s="43" t="s">
        <v>69</v>
      </c>
      <c r="D93" s="43" t="s">
        <v>155</v>
      </c>
      <c r="E93" s="28" t="s">
        <v>75</v>
      </c>
      <c r="F93" s="28" t="s">
        <v>75</v>
      </c>
      <c r="G93" s="26"/>
      <c r="H93" s="26"/>
      <c r="I93" s="26"/>
      <c r="J93" s="43" t="s">
        <v>1429</v>
      </c>
    </row>
    <row r="94">
      <c r="A94" s="43" t="s">
        <v>2160</v>
      </c>
      <c r="B94" s="27">
        <v>0.07234953703703703</v>
      </c>
      <c r="C94" s="43" t="s">
        <v>66</v>
      </c>
      <c r="D94" s="43" t="s">
        <v>128</v>
      </c>
      <c r="E94" s="28">
        <v>7.0</v>
      </c>
      <c r="F94" s="25">
        <f>E94--2</f>
        <v>9</v>
      </c>
      <c r="G94" s="26"/>
      <c r="H94" s="26"/>
      <c r="I94" s="26"/>
      <c r="J94" s="26"/>
    </row>
    <row r="95">
      <c r="A95" s="43" t="s">
        <v>2160</v>
      </c>
      <c r="B95" s="27">
        <v>0.07344907407407407</v>
      </c>
      <c r="C95" s="43" t="s">
        <v>968</v>
      </c>
      <c r="D95" s="43" t="s">
        <v>132</v>
      </c>
      <c r="E95" s="28">
        <v>7.0</v>
      </c>
      <c r="F95" s="25">
        <f>E95-3</f>
        <v>4</v>
      </c>
      <c r="G95" s="26"/>
      <c r="H95" s="26"/>
      <c r="I95" s="26"/>
      <c r="J95" s="26"/>
    </row>
    <row r="96">
      <c r="A96" s="43" t="s">
        <v>2160</v>
      </c>
      <c r="B96" s="27">
        <v>0.07356481481481482</v>
      </c>
      <c r="C96" s="43" t="s">
        <v>66</v>
      </c>
      <c r="D96" s="43" t="s">
        <v>132</v>
      </c>
      <c r="E96" s="28" t="s">
        <v>75</v>
      </c>
      <c r="F96" s="28" t="s">
        <v>75</v>
      </c>
      <c r="G96" s="26"/>
      <c r="H96" s="26"/>
      <c r="I96" s="26"/>
      <c r="J96" s="26"/>
    </row>
    <row r="97">
      <c r="A97" s="43" t="s">
        <v>2160</v>
      </c>
      <c r="B97" s="27">
        <v>0.07381944444444444</v>
      </c>
      <c r="C97" s="43" t="s">
        <v>70</v>
      </c>
      <c r="D97" s="43" t="s">
        <v>154</v>
      </c>
      <c r="E97" s="28">
        <v>9.0</v>
      </c>
      <c r="F97" s="25">
        <f>E97-3</f>
        <v>6</v>
      </c>
      <c r="G97" s="26"/>
      <c r="H97" s="26"/>
      <c r="I97" s="26"/>
      <c r="J97" s="26"/>
    </row>
    <row r="98">
      <c r="A98" s="43" t="s">
        <v>2160</v>
      </c>
      <c r="B98" s="27">
        <v>0.07534722222222222</v>
      </c>
      <c r="C98" s="43" t="s">
        <v>66</v>
      </c>
      <c r="D98" s="43" t="s">
        <v>67</v>
      </c>
      <c r="E98" s="28">
        <v>20.0</v>
      </c>
      <c r="F98" s="28">
        <v>18.0</v>
      </c>
      <c r="G98" s="26"/>
      <c r="H98" s="26"/>
      <c r="I98" s="26"/>
      <c r="J98" s="43" t="s">
        <v>160</v>
      </c>
    </row>
    <row r="99">
      <c r="A99" s="43" t="s">
        <v>2160</v>
      </c>
      <c r="B99" s="27">
        <v>0.07534722222222222</v>
      </c>
      <c r="C99" s="43" t="s">
        <v>66</v>
      </c>
      <c r="D99" s="43" t="s">
        <v>67</v>
      </c>
      <c r="E99" s="28">
        <v>18.0</v>
      </c>
      <c r="F99" s="28">
        <v>16.0</v>
      </c>
      <c r="G99" s="26"/>
      <c r="H99" s="26"/>
      <c r="I99" s="26"/>
      <c r="J99" s="43" t="s">
        <v>161</v>
      </c>
    </row>
    <row r="100">
      <c r="A100" s="43" t="s">
        <v>2160</v>
      </c>
      <c r="B100" s="27">
        <v>0.07539351851851851</v>
      </c>
      <c r="C100" s="43" t="s">
        <v>968</v>
      </c>
      <c r="D100" s="43" t="s">
        <v>67</v>
      </c>
      <c r="E100" s="28" t="s">
        <v>68</v>
      </c>
      <c r="F100" s="28">
        <v>20.0</v>
      </c>
      <c r="G100" s="26"/>
      <c r="H100" s="26"/>
      <c r="I100" s="26"/>
      <c r="J100" s="43" t="s">
        <v>160</v>
      </c>
    </row>
    <row r="101">
      <c r="A101" s="43" t="s">
        <v>2160</v>
      </c>
      <c r="B101" s="27">
        <v>0.07539351851851851</v>
      </c>
      <c r="C101" s="43" t="s">
        <v>968</v>
      </c>
      <c r="D101" s="43" t="s">
        <v>67</v>
      </c>
      <c r="E101" s="28">
        <v>11.0</v>
      </c>
      <c r="F101" s="25">
        <f>E101-5</f>
        <v>6</v>
      </c>
      <c r="G101" s="26"/>
      <c r="H101" s="26"/>
      <c r="I101" s="26"/>
      <c r="J101" s="43" t="s">
        <v>161</v>
      </c>
    </row>
    <row r="102">
      <c r="A102" s="43" t="s">
        <v>2160</v>
      </c>
      <c r="B102" s="27">
        <v>0.07547453703703703</v>
      </c>
      <c r="C102" s="43" t="s">
        <v>70</v>
      </c>
      <c r="D102" s="43" t="s">
        <v>67</v>
      </c>
      <c r="E102" s="28" t="s">
        <v>75</v>
      </c>
      <c r="F102" s="28" t="s">
        <v>75</v>
      </c>
      <c r="G102" s="26"/>
      <c r="H102" s="26"/>
      <c r="I102" s="26"/>
      <c r="J102" s="43" t="s">
        <v>160</v>
      </c>
    </row>
    <row r="103">
      <c r="A103" s="43" t="s">
        <v>2160</v>
      </c>
      <c r="B103" s="27">
        <v>0.07547453703703703</v>
      </c>
      <c r="C103" s="43" t="s">
        <v>70</v>
      </c>
      <c r="D103" s="43" t="s">
        <v>67</v>
      </c>
      <c r="E103" s="28">
        <v>10.0</v>
      </c>
      <c r="F103" s="25">
        <f>E103-3</f>
        <v>7</v>
      </c>
      <c r="G103" s="26"/>
      <c r="H103" s="26"/>
      <c r="I103" s="26"/>
      <c r="J103" s="43" t="s">
        <v>161</v>
      </c>
    </row>
    <row r="104">
      <c r="A104" s="43" t="s">
        <v>2160</v>
      </c>
      <c r="B104" s="27">
        <v>0.0774537037037037</v>
      </c>
      <c r="C104" s="43" t="s">
        <v>69</v>
      </c>
      <c r="D104" s="43" t="s">
        <v>126</v>
      </c>
      <c r="E104" s="28">
        <v>7.0</v>
      </c>
      <c r="F104" s="25">
        <f>E104-5</f>
        <v>2</v>
      </c>
      <c r="G104" s="26"/>
      <c r="H104" s="26"/>
      <c r="I104" s="26"/>
      <c r="J104" s="26"/>
    </row>
    <row r="105">
      <c r="A105" s="43" t="s">
        <v>2160</v>
      </c>
      <c r="B105" s="27">
        <v>0.07796296296296296</v>
      </c>
      <c r="C105" s="43" t="s">
        <v>1961</v>
      </c>
      <c r="D105" s="43" t="s">
        <v>166</v>
      </c>
      <c r="E105" s="28">
        <v>12.0</v>
      </c>
      <c r="F105" s="25"/>
      <c r="G105" s="26"/>
      <c r="H105" s="26"/>
      <c r="I105" s="26"/>
      <c r="J105" s="26"/>
    </row>
    <row r="106">
      <c r="A106" s="43" t="s">
        <v>2160</v>
      </c>
      <c r="B106" s="27">
        <v>0.08193287037037036</v>
      </c>
      <c r="C106" s="43" t="s">
        <v>69</v>
      </c>
      <c r="D106" s="43" t="s">
        <v>89</v>
      </c>
      <c r="E106" s="28">
        <v>17.0</v>
      </c>
      <c r="F106" s="25">
        <f>E106-9</f>
        <v>8</v>
      </c>
      <c r="G106" s="26"/>
      <c r="H106" s="26"/>
      <c r="I106" s="26"/>
      <c r="J106" s="43" t="s">
        <v>842</v>
      </c>
    </row>
    <row r="107">
      <c r="A107" s="43" t="s">
        <v>2160</v>
      </c>
      <c r="B107" s="27">
        <v>0.08225694444444444</v>
      </c>
      <c r="C107" s="43" t="s">
        <v>69</v>
      </c>
      <c r="D107" s="43" t="s">
        <v>91</v>
      </c>
      <c r="E107" s="28">
        <v>26.0</v>
      </c>
      <c r="F107" s="25"/>
      <c r="G107" s="26"/>
      <c r="H107" s="43" t="s">
        <v>2190</v>
      </c>
      <c r="I107" s="26"/>
      <c r="J107" s="26"/>
    </row>
    <row r="108">
      <c r="A108" s="43" t="s">
        <v>2160</v>
      </c>
      <c r="B108" s="27">
        <v>0.10375</v>
      </c>
      <c r="C108" s="43" t="s">
        <v>74</v>
      </c>
      <c r="D108" s="43" t="s">
        <v>125</v>
      </c>
      <c r="E108" s="28" t="s">
        <v>75</v>
      </c>
      <c r="F108" s="28" t="s">
        <v>75</v>
      </c>
      <c r="G108" s="26"/>
      <c r="H108" s="26"/>
      <c r="I108" s="26"/>
      <c r="J108" s="43" t="s">
        <v>85</v>
      </c>
    </row>
    <row r="109">
      <c r="A109" s="43" t="s">
        <v>2160</v>
      </c>
      <c r="B109" s="27">
        <v>0.10375</v>
      </c>
      <c r="C109" s="43" t="s">
        <v>74</v>
      </c>
      <c r="D109" s="43" t="s">
        <v>125</v>
      </c>
      <c r="E109" s="28">
        <v>26.0</v>
      </c>
      <c r="F109" s="25">
        <f>E109-13</f>
        <v>13</v>
      </c>
      <c r="G109" s="26"/>
      <c r="H109" s="26"/>
      <c r="I109" s="26"/>
      <c r="J109" s="43" t="s">
        <v>86</v>
      </c>
    </row>
    <row r="110">
      <c r="A110" s="43" t="s">
        <v>2160</v>
      </c>
      <c r="B110" s="27">
        <v>0.10472222222222222</v>
      </c>
      <c r="C110" s="43" t="s">
        <v>74</v>
      </c>
      <c r="D110" s="43" t="s">
        <v>67</v>
      </c>
      <c r="E110" s="28">
        <v>15.0</v>
      </c>
      <c r="F110" s="25">
        <f>E110-0</f>
        <v>15</v>
      </c>
      <c r="G110" s="26"/>
      <c r="H110" s="26"/>
      <c r="I110" s="26"/>
      <c r="J110" s="26"/>
    </row>
    <row r="111">
      <c r="A111" s="43" t="s">
        <v>2160</v>
      </c>
      <c r="B111" s="27">
        <v>0.10526620370370371</v>
      </c>
      <c r="C111" s="43" t="s">
        <v>74</v>
      </c>
      <c r="D111" s="43" t="s">
        <v>83</v>
      </c>
      <c r="E111" s="28">
        <v>17.0</v>
      </c>
      <c r="F111" s="25">
        <f>E111-11</f>
        <v>6</v>
      </c>
      <c r="G111" s="26"/>
      <c r="H111" s="26"/>
      <c r="I111" s="26"/>
      <c r="J111" s="26"/>
    </row>
    <row r="112">
      <c r="A112" s="43" t="s">
        <v>2160</v>
      </c>
      <c r="B112" s="27">
        <v>0.11215277777777778</v>
      </c>
      <c r="C112" s="43" t="s">
        <v>70</v>
      </c>
      <c r="D112" s="43" t="s">
        <v>132</v>
      </c>
      <c r="E112" s="28">
        <v>24.0</v>
      </c>
      <c r="F112" s="25">
        <f>E112-8</f>
        <v>16</v>
      </c>
      <c r="G112" s="26"/>
      <c r="H112" s="26"/>
      <c r="I112" s="26"/>
      <c r="J112" s="26"/>
    </row>
    <row r="113">
      <c r="A113" s="43" t="s">
        <v>2160</v>
      </c>
      <c r="B113" s="27">
        <v>0.11613425925925926</v>
      </c>
      <c r="C113" s="43" t="s">
        <v>69</v>
      </c>
      <c r="D113" s="43" t="s">
        <v>67</v>
      </c>
      <c r="E113" s="28">
        <v>13.0</v>
      </c>
      <c r="F113" s="25">
        <f>E113-5</f>
        <v>8</v>
      </c>
      <c r="G113" s="26"/>
      <c r="H113" s="26"/>
      <c r="I113" s="26"/>
      <c r="J113" s="26"/>
    </row>
    <row r="114">
      <c r="A114" s="43" t="s">
        <v>2160</v>
      </c>
      <c r="B114" s="27">
        <v>0.12012731481481481</v>
      </c>
      <c r="C114" s="43" t="s">
        <v>74</v>
      </c>
      <c r="D114" s="43" t="s">
        <v>67</v>
      </c>
      <c r="E114" s="28">
        <v>13.0</v>
      </c>
      <c r="F114" s="25">
        <f>E114-0</f>
        <v>13</v>
      </c>
      <c r="G114" s="26"/>
      <c r="H114" s="26"/>
      <c r="I114" s="26"/>
      <c r="J114" s="26"/>
    </row>
    <row r="115">
      <c r="A115" s="43" t="s">
        <v>2160</v>
      </c>
      <c r="B115" s="27">
        <v>0.12012731481481481</v>
      </c>
      <c r="C115" s="43" t="s">
        <v>82</v>
      </c>
      <c r="D115" s="43" t="s">
        <v>67</v>
      </c>
      <c r="E115" s="28">
        <v>16.0</v>
      </c>
      <c r="F115" s="25">
        <f t="shared" ref="F115:F116" si="6">E115-4</f>
        <v>12</v>
      </c>
      <c r="G115" s="26"/>
      <c r="H115" s="26"/>
      <c r="I115" s="26"/>
      <c r="J115" s="26"/>
    </row>
    <row r="116">
      <c r="A116" s="43" t="s">
        <v>2160</v>
      </c>
      <c r="B116" s="27">
        <v>0.1284722222222222</v>
      </c>
      <c r="C116" s="43" t="s">
        <v>66</v>
      </c>
      <c r="D116" s="43" t="s">
        <v>79</v>
      </c>
      <c r="E116" s="28">
        <v>17.0</v>
      </c>
      <c r="F116" s="25">
        <f t="shared" si="6"/>
        <v>13</v>
      </c>
      <c r="G116" s="26"/>
      <c r="H116" s="26"/>
      <c r="I116" s="26"/>
      <c r="J116" s="26"/>
    </row>
    <row r="117">
      <c r="A117" s="43" t="s">
        <v>2160</v>
      </c>
      <c r="B117" s="27">
        <v>0.13037037037037036</v>
      </c>
      <c r="C117" s="43" t="s">
        <v>69</v>
      </c>
      <c r="D117" s="43" t="s">
        <v>67</v>
      </c>
      <c r="E117" s="28">
        <v>23.0</v>
      </c>
      <c r="F117" s="25">
        <f>E117-5</f>
        <v>18</v>
      </c>
      <c r="G117" s="26"/>
      <c r="H117" s="26"/>
      <c r="I117" s="26"/>
      <c r="J117" s="26"/>
    </row>
    <row r="118">
      <c r="A118" s="43" t="s">
        <v>2160</v>
      </c>
      <c r="B118" s="27">
        <v>0.1385185185185185</v>
      </c>
      <c r="C118" s="43" t="s">
        <v>157</v>
      </c>
      <c r="D118" s="43" t="s">
        <v>67</v>
      </c>
      <c r="E118" s="28">
        <v>9.0</v>
      </c>
      <c r="F118" s="25">
        <f>E118-3</f>
        <v>6</v>
      </c>
      <c r="G118" s="26"/>
      <c r="H118" s="26"/>
      <c r="I118" s="26"/>
      <c r="J118" s="26"/>
    </row>
    <row r="119">
      <c r="A119" s="43" t="s">
        <v>2160</v>
      </c>
      <c r="B119" s="27">
        <v>0.13912037037037037</v>
      </c>
      <c r="C119" s="43" t="s">
        <v>968</v>
      </c>
      <c r="D119" s="43" t="s">
        <v>67</v>
      </c>
      <c r="E119" s="28">
        <v>11.0</v>
      </c>
      <c r="F119" s="25">
        <f>E119-9</f>
        <v>2</v>
      </c>
      <c r="G119" s="26"/>
      <c r="H119" s="26"/>
      <c r="I119" s="26"/>
      <c r="J119" s="26"/>
    </row>
    <row r="120">
      <c r="A120" s="43" t="s">
        <v>2160</v>
      </c>
      <c r="B120" s="27">
        <v>0.13912037037037037</v>
      </c>
      <c r="C120" s="43" t="s">
        <v>69</v>
      </c>
      <c r="D120" s="43" t="s">
        <v>67</v>
      </c>
      <c r="E120" s="28">
        <v>10.0</v>
      </c>
      <c r="F120" s="25">
        <f>E120-5</f>
        <v>5</v>
      </c>
      <c r="G120" s="26"/>
      <c r="H120" s="26"/>
      <c r="I120" s="26"/>
      <c r="J120" s="26"/>
    </row>
    <row r="121">
      <c r="A121" s="43" t="s">
        <v>2160</v>
      </c>
      <c r="B121" s="27">
        <v>0.14059027777777777</v>
      </c>
      <c r="C121" s="43" t="s">
        <v>66</v>
      </c>
      <c r="D121" s="43" t="s">
        <v>125</v>
      </c>
      <c r="E121" s="28">
        <v>28.0</v>
      </c>
      <c r="F121" s="25">
        <f>E121-10</f>
        <v>18</v>
      </c>
      <c r="G121" s="26"/>
      <c r="H121" s="26"/>
      <c r="I121" s="26"/>
      <c r="J121" s="43" t="s">
        <v>2191</v>
      </c>
    </row>
    <row r="122">
      <c r="A122" s="43" t="s">
        <v>2160</v>
      </c>
      <c r="B122" s="27">
        <v>0.14059027777777777</v>
      </c>
      <c r="C122" s="43" t="s">
        <v>70</v>
      </c>
      <c r="D122" s="43" t="s">
        <v>125</v>
      </c>
      <c r="E122" s="28">
        <v>38.0</v>
      </c>
      <c r="F122" s="25">
        <f>E122-10-9</f>
        <v>19</v>
      </c>
      <c r="G122" s="26"/>
      <c r="H122" s="26"/>
      <c r="I122" s="26"/>
      <c r="J122" s="43" t="s">
        <v>2191</v>
      </c>
    </row>
    <row r="123">
      <c r="A123" s="43" t="s">
        <v>2160</v>
      </c>
      <c r="B123" s="27">
        <v>0.14059027777777777</v>
      </c>
      <c r="C123" s="43" t="s">
        <v>82</v>
      </c>
      <c r="D123" s="43" t="s">
        <v>125</v>
      </c>
      <c r="E123" s="28">
        <v>23.0</v>
      </c>
      <c r="F123" s="25">
        <f>E123-2-10</f>
        <v>11</v>
      </c>
      <c r="G123" s="26"/>
      <c r="H123" s="26"/>
      <c r="I123" s="26"/>
      <c r="J123" s="43" t="s">
        <v>2191</v>
      </c>
    </row>
    <row r="124">
      <c r="A124" s="43" t="s">
        <v>2160</v>
      </c>
      <c r="B124" s="27">
        <v>0.14059027777777777</v>
      </c>
      <c r="C124" s="43" t="s">
        <v>74</v>
      </c>
      <c r="D124" s="43" t="s">
        <v>125</v>
      </c>
      <c r="E124" s="28" t="s">
        <v>75</v>
      </c>
      <c r="F124" s="28" t="s">
        <v>75</v>
      </c>
      <c r="G124" s="26"/>
      <c r="H124" s="26"/>
      <c r="I124" s="26"/>
      <c r="J124" s="43" t="s">
        <v>85</v>
      </c>
    </row>
    <row r="125">
      <c r="A125" s="43" t="s">
        <v>2160</v>
      </c>
      <c r="B125" s="27">
        <v>0.14059027777777777</v>
      </c>
      <c r="C125" s="43" t="s">
        <v>74</v>
      </c>
      <c r="D125" s="43" t="s">
        <v>125</v>
      </c>
      <c r="E125" s="28">
        <v>42.0</v>
      </c>
      <c r="F125" s="25">
        <f>E125-10-13</f>
        <v>19</v>
      </c>
      <c r="G125" s="26"/>
      <c r="H125" s="26"/>
      <c r="I125" s="26"/>
      <c r="J125" s="43" t="s">
        <v>2192</v>
      </c>
    </row>
    <row r="126">
      <c r="A126" s="43" t="s">
        <v>2160</v>
      </c>
      <c r="B126" s="27">
        <v>0.14059027777777777</v>
      </c>
      <c r="C126" s="43" t="s">
        <v>69</v>
      </c>
      <c r="D126" s="43" t="s">
        <v>125</v>
      </c>
      <c r="E126" s="28">
        <v>21.0</v>
      </c>
      <c r="F126" s="25">
        <f>E126-4-10</f>
        <v>7</v>
      </c>
      <c r="G126" s="26"/>
      <c r="H126" s="26"/>
      <c r="I126" s="26"/>
      <c r="J126" s="43" t="s">
        <v>2191</v>
      </c>
    </row>
    <row r="127">
      <c r="A127" s="43" t="s">
        <v>2160</v>
      </c>
      <c r="B127" s="27">
        <v>0.14059027777777777</v>
      </c>
      <c r="C127" s="43" t="s">
        <v>968</v>
      </c>
      <c r="D127" s="43" t="s">
        <v>125</v>
      </c>
      <c r="E127" s="28">
        <v>26.0</v>
      </c>
      <c r="F127" s="25">
        <f>E127-1-10</f>
        <v>15</v>
      </c>
      <c r="G127" s="26"/>
      <c r="H127" s="26"/>
      <c r="I127" s="26"/>
      <c r="J127" s="43" t="s">
        <v>2191</v>
      </c>
    </row>
    <row r="128">
      <c r="A128" s="43" t="s">
        <v>2160</v>
      </c>
      <c r="B128" s="27">
        <v>0.14059027777777777</v>
      </c>
      <c r="C128" s="43" t="s">
        <v>84</v>
      </c>
      <c r="D128" s="43" t="s">
        <v>125</v>
      </c>
      <c r="E128" s="28">
        <v>15.0</v>
      </c>
      <c r="F128" s="25">
        <f>E128-2-10</f>
        <v>3</v>
      </c>
      <c r="G128" s="26"/>
      <c r="H128" s="26"/>
      <c r="I128" s="26"/>
      <c r="J128" s="43" t="s">
        <v>2191</v>
      </c>
    </row>
    <row r="129">
      <c r="A129" s="43" t="s">
        <v>2160</v>
      </c>
      <c r="B129" s="27">
        <v>0.14239583333333333</v>
      </c>
      <c r="C129" s="43" t="s">
        <v>968</v>
      </c>
      <c r="D129" s="43" t="s">
        <v>67</v>
      </c>
      <c r="E129" s="28">
        <v>22.0</v>
      </c>
      <c r="F129" s="25">
        <f>E129-9</f>
        <v>13</v>
      </c>
      <c r="G129" s="26"/>
      <c r="H129" s="26"/>
      <c r="I129" s="26"/>
      <c r="J129" s="26"/>
    </row>
    <row r="130">
      <c r="A130" s="43" t="s">
        <v>2160</v>
      </c>
      <c r="B130" s="27">
        <v>0.14997685185185186</v>
      </c>
      <c r="C130" s="43" t="s">
        <v>74</v>
      </c>
      <c r="D130" s="43" t="s">
        <v>83</v>
      </c>
      <c r="E130" s="28">
        <v>16.0</v>
      </c>
      <c r="F130" s="25">
        <f>E130-11</f>
        <v>5</v>
      </c>
      <c r="G130" s="26"/>
      <c r="H130" s="26"/>
      <c r="I130" s="26"/>
      <c r="J130" s="26"/>
    </row>
    <row r="131">
      <c r="A131" s="43" t="s">
        <v>2160</v>
      </c>
      <c r="B131" s="27">
        <v>0.14427083333333332</v>
      </c>
      <c r="C131" s="43" t="s">
        <v>74</v>
      </c>
      <c r="D131" s="43" t="s">
        <v>79</v>
      </c>
      <c r="E131" s="28">
        <v>8.0</v>
      </c>
      <c r="F131" s="25">
        <f t="shared" ref="F131:F132" si="7">E131-4</f>
        <v>4</v>
      </c>
      <c r="G131" s="26"/>
      <c r="H131" s="26"/>
      <c r="I131" s="26"/>
      <c r="J131" s="26"/>
    </row>
    <row r="132">
      <c r="A132" s="43" t="s">
        <v>2160</v>
      </c>
      <c r="B132" s="27">
        <v>0.14427083333333332</v>
      </c>
      <c r="C132" s="43" t="s">
        <v>66</v>
      </c>
      <c r="D132" s="43" t="s">
        <v>79</v>
      </c>
      <c r="E132" s="28">
        <v>16.0</v>
      </c>
      <c r="F132" s="25">
        <f t="shared" si="7"/>
        <v>12</v>
      </c>
      <c r="G132" s="26"/>
      <c r="H132" s="26"/>
      <c r="I132" s="26"/>
      <c r="J132" s="26"/>
    </row>
    <row r="133">
      <c r="A133" s="43" t="s">
        <v>2160</v>
      </c>
      <c r="B133" s="27">
        <v>0.14493055555555556</v>
      </c>
      <c r="C133" s="43" t="s">
        <v>69</v>
      </c>
      <c r="D133" s="43" t="s">
        <v>79</v>
      </c>
      <c r="E133" s="28">
        <v>20.0</v>
      </c>
      <c r="F133" s="25">
        <f t="shared" ref="F133:F134" si="8">E133-3</f>
        <v>17</v>
      </c>
      <c r="G133" s="26"/>
      <c r="H133" s="26"/>
      <c r="I133" s="26"/>
      <c r="J133" s="26"/>
    </row>
    <row r="134">
      <c r="A134" s="43" t="s">
        <v>2160</v>
      </c>
      <c r="B134" s="27">
        <v>0.1450925925925926</v>
      </c>
      <c r="C134" s="43" t="s">
        <v>69</v>
      </c>
      <c r="D134" s="43" t="s">
        <v>79</v>
      </c>
      <c r="E134" s="28">
        <v>19.0</v>
      </c>
      <c r="F134" s="25">
        <f t="shared" si="8"/>
        <v>16</v>
      </c>
      <c r="G134" s="26"/>
      <c r="H134" s="26"/>
      <c r="I134" s="26"/>
      <c r="J134" s="26"/>
    </row>
    <row r="135">
      <c r="A135" s="43" t="s">
        <v>2160</v>
      </c>
      <c r="B135" s="27">
        <v>0.1450925925925926</v>
      </c>
      <c r="C135" s="43" t="s">
        <v>66</v>
      </c>
      <c r="D135" s="43" t="s">
        <v>79</v>
      </c>
      <c r="E135" s="28">
        <v>21.0</v>
      </c>
      <c r="F135" s="25">
        <f>E135-4</f>
        <v>17</v>
      </c>
      <c r="G135" s="26"/>
      <c r="H135" s="26"/>
      <c r="I135" s="26"/>
      <c r="J135" s="26"/>
    </row>
    <row r="136">
      <c r="A136" s="43" t="s">
        <v>2160</v>
      </c>
      <c r="B136" s="27">
        <v>0.1454976851851852</v>
      </c>
      <c r="C136" s="43" t="s">
        <v>70</v>
      </c>
      <c r="D136" s="43" t="s">
        <v>78</v>
      </c>
      <c r="E136" s="28">
        <v>18.0</v>
      </c>
      <c r="F136" s="25">
        <f>E136-9</f>
        <v>9</v>
      </c>
      <c r="G136" s="26"/>
      <c r="H136" s="26"/>
      <c r="I136" s="26"/>
      <c r="J136" s="26"/>
    </row>
    <row r="137">
      <c r="A137" s="43" t="s">
        <v>2160</v>
      </c>
      <c r="B137" s="27">
        <v>0.14597222222222223</v>
      </c>
      <c r="C137" s="43" t="s">
        <v>66</v>
      </c>
      <c r="D137" s="43" t="s">
        <v>79</v>
      </c>
      <c r="E137" s="28">
        <v>16.0</v>
      </c>
      <c r="F137" s="25">
        <f>E137-4</f>
        <v>12</v>
      </c>
      <c r="G137" s="26"/>
      <c r="H137" s="26"/>
      <c r="I137" s="26"/>
      <c r="J137" s="26"/>
    </row>
    <row r="138">
      <c r="A138" s="43" t="s">
        <v>2160</v>
      </c>
      <c r="B138" s="27">
        <v>0.14597222222222223</v>
      </c>
      <c r="C138" s="43" t="s">
        <v>69</v>
      </c>
      <c r="D138" s="43" t="s">
        <v>79</v>
      </c>
      <c r="E138" s="28" t="s">
        <v>88</v>
      </c>
      <c r="F138" s="28">
        <v>1.0</v>
      </c>
      <c r="G138" s="26"/>
      <c r="H138" s="26"/>
      <c r="I138" s="26"/>
      <c r="J138" s="26"/>
    </row>
    <row r="139">
      <c r="A139" s="43" t="s">
        <v>2160</v>
      </c>
      <c r="B139" s="27">
        <v>0.14788194444444444</v>
      </c>
      <c r="C139" s="43" t="s">
        <v>70</v>
      </c>
      <c r="D139" s="43" t="s">
        <v>78</v>
      </c>
      <c r="E139" s="25">
        <f>F139+9</f>
        <v>26</v>
      </c>
      <c r="F139" s="28">
        <v>17.0</v>
      </c>
      <c r="G139" s="26"/>
      <c r="H139" s="26"/>
      <c r="I139" s="26"/>
      <c r="J139" s="26"/>
    </row>
    <row r="140">
      <c r="A140" s="43" t="s">
        <v>2160</v>
      </c>
      <c r="B140" s="27">
        <v>0.14814814814814814</v>
      </c>
      <c r="C140" s="43" t="s">
        <v>66</v>
      </c>
      <c r="D140" s="43" t="s">
        <v>79</v>
      </c>
      <c r="E140" s="28">
        <v>17.0</v>
      </c>
      <c r="F140" s="25">
        <f>E140-4</f>
        <v>13</v>
      </c>
      <c r="G140" s="26"/>
      <c r="H140" s="26"/>
      <c r="I140" s="26"/>
      <c r="J140" s="26"/>
    </row>
    <row r="141">
      <c r="A141" s="43" t="s">
        <v>2160</v>
      </c>
      <c r="B141" s="27">
        <v>0.14814814814814814</v>
      </c>
      <c r="C141" s="43" t="s">
        <v>69</v>
      </c>
      <c r="D141" s="43" t="s">
        <v>79</v>
      </c>
      <c r="E141" s="28">
        <v>13.0</v>
      </c>
      <c r="F141" s="25">
        <f>E141-3</f>
        <v>10</v>
      </c>
      <c r="G141" s="26"/>
      <c r="H141" s="26"/>
      <c r="I141" s="26"/>
      <c r="J141" s="26"/>
    </row>
    <row r="142">
      <c r="A142" s="43" t="s">
        <v>2160</v>
      </c>
      <c r="B142" s="27">
        <v>0.1484375</v>
      </c>
      <c r="C142" s="43" t="s">
        <v>66</v>
      </c>
      <c r="D142" s="43" t="s">
        <v>79</v>
      </c>
      <c r="E142" s="28">
        <v>21.0</v>
      </c>
      <c r="F142" s="25">
        <f>E142-4</f>
        <v>17</v>
      </c>
      <c r="G142" s="26"/>
      <c r="H142" s="26"/>
      <c r="I142" s="26"/>
      <c r="J142" s="26"/>
    </row>
    <row r="143">
      <c r="A143" s="43" t="s">
        <v>2160</v>
      </c>
      <c r="B143" s="27">
        <v>0.14856481481481482</v>
      </c>
      <c r="C143" s="43" t="s">
        <v>69</v>
      </c>
      <c r="D143" s="43" t="s">
        <v>79</v>
      </c>
      <c r="E143" s="28">
        <v>9.0</v>
      </c>
      <c r="F143" s="25">
        <f>E143-3</f>
        <v>6</v>
      </c>
      <c r="G143" s="26"/>
      <c r="H143" s="26"/>
      <c r="I143" s="26"/>
      <c r="J143" s="26"/>
    </row>
    <row r="144">
      <c r="A144" s="43" t="s">
        <v>2160</v>
      </c>
      <c r="B144" s="27">
        <v>0.14886574074074074</v>
      </c>
      <c r="C144" s="43" t="s">
        <v>70</v>
      </c>
      <c r="D144" s="43" t="s">
        <v>78</v>
      </c>
      <c r="E144" s="25">
        <f>F144+9</f>
        <v>18</v>
      </c>
      <c r="F144" s="28">
        <v>9.0</v>
      </c>
      <c r="G144" s="26"/>
      <c r="H144" s="26"/>
      <c r="I144" s="26"/>
      <c r="J144" s="26"/>
    </row>
    <row r="145">
      <c r="A145" s="43" t="s">
        <v>2160</v>
      </c>
      <c r="B145" s="27">
        <v>0.14925925925925926</v>
      </c>
      <c r="C145" s="43" t="s">
        <v>69</v>
      </c>
      <c r="D145" s="43" t="s">
        <v>79</v>
      </c>
      <c r="E145" s="28">
        <v>19.0</v>
      </c>
      <c r="F145" s="25">
        <f t="shared" ref="F145:F146" si="9">E145-3</f>
        <v>16</v>
      </c>
      <c r="G145" s="26"/>
      <c r="H145" s="26"/>
      <c r="I145" s="26"/>
      <c r="J145" s="26"/>
    </row>
    <row r="146">
      <c r="A146" s="43" t="s">
        <v>2160</v>
      </c>
      <c r="B146" s="27">
        <v>0.15006944444444445</v>
      </c>
      <c r="C146" s="43" t="s">
        <v>69</v>
      </c>
      <c r="D146" s="43" t="s">
        <v>79</v>
      </c>
      <c r="E146" s="28">
        <v>17.0</v>
      </c>
      <c r="F146" s="25">
        <f t="shared" si="9"/>
        <v>14</v>
      </c>
      <c r="G146" s="26"/>
      <c r="H146" s="26"/>
      <c r="I146" s="26"/>
      <c r="J146" s="26"/>
    </row>
    <row r="147">
      <c r="A147" s="43" t="s">
        <v>2160</v>
      </c>
      <c r="B147" s="27">
        <v>0.15018518518518517</v>
      </c>
      <c r="C147" s="43" t="s">
        <v>66</v>
      </c>
      <c r="D147" s="43" t="s">
        <v>79</v>
      </c>
      <c r="E147" s="28" t="s">
        <v>68</v>
      </c>
      <c r="F147" s="28">
        <v>20.0</v>
      </c>
      <c r="G147" s="26"/>
      <c r="H147" s="26"/>
      <c r="I147" s="26"/>
      <c r="J147" s="26"/>
    </row>
    <row r="148">
      <c r="A148" s="43" t="s">
        <v>2160</v>
      </c>
      <c r="B148" s="27">
        <v>0.15135416666666668</v>
      </c>
      <c r="C148" s="43" t="s">
        <v>74</v>
      </c>
      <c r="D148" s="43" t="s">
        <v>67</v>
      </c>
      <c r="E148" s="28">
        <v>17.0</v>
      </c>
      <c r="F148" s="25">
        <f>E148-0</f>
        <v>17</v>
      </c>
      <c r="G148" s="26"/>
      <c r="H148" s="26"/>
      <c r="I148" s="26"/>
      <c r="J148" s="26"/>
    </row>
    <row r="149">
      <c r="A149" s="43" t="s">
        <v>2160</v>
      </c>
      <c r="B149" s="27">
        <v>0.15135416666666668</v>
      </c>
      <c r="C149" s="43" t="s">
        <v>70</v>
      </c>
      <c r="D149" s="43" t="s">
        <v>67</v>
      </c>
      <c r="E149" s="28">
        <v>17.0</v>
      </c>
      <c r="F149" s="25">
        <f>E149-3</f>
        <v>14</v>
      </c>
      <c r="G149" s="26"/>
      <c r="H149" s="26"/>
      <c r="I149" s="26"/>
      <c r="J149" s="26"/>
    </row>
    <row r="150">
      <c r="A150" s="43" t="s">
        <v>2160</v>
      </c>
      <c r="B150" s="27">
        <v>0.15263888888888888</v>
      </c>
      <c r="C150" s="43" t="s">
        <v>82</v>
      </c>
      <c r="D150" s="43" t="s">
        <v>67</v>
      </c>
      <c r="E150" s="28">
        <v>19.0</v>
      </c>
      <c r="F150" s="28">
        <v>17.0</v>
      </c>
      <c r="G150" s="26"/>
      <c r="H150" s="26"/>
      <c r="I150" s="26"/>
      <c r="J150" s="43" t="s">
        <v>2193</v>
      </c>
    </row>
    <row r="151">
      <c r="A151" s="43" t="s">
        <v>2160</v>
      </c>
      <c r="B151" s="27">
        <v>0.15263888888888888</v>
      </c>
      <c r="C151" s="43" t="s">
        <v>82</v>
      </c>
      <c r="D151" s="43" t="s">
        <v>67</v>
      </c>
      <c r="E151" s="28">
        <v>19.0</v>
      </c>
      <c r="F151" s="28">
        <v>17.0</v>
      </c>
      <c r="G151" s="26"/>
      <c r="H151" s="26"/>
      <c r="I151" s="26"/>
      <c r="J151" s="43" t="s">
        <v>2194</v>
      </c>
    </row>
    <row r="152">
      <c r="A152" s="43" t="s">
        <v>2160</v>
      </c>
      <c r="B152" s="27">
        <v>0.15537037037037038</v>
      </c>
      <c r="C152" s="43" t="s">
        <v>66</v>
      </c>
      <c r="D152" s="43" t="s">
        <v>79</v>
      </c>
      <c r="E152" s="28">
        <v>16.0</v>
      </c>
      <c r="F152" s="25">
        <f>E152-4</f>
        <v>12</v>
      </c>
      <c r="G152" s="26"/>
      <c r="H152" s="26"/>
      <c r="I152" s="26"/>
      <c r="J152" s="26"/>
    </row>
    <row r="153">
      <c r="A153" s="43" t="s">
        <v>2160</v>
      </c>
      <c r="B153" s="27">
        <v>0.15537037037037038</v>
      </c>
      <c r="C153" s="43" t="s">
        <v>70</v>
      </c>
      <c r="D153" s="43" t="s">
        <v>78</v>
      </c>
      <c r="E153" s="28">
        <v>28.0</v>
      </c>
      <c r="F153" s="25">
        <f>E153-9</f>
        <v>19</v>
      </c>
      <c r="G153" s="26"/>
      <c r="H153" s="26"/>
      <c r="I153" s="26"/>
      <c r="J153" s="26"/>
    </row>
    <row r="154">
      <c r="A154" s="43" t="s">
        <v>2160</v>
      </c>
      <c r="B154" s="27">
        <v>0.15563657407407408</v>
      </c>
      <c r="C154" s="43" t="s">
        <v>69</v>
      </c>
      <c r="D154" s="43" t="s">
        <v>79</v>
      </c>
      <c r="E154" s="28" t="s">
        <v>68</v>
      </c>
      <c r="F154" s="28">
        <v>20.0</v>
      </c>
      <c r="G154" s="26"/>
      <c r="H154" s="26"/>
      <c r="I154" s="26"/>
      <c r="J154" s="26"/>
    </row>
    <row r="155">
      <c r="A155" s="43" t="s">
        <v>2160</v>
      </c>
      <c r="B155" s="27">
        <v>0.15563657407407408</v>
      </c>
      <c r="C155" s="43" t="s">
        <v>70</v>
      </c>
      <c r="D155" s="43" t="s">
        <v>125</v>
      </c>
      <c r="E155" s="28">
        <v>21.0</v>
      </c>
      <c r="F155" s="25">
        <f>E155-9</f>
        <v>12</v>
      </c>
      <c r="G155" s="26"/>
      <c r="H155" s="26"/>
      <c r="I155" s="26"/>
      <c r="J155" s="26"/>
    </row>
    <row r="156">
      <c r="A156" s="43" t="s">
        <v>2160</v>
      </c>
      <c r="B156" s="27">
        <v>0.15563657407407408</v>
      </c>
      <c r="C156" s="43" t="s">
        <v>69</v>
      </c>
      <c r="D156" s="43" t="s">
        <v>125</v>
      </c>
      <c r="E156" s="28">
        <v>20.0</v>
      </c>
      <c r="F156" s="25">
        <f>E156-4</f>
        <v>16</v>
      </c>
      <c r="G156" s="26"/>
      <c r="H156" s="26"/>
      <c r="I156" s="26"/>
      <c r="J156" s="26"/>
    </row>
    <row r="157">
      <c r="A157" s="43" t="s">
        <v>2160</v>
      </c>
      <c r="B157" s="27">
        <v>0.15563657407407408</v>
      </c>
      <c r="C157" s="43" t="s">
        <v>66</v>
      </c>
      <c r="D157" s="43" t="s">
        <v>125</v>
      </c>
      <c r="E157" s="28">
        <v>9.0</v>
      </c>
      <c r="F157" s="25">
        <f>E157-0</f>
        <v>9</v>
      </c>
      <c r="G157" s="26"/>
      <c r="H157" s="26"/>
      <c r="I157" s="26"/>
      <c r="J157" s="26"/>
    </row>
    <row r="158">
      <c r="A158" s="43" t="s">
        <v>2160</v>
      </c>
      <c r="B158" s="27">
        <v>0.15738425925925925</v>
      </c>
      <c r="C158" s="43" t="s">
        <v>66</v>
      </c>
      <c r="D158" s="43" t="s">
        <v>67</v>
      </c>
      <c r="E158" s="28">
        <v>10.0</v>
      </c>
      <c r="F158" s="25">
        <f>E158-2</f>
        <v>8</v>
      </c>
      <c r="G158" s="26"/>
      <c r="H158" s="26"/>
      <c r="I158" s="26"/>
      <c r="J158" s="26"/>
    </row>
    <row r="159">
      <c r="A159" s="43" t="s">
        <v>2160</v>
      </c>
      <c r="B159" s="27">
        <v>0.15768518518518518</v>
      </c>
      <c r="C159" s="43" t="s">
        <v>70</v>
      </c>
      <c r="D159" s="43" t="s">
        <v>67</v>
      </c>
      <c r="E159" s="28">
        <v>16.0</v>
      </c>
      <c r="F159" s="25">
        <f>E159-3</f>
        <v>13</v>
      </c>
      <c r="G159" s="26"/>
      <c r="H159" s="26"/>
      <c r="I159" s="26"/>
      <c r="J159" s="26"/>
    </row>
    <row r="160">
      <c r="A160" s="43" t="s">
        <v>2160</v>
      </c>
      <c r="B160" s="27">
        <v>0.15824074074074074</v>
      </c>
      <c r="C160" s="43" t="s">
        <v>70</v>
      </c>
      <c r="D160" s="43" t="s">
        <v>78</v>
      </c>
      <c r="E160" s="28">
        <v>15.0</v>
      </c>
      <c r="F160" s="25">
        <f t="shared" ref="F160:F161" si="10">E160-9</f>
        <v>6</v>
      </c>
      <c r="G160" s="26"/>
      <c r="H160" s="26"/>
      <c r="I160" s="26"/>
      <c r="J160" s="26"/>
    </row>
    <row r="161">
      <c r="A161" s="43" t="s">
        <v>2160</v>
      </c>
      <c r="B161" s="27">
        <v>0.15850694444444444</v>
      </c>
      <c r="C161" s="43" t="s">
        <v>70</v>
      </c>
      <c r="D161" s="43" t="s">
        <v>125</v>
      </c>
      <c r="E161" s="28">
        <v>22.0</v>
      </c>
      <c r="F161" s="25">
        <f t="shared" si="10"/>
        <v>13</v>
      </c>
      <c r="G161" s="26"/>
      <c r="H161" s="26"/>
      <c r="I161" s="26"/>
      <c r="J161" s="2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2195</v>
      </c>
      <c r="B2" s="27">
        <v>0.01423611111111111</v>
      </c>
      <c r="C2" s="26" t="s">
        <v>70</v>
      </c>
      <c r="D2" s="26" t="s">
        <v>125</v>
      </c>
      <c r="E2" s="25" t="s">
        <v>75</v>
      </c>
      <c r="F2" s="25" t="s">
        <v>75</v>
      </c>
      <c r="G2" s="26"/>
      <c r="H2" s="26"/>
      <c r="I2" s="26"/>
      <c r="J2" s="26" t="s">
        <v>2196</v>
      </c>
    </row>
    <row r="3">
      <c r="A3" s="26" t="s">
        <v>2195</v>
      </c>
      <c r="B3" s="27">
        <v>0.01423611111111111</v>
      </c>
      <c r="C3" s="26" t="s">
        <v>70</v>
      </c>
      <c r="D3" s="26" t="s">
        <v>125</v>
      </c>
      <c r="E3" s="25">
        <v>24.0</v>
      </c>
      <c r="F3" s="25">
        <f>E3-9</f>
        <v>15</v>
      </c>
      <c r="G3" s="26"/>
      <c r="H3" s="26"/>
      <c r="I3" s="26"/>
      <c r="J3" s="26" t="s">
        <v>161</v>
      </c>
    </row>
    <row r="4">
      <c r="A4" s="26" t="s">
        <v>2195</v>
      </c>
      <c r="B4" s="27">
        <v>0.01425925925925926</v>
      </c>
      <c r="C4" s="26" t="s">
        <v>66</v>
      </c>
      <c r="D4" s="26" t="s">
        <v>125</v>
      </c>
      <c r="E4" s="25" t="s">
        <v>75</v>
      </c>
      <c r="F4" s="25" t="s">
        <v>75</v>
      </c>
      <c r="G4" s="26"/>
      <c r="H4" s="26"/>
      <c r="I4" s="26"/>
      <c r="J4" s="26" t="s">
        <v>2196</v>
      </c>
    </row>
    <row r="5">
      <c r="A5" s="26" t="s">
        <v>2195</v>
      </c>
      <c r="B5" s="27">
        <v>0.01425925925925926</v>
      </c>
      <c r="C5" s="26" t="s">
        <v>66</v>
      </c>
      <c r="D5" s="26" t="s">
        <v>125</v>
      </c>
      <c r="E5" s="25">
        <v>3.0</v>
      </c>
      <c r="F5" s="25">
        <f>E5-0</f>
        <v>3</v>
      </c>
      <c r="G5" s="26"/>
      <c r="H5" s="26"/>
      <c r="I5" s="26"/>
      <c r="J5" s="26" t="s">
        <v>161</v>
      </c>
    </row>
    <row r="6">
      <c r="A6" s="26" t="s">
        <v>2195</v>
      </c>
      <c r="B6" s="27">
        <v>0.014282407407407407</v>
      </c>
      <c r="C6" s="26" t="s">
        <v>69</v>
      </c>
      <c r="D6" s="26" t="s">
        <v>125</v>
      </c>
      <c r="E6" s="25" t="s">
        <v>75</v>
      </c>
      <c r="F6" s="25" t="s">
        <v>75</v>
      </c>
      <c r="G6" s="26"/>
      <c r="H6" s="26"/>
      <c r="I6" s="26"/>
      <c r="J6" s="26" t="s">
        <v>2196</v>
      </c>
    </row>
    <row r="7">
      <c r="A7" s="26" t="s">
        <v>2195</v>
      </c>
      <c r="B7" s="27">
        <v>0.014282407407407407</v>
      </c>
      <c r="C7" s="26" t="s">
        <v>69</v>
      </c>
      <c r="D7" s="26" t="s">
        <v>125</v>
      </c>
      <c r="E7" s="25">
        <v>6.0</v>
      </c>
      <c r="F7" s="25">
        <f>E7-4</f>
        <v>2</v>
      </c>
      <c r="G7" s="26"/>
      <c r="H7" s="26"/>
      <c r="I7" s="26"/>
      <c r="J7" s="26" t="s">
        <v>161</v>
      </c>
    </row>
    <row r="8">
      <c r="A8" s="26" t="s">
        <v>2195</v>
      </c>
      <c r="B8" s="27">
        <v>0.014305555555555556</v>
      </c>
      <c r="C8" s="26" t="s">
        <v>74</v>
      </c>
      <c r="D8" s="26" t="s">
        <v>125</v>
      </c>
      <c r="E8" s="25" t="s">
        <v>68</v>
      </c>
      <c r="F8" s="25">
        <v>20.0</v>
      </c>
      <c r="G8" s="26"/>
      <c r="H8" s="26"/>
      <c r="I8" s="26"/>
      <c r="J8" s="26"/>
    </row>
    <row r="9">
      <c r="A9" s="26" t="s">
        <v>2195</v>
      </c>
      <c r="B9" s="27">
        <v>0.014328703703703703</v>
      </c>
      <c r="C9" s="26" t="s">
        <v>82</v>
      </c>
      <c r="D9" s="26" t="s">
        <v>125</v>
      </c>
      <c r="E9" s="25" t="s">
        <v>75</v>
      </c>
      <c r="F9" s="25" t="s">
        <v>75</v>
      </c>
      <c r="G9" s="26"/>
      <c r="H9" s="26"/>
      <c r="I9" s="26"/>
      <c r="J9" s="26" t="s">
        <v>160</v>
      </c>
    </row>
    <row r="10">
      <c r="A10" s="26" t="s">
        <v>2195</v>
      </c>
      <c r="B10" s="27">
        <v>0.014328703703703703</v>
      </c>
      <c r="C10" s="26" t="s">
        <v>82</v>
      </c>
      <c r="D10" s="26" t="s">
        <v>125</v>
      </c>
      <c r="E10" s="25">
        <v>10.0</v>
      </c>
      <c r="F10" s="25">
        <f>E10-2</f>
        <v>8</v>
      </c>
      <c r="G10" s="26"/>
      <c r="H10" s="26"/>
      <c r="I10" s="26"/>
      <c r="J10" s="26" t="s">
        <v>161</v>
      </c>
    </row>
    <row r="11">
      <c r="A11" s="26" t="s">
        <v>2195</v>
      </c>
      <c r="B11" s="27">
        <v>0.017037037037037038</v>
      </c>
      <c r="C11" s="26" t="s">
        <v>968</v>
      </c>
      <c r="D11" s="26" t="s">
        <v>80</v>
      </c>
      <c r="E11" s="25">
        <v>17.0</v>
      </c>
      <c r="F11" s="25">
        <f>E11-3</f>
        <v>14</v>
      </c>
      <c r="G11" s="26"/>
      <c r="H11" s="26"/>
      <c r="I11" s="26"/>
      <c r="J11" s="26"/>
    </row>
    <row r="12">
      <c r="A12" s="26" t="s">
        <v>2195</v>
      </c>
      <c r="B12" s="27">
        <v>0.023680555555555555</v>
      </c>
      <c r="C12" s="26" t="s">
        <v>66</v>
      </c>
      <c r="D12" s="26" t="s">
        <v>78</v>
      </c>
      <c r="E12" s="25">
        <v>9.0</v>
      </c>
      <c r="F12" s="25">
        <f>E12-0</f>
        <v>9</v>
      </c>
      <c r="G12" s="26"/>
      <c r="H12" s="26" t="s">
        <v>2197</v>
      </c>
      <c r="I12" s="26"/>
      <c r="J12" s="26"/>
    </row>
    <row r="13">
      <c r="A13" s="26" t="s">
        <v>2195</v>
      </c>
      <c r="B13" s="27">
        <v>0.02462962962962963</v>
      </c>
      <c r="C13" s="26" t="s">
        <v>968</v>
      </c>
      <c r="D13" s="26" t="s">
        <v>120</v>
      </c>
      <c r="E13" s="25">
        <v>20.0</v>
      </c>
      <c r="F13" s="25"/>
      <c r="G13" s="26"/>
      <c r="H13" s="26"/>
      <c r="I13" s="26"/>
      <c r="J13" s="26" t="s">
        <v>2198</v>
      </c>
    </row>
    <row r="14">
      <c r="A14" s="26" t="s">
        <v>2195</v>
      </c>
      <c r="B14" s="27">
        <v>0.025949074074074076</v>
      </c>
      <c r="C14" s="26" t="s">
        <v>69</v>
      </c>
      <c r="D14" s="26" t="s">
        <v>120</v>
      </c>
      <c r="E14" s="25">
        <v>25.0</v>
      </c>
      <c r="F14" s="25"/>
      <c r="G14" s="26"/>
      <c r="H14" s="26"/>
      <c r="I14" s="26"/>
      <c r="J14" s="26" t="s">
        <v>2199</v>
      </c>
    </row>
    <row r="15">
      <c r="A15" s="26" t="s">
        <v>2195</v>
      </c>
      <c r="B15" s="27">
        <v>0.027569444444444445</v>
      </c>
      <c r="C15" s="26" t="s">
        <v>70</v>
      </c>
      <c r="D15" s="26" t="s">
        <v>67</v>
      </c>
      <c r="E15" s="25">
        <v>20.0</v>
      </c>
      <c r="F15" s="25">
        <f>E15-3</f>
        <v>17</v>
      </c>
      <c r="G15" s="26"/>
      <c r="H15" s="26"/>
      <c r="I15" s="26"/>
      <c r="J15" s="26"/>
    </row>
    <row r="16">
      <c r="A16" s="26" t="s">
        <v>2195</v>
      </c>
      <c r="B16" s="27">
        <v>0.027662037037037037</v>
      </c>
      <c r="C16" s="26" t="s">
        <v>968</v>
      </c>
      <c r="D16" s="26" t="s">
        <v>126</v>
      </c>
      <c r="E16" s="25">
        <v>12.0</v>
      </c>
      <c r="F16" s="25">
        <f>E16-5</f>
        <v>7</v>
      </c>
      <c r="G16" s="26"/>
      <c r="H16" s="26"/>
      <c r="I16" s="26"/>
      <c r="J16" s="26"/>
    </row>
    <row r="17">
      <c r="A17" s="26" t="s">
        <v>2195</v>
      </c>
      <c r="B17" s="27">
        <v>0.028194444444444446</v>
      </c>
      <c r="C17" s="26" t="s">
        <v>82</v>
      </c>
      <c r="D17" s="26" t="s">
        <v>67</v>
      </c>
      <c r="E17" s="25">
        <v>5.0</v>
      </c>
      <c r="F17" s="25">
        <f t="shared" ref="F17:F18" si="1">E17-3</f>
        <v>2</v>
      </c>
      <c r="G17" s="26"/>
      <c r="H17" s="26"/>
      <c r="I17" s="26"/>
      <c r="J17" s="26"/>
    </row>
    <row r="18">
      <c r="A18" s="26" t="s">
        <v>2195</v>
      </c>
      <c r="B18" s="27">
        <v>0.03040509259259259</v>
      </c>
      <c r="C18" s="26" t="s">
        <v>70</v>
      </c>
      <c r="D18" s="26" t="s">
        <v>126</v>
      </c>
      <c r="E18" s="25">
        <v>16.0</v>
      </c>
      <c r="F18" s="25">
        <f t="shared" si="1"/>
        <v>13</v>
      </c>
      <c r="G18" s="26"/>
      <c r="H18" s="26"/>
      <c r="I18" s="26"/>
      <c r="J18" s="26"/>
    </row>
    <row r="19">
      <c r="A19" s="26" t="s">
        <v>2195</v>
      </c>
      <c r="B19" s="27">
        <v>0.03148148148148148</v>
      </c>
      <c r="C19" s="26" t="s">
        <v>70</v>
      </c>
      <c r="D19" s="26" t="s">
        <v>80</v>
      </c>
      <c r="E19" s="25">
        <v>15.0</v>
      </c>
      <c r="F19" s="25">
        <f>E19-5</f>
        <v>10</v>
      </c>
      <c r="G19" s="26"/>
      <c r="H19" s="26"/>
      <c r="I19" s="26"/>
      <c r="J19" s="26"/>
    </row>
    <row r="20">
      <c r="A20" s="26" t="s">
        <v>2195</v>
      </c>
      <c r="B20" s="27">
        <v>0.032025462962962964</v>
      </c>
      <c r="C20" s="26" t="s">
        <v>70</v>
      </c>
      <c r="D20" s="26" t="s">
        <v>67</v>
      </c>
      <c r="E20" s="25">
        <v>8.0</v>
      </c>
      <c r="F20" s="25">
        <f>E20-3</f>
        <v>5</v>
      </c>
      <c r="G20" s="26"/>
      <c r="H20" s="26"/>
      <c r="I20" s="26"/>
      <c r="J20" s="26"/>
    </row>
    <row r="21">
      <c r="A21" s="26" t="s">
        <v>2195</v>
      </c>
      <c r="B21" s="27">
        <v>0.03274305555555555</v>
      </c>
      <c r="C21" s="26" t="s">
        <v>70</v>
      </c>
      <c r="D21" s="26" t="s">
        <v>83</v>
      </c>
      <c r="E21" s="25">
        <v>15.0</v>
      </c>
      <c r="F21" s="25">
        <f>E21-6</f>
        <v>9</v>
      </c>
      <c r="G21" s="26"/>
      <c r="H21" s="26"/>
      <c r="I21" s="26"/>
      <c r="J21" s="26"/>
    </row>
    <row r="22">
      <c r="A22" s="26" t="s">
        <v>2195</v>
      </c>
      <c r="B22" s="27">
        <v>0.03425925925925926</v>
      </c>
      <c r="C22" s="26" t="s">
        <v>70</v>
      </c>
      <c r="D22" s="26" t="s">
        <v>83</v>
      </c>
      <c r="E22" s="25">
        <v>20.0</v>
      </c>
      <c r="F22" s="25">
        <f>E22-3</f>
        <v>17</v>
      </c>
      <c r="G22" s="26"/>
      <c r="H22" s="26"/>
      <c r="I22" s="26"/>
      <c r="J22" s="26"/>
    </row>
    <row r="23">
      <c r="A23" s="26" t="s">
        <v>2195</v>
      </c>
      <c r="B23" s="27">
        <v>0.03564814814814815</v>
      </c>
      <c r="C23" s="26" t="s">
        <v>69</v>
      </c>
      <c r="D23" s="26" t="s">
        <v>81</v>
      </c>
      <c r="E23" s="25">
        <v>10.0</v>
      </c>
      <c r="F23" s="25">
        <f>E23-2</f>
        <v>8</v>
      </c>
      <c r="G23" s="26"/>
      <c r="H23" s="26"/>
      <c r="I23" s="26"/>
      <c r="J23" s="26" t="s">
        <v>254</v>
      </c>
    </row>
    <row r="24">
      <c r="A24" s="26" t="s">
        <v>2195</v>
      </c>
      <c r="B24" s="27">
        <v>0.03608796296296296</v>
      </c>
      <c r="C24" s="26" t="s">
        <v>69</v>
      </c>
      <c r="D24" s="26" t="s">
        <v>209</v>
      </c>
      <c r="E24" s="25">
        <v>5.0</v>
      </c>
      <c r="F24" s="25">
        <f>E24-3</f>
        <v>2</v>
      </c>
      <c r="G24" s="26"/>
      <c r="H24" s="26"/>
      <c r="I24" s="26"/>
      <c r="J24" s="26"/>
    </row>
    <row r="25">
      <c r="A25" s="26" t="s">
        <v>2195</v>
      </c>
      <c r="B25" s="27">
        <v>0.03684027777777778</v>
      </c>
      <c r="C25" s="26" t="s">
        <v>70</v>
      </c>
      <c r="D25" s="26" t="s">
        <v>83</v>
      </c>
      <c r="E25" s="25">
        <v>23.0</v>
      </c>
      <c r="F25" s="25">
        <f>E25-6</f>
        <v>17</v>
      </c>
      <c r="G25" s="26"/>
      <c r="H25" s="26"/>
      <c r="I25" s="26"/>
      <c r="J25" s="26"/>
    </row>
    <row r="26">
      <c r="A26" s="26" t="s">
        <v>2195</v>
      </c>
      <c r="B26" s="27">
        <v>0.03755787037037037</v>
      </c>
      <c r="C26" s="26" t="s">
        <v>69</v>
      </c>
      <c r="D26" s="26" t="s">
        <v>209</v>
      </c>
      <c r="E26" s="25" t="s">
        <v>88</v>
      </c>
      <c r="F26" s="25">
        <v>1.0</v>
      </c>
      <c r="G26" s="26"/>
      <c r="H26" s="26"/>
      <c r="I26" s="26"/>
      <c r="J26" s="26"/>
    </row>
    <row r="27">
      <c r="A27" s="26" t="s">
        <v>2195</v>
      </c>
      <c r="B27" s="27">
        <v>0.037800925925925925</v>
      </c>
      <c r="C27" s="26" t="s">
        <v>69</v>
      </c>
      <c r="D27" s="26" t="s">
        <v>209</v>
      </c>
      <c r="E27" s="25" t="s">
        <v>75</v>
      </c>
      <c r="F27" s="25" t="s">
        <v>75</v>
      </c>
      <c r="G27" s="26"/>
      <c r="H27" s="26"/>
      <c r="I27" s="26"/>
      <c r="J27" s="26"/>
    </row>
    <row r="28">
      <c r="A28" s="26" t="s">
        <v>2195</v>
      </c>
      <c r="B28" s="27">
        <v>0.03909722222222222</v>
      </c>
      <c r="C28" s="26" t="s">
        <v>69</v>
      </c>
      <c r="D28" s="26" t="s">
        <v>209</v>
      </c>
      <c r="E28" s="25">
        <v>9.0</v>
      </c>
      <c r="F28" s="25">
        <f t="shared" ref="F28:F29" si="2">E28-3</f>
        <v>6</v>
      </c>
      <c r="G28" s="26"/>
      <c r="H28" s="26"/>
      <c r="I28" s="26"/>
      <c r="J28" s="26"/>
    </row>
    <row r="29">
      <c r="A29" s="26" t="s">
        <v>2195</v>
      </c>
      <c r="B29" s="27">
        <v>0.03935185185185185</v>
      </c>
      <c r="C29" s="26" t="s">
        <v>69</v>
      </c>
      <c r="D29" s="26" t="s">
        <v>209</v>
      </c>
      <c r="E29" s="25">
        <v>16.0</v>
      </c>
      <c r="F29" s="25">
        <f t="shared" si="2"/>
        <v>13</v>
      </c>
      <c r="G29" s="26"/>
      <c r="H29" s="26"/>
      <c r="I29" s="26"/>
      <c r="J29" s="26"/>
    </row>
    <row r="30">
      <c r="A30" s="26" t="s">
        <v>2195</v>
      </c>
      <c r="B30" s="27">
        <v>0.040150462962962964</v>
      </c>
      <c r="C30" s="26" t="s">
        <v>70</v>
      </c>
      <c r="D30" s="26" t="s">
        <v>93</v>
      </c>
      <c r="E30" s="25">
        <v>22.0</v>
      </c>
      <c r="F30" s="25">
        <f>E30-9</f>
        <v>13</v>
      </c>
      <c r="G30" s="26"/>
      <c r="H30" s="26"/>
      <c r="I30" s="26"/>
      <c r="J30" s="26" t="s">
        <v>99</v>
      </c>
    </row>
    <row r="31">
      <c r="A31" s="26" t="s">
        <v>2195</v>
      </c>
      <c r="B31" s="27">
        <v>0.040532407407407406</v>
      </c>
      <c r="C31" s="26" t="s">
        <v>70</v>
      </c>
      <c r="D31" s="26" t="s">
        <v>91</v>
      </c>
      <c r="E31" s="25">
        <v>11.0</v>
      </c>
      <c r="F31" s="25"/>
      <c r="G31" s="26"/>
      <c r="H31" s="26" t="s">
        <v>2200</v>
      </c>
      <c r="I31" s="26"/>
      <c r="J31" s="26"/>
    </row>
    <row r="32">
      <c r="A32" s="26" t="s">
        <v>2195</v>
      </c>
      <c r="B32" s="27">
        <v>0.04155092592592593</v>
      </c>
      <c r="C32" s="26" t="s">
        <v>74</v>
      </c>
      <c r="D32" s="26" t="s">
        <v>126</v>
      </c>
      <c r="E32" s="25">
        <v>2.0</v>
      </c>
      <c r="F32" s="25">
        <f>E32-0</f>
        <v>2</v>
      </c>
      <c r="G32" s="26"/>
      <c r="H32" s="26" t="s">
        <v>2201</v>
      </c>
      <c r="I32" s="26"/>
      <c r="J32" s="26"/>
    </row>
    <row r="33">
      <c r="A33" s="26" t="s">
        <v>2195</v>
      </c>
      <c r="B33" s="27">
        <v>0.0419212962962963</v>
      </c>
      <c r="C33" s="26" t="s">
        <v>84</v>
      </c>
      <c r="D33" s="26" t="s">
        <v>126</v>
      </c>
      <c r="E33" s="25">
        <v>3.0</v>
      </c>
      <c r="F33" s="25">
        <f>E33--1</f>
        <v>4</v>
      </c>
      <c r="G33" s="26"/>
      <c r="H33" s="26"/>
      <c r="I33" s="26"/>
      <c r="J33" s="26"/>
    </row>
    <row r="34">
      <c r="A34" s="26" t="s">
        <v>2195</v>
      </c>
      <c r="B34" s="27">
        <v>0.04207175925925926</v>
      </c>
      <c r="C34" s="26" t="s">
        <v>1963</v>
      </c>
      <c r="D34" s="26" t="s">
        <v>93</v>
      </c>
      <c r="E34" s="25" t="s">
        <v>88</v>
      </c>
      <c r="F34" s="25">
        <v>1.0</v>
      </c>
      <c r="G34" s="26"/>
      <c r="H34" s="26"/>
      <c r="I34" s="26"/>
      <c r="J34" s="26" t="s">
        <v>2202</v>
      </c>
    </row>
    <row r="35">
      <c r="A35" s="26" t="s">
        <v>2195</v>
      </c>
      <c r="B35" s="27">
        <v>0.042430555555555555</v>
      </c>
      <c r="C35" s="26" t="s">
        <v>1963</v>
      </c>
      <c r="D35" s="26" t="s">
        <v>166</v>
      </c>
      <c r="E35" s="25" t="s">
        <v>1354</v>
      </c>
      <c r="F35" s="25">
        <v>16.0</v>
      </c>
      <c r="G35" s="26"/>
      <c r="H35" s="26"/>
      <c r="I35" s="26"/>
      <c r="J35" s="26" t="s">
        <v>2203</v>
      </c>
    </row>
    <row r="36">
      <c r="A36" s="26" t="s">
        <v>2195</v>
      </c>
      <c r="B36" s="27">
        <v>0.04356481481481481</v>
      </c>
      <c r="C36" s="26" t="s">
        <v>968</v>
      </c>
      <c r="D36" s="26" t="s">
        <v>67</v>
      </c>
      <c r="E36" s="25">
        <v>22.0</v>
      </c>
      <c r="F36" s="25">
        <f>E36-9</f>
        <v>13</v>
      </c>
      <c r="G36" s="26"/>
      <c r="H36" s="26"/>
      <c r="I36" s="26"/>
      <c r="J36" s="26"/>
    </row>
    <row r="37">
      <c r="A37" s="26" t="s">
        <v>2195</v>
      </c>
      <c r="B37" s="27">
        <v>0.0434837962962963</v>
      </c>
      <c r="C37" s="26" t="s">
        <v>82</v>
      </c>
      <c r="D37" s="26" t="s">
        <v>67</v>
      </c>
      <c r="E37" s="25" t="s">
        <v>75</v>
      </c>
      <c r="F37" s="25" t="s">
        <v>75</v>
      </c>
      <c r="G37" s="26"/>
      <c r="H37" s="26"/>
      <c r="I37" s="26"/>
      <c r="J37" s="26"/>
    </row>
    <row r="38">
      <c r="A38" s="26" t="s">
        <v>2195</v>
      </c>
      <c r="B38" s="27">
        <v>0.04435185185185185</v>
      </c>
      <c r="C38" s="26" t="s">
        <v>66</v>
      </c>
      <c r="D38" s="26" t="s">
        <v>125</v>
      </c>
      <c r="E38" s="25">
        <v>25.0</v>
      </c>
      <c r="F38" s="25">
        <f>E38-0-10</f>
        <v>15</v>
      </c>
      <c r="G38" s="26"/>
      <c r="H38" s="26"/>
      <c r="I38" s="26"/>
      <c r="J38" s="26" t="s">
        <v>970</v>
      </c>
    </row>
    <row r="39">
      <c r="A39" s="26" t="s">
        <v>2195</v>
      </c>
      <c r="B39" s="27">
        <v>0.044363425925925924</v>
      </c>
      <c r="C39" s="26" t="s">
        <v>70</v>
      </c>
      <c r="D39" s="26" t="s">
        <v>125</v>
      </c>
      <c r="E39" s="25">
        <v>26.0</v>
      </c>
      <c r="F39" s="25">
        <f>E39-10-9</f>
        <v>7</v>
      </c>
      <c r="G39" s="26"/>
      <c r="H39" s="26"/>
      <c r="I39" s="26"/>
      <c r="J39" s="26" t="s">
        <v>970</v>
      </c>
    </row>
    <row r="40">
      <c r="A40" s="26" t="s">
        <v>2195</v>
      </c>
      <c r="B40" s="27">
        <v>0.044375</v>
      </c>
      <c r="C40" s="26" t="s">
        <v>82</v>
      </c>
      <c r="D40" s="26" t="s">
        <v>125</v>
      </c>
      <c r="E40" s="25">
        <v>26.0</v>
      </c>
      <c r="F40" s="25">
        <f>E40-2-10</f>
        <v>14</v>
      </c>
      <c r="G40" s="26"/>
      <c r="H40" s="26"/>
      <c r="I40" s="26"/>
      <c r="J40" s="26" t="s">
        <v>970</v>
      </c>
    </row>
    <row r="41">
      <c r="A41" s="26" t="s">
        <v>2195</v>
      </c>
      <c r="B41" s="27">
        <v>0.04452546296296296</v>
      </c>
      <c r="C41" s="26" t="s">
        <v>74</v>
      </c>
      <c r="D41" s="26" t="s">
        <v>125</v>
      </c>
      <c r="E41" s="25" t="s">
        <v>75</v>
      </c>
      <c r="F41" s="25" t="s">
        <v>75</v>
      </c>
      <c r="G41" s="26"/>
      <c r="H41" s="26"/>
      <c r="I41" s="26"/>
      <c r="J41" s="26" t="s">
        <v>85</v>
      </c>
    </row>
    <row r="42">
      <c r="A42" s="26" t="s">
        <v>2195</v>
      </c>
      <c r="B42" s="27">
        <v>0.04452546296296296</v>
      </c>
      <c r="C42" s="26" t="s">
        <v>74</v>
      </c>
      <c r="D42" s="26" t="s">
        <v>125</v>
      </c>
      <c r="E42" s="25">
        <v>35.0</v>
      </c>
      <c r="F42" s="25">
        <f>E42-13-10</f>
        <v>12</v>
      </c>
      <c r="G42" s="26"/>
      <c r="H42" s="26"/>
      <c r="I42" s="26"/>
      <c r="J42" s="26" t="s">
        <v>2204</v>
      </c>
    </row>
    <row r="43">
      <c r="A43" s="26" t="s">
        <v>2195</v>
      </c>
      <c r="B43" s="27">
        <v>0.044398148148148145</v>
      </c>
      <c r="C43" s="26" t="s">
        <v>69</v>
      </c>
      <c r="D43" s="26" t="s">
        <v>125</v>
      </c>
      <c r="E43" s="25">
        <v>29.0</v>
      </c>
      <c r="F43" s="25">
        <f>E43-10-4</f>
        <v>15</v>
      </c>
      <c r="G43" s="26"/>
      <c r="H43" s="26"/>
      <c r="I43" s="26"/>
      <c r="J43" s="26" t="s">
        <v>970</v>
      </c>
    </row>
    <row r="44">
      <c r="A44" s="26" t="s">
        <v>2195</v>
      </c>
      <c r="B44" s="27">
        <v>0.044398148148148145</v>
      </c>
      <c r="C44" s="26" t="s">
        <v>968</v>
      </c>
      <c r="D44" s="26" t="s">
        <v>125</v>
      </c>
      <c r="E44" s="25">
        <v>15.0</v>
      </c>
      <c r="F44" s="25">
        <f>E44-10</f>
        <v>5</v>
      </c>
      <c r="G44" s="26"/>
      <c r="H44" s="26"/>
      <c r="I44" s="26"/>
      <c r="J44" s="26" t="s">
        <v>970</v>
      </c>
    </row>
    <row r="45">
      <c r="A45" s="26" t="s">
        <v>2195</v>
      </c>
      <c r="B45" s="27">
        <v>0.044409722222222225</v>
      </c>
      <c r="C45" s="26" t="s">
        <v>84</v>
      </c>
      <c r="D45" s="26" t="s">
        <v>125</v>
      </c>
      <c r="E45" s="25" t="s">
        <v>88</v>
      </c>
      <c r="F45" s="25">
        <v>1.0</v>
      </c>
      <c r="G45" s="26"/>
      <c r="H45" s="26"/>
      <c r="I45" s="26"/>
      <c r="J45" s="26" t="s">
        <v>970</v>
      </c>
    </row>
    <row r="46">
      <c r="A46" s="26" t="s">
        <v>2195</v>
      </c>
      <c r="B46" s="27">
        <v>0.04744212962962963</v>
      </c>
      <c r="C46" s="26" t="s">
        <v>74</v>
      </c>
      <c r="D46" s="26" t="s">
        <v>217</v>
      </c>
      <c r="E46" s="25">
        <v>22.0</v>
      </c>
      <c r="F46" s="25">
        <f>E46-13</f>
        <v>9</v>
      </c>
      <c r="G46" s="26"/>
      <c r="H46" s="26"/>
      <c r="I46" s="26"/>
      <c r="J46" s="26"/>
    </row>
    <row r="47">
      <c r="A47" s="26" t="s">
        <v>2195</v>
      </c>
      <c r="B47" s="27">
        <v>0.047581018518518516</v>
      </c>
      <c r="C47" s="26" t="s">
        <v>74</v>
      </c>
      <c r="D47" s="26" t="s">
        <v>100</v>
      </c>
      <c r="E47" s="25">
        <v>15.0</v>
      </c>
      <c r="F47" s="25">
        <f>E47-9</f>
        <v>6</v>
      </c>
      <c r="G47" s="26"/>
      <c r="H47" s="26"/>
      <c r="I47" s="26"/>
      <c r="J47" s="26" t="s">
        <v>2205</v>
      </c>
    </row>
    <row r="48">
      <c r="A48" s="26" t="s">
        <v>2195</v>
      </c>
      <c r="B48" s="27">
        <v>0.048067129629629626</v>
      </c>
      <c r="C48" s="26" t="s">
        <v>66</v>
      </c>
      <c r="D48" s="26" t="s">
        <v>100</v>
      </c>
      <c r="E48" s="25">
        <v>11.0</v>
      </c>
      <c r="F48" s="25">
        <f>E48-1</f>
        <v>10</v>
      </c>
      <c r="G48" s="26"/>
      <c r="H48" s="26" t="s">
        <v>2206</v>
      </c>
      <c r="I48" s="26"/>
      <c r="J48" s="26" t="s">
        <v>2205</v>
      </c>
    </row>
    <row r="49">
      <c r="A49" s="26" t="s">
        <v>2195</v>
      </c>
      <c r="B49" s="27">
        <v>0.048125</v>
      </c>
      <c r="C49" s="26" t="s">
        <v>70</v>
      </c>
      <c r="D49" s="26" t="s">
        <v>100</v>
      </c>
      <c r="E49" s="25" t="s">
        <v>88</v>
      </c>
      <c r="F49" s="25">
        <v>1.0</v>
      </c>
      <c r="G49" s="26"/>
      <c r="H49" s="26" t="s">
        <v>2207</v>
      </c>
      <c r="I49" s="26"/>
      <c r="J49" s="26" t="s">
        <v>2205</v>
      </c>
    </row>
    <row r="50">
      <c r="A50" s="26" t="s">
        <v>2195</v>
      </c>
      <c r="B50" s="27">
        <v>0.04814814814814815</v>
      </c>
      <c r="C50" s="26" t="s">
        <v>82</v>
      </c>
      <c r="D50" s="26" t="s">
        <v>100</v>
      </c>
      <c r="E50" s="25" t="s">
        <v>75</v>
      </c>
      <c r="F50" s="25" t="s">
        <v>75</v>
      </c>
      <c r="G50" s="26"/>
      <c r="H50" s="26"/>
      <c r="I50" s="26"/>
      <c r="J50" s="26" t="s">
        <v>2208</v>
      </c>
    </row>
    <row r="51">
      <c r="A51" s="26" t="s">
        <v>2195</v>
      </c>
      <c r="B51" s="27">
        <v>0.04814814814814815</v>
      </c>
      <c r="C51" s="26" t="s">
        <v>82</v>
      </c>
      <c r="D51" s="26" t="s">
        <v>100</v>
      </c>
      <c r="E51" s="25">
        <v>21.0</v>
      </c>
      <c r="F51" s="25">
        <f>E51-2</f>
        <v>19</v>
      </c>
      <c r="G51" s="26"/>
      <c r="H51" s="26" t="s">
        <v>2209</v>
      </c>
      <c r="I51" s="26"/>
      <c r="J51" s="26" t="s">
        <v>2210</v>
      </c>
    </row>
    <row r="52">
      <c r="A52" s="26" t="s">
        <v>2195</v>
      </c>
      <c r="B52" s="27">
        <v>0.04822916666666666</v>
      </c>
      <c r="C52" s="26" t="s">
        <v>69</v>
      </c>
      <c r="D52" s="26" t="s">
        <v>100</v>
      </c>
      <c r="E52" s="25">
        <v>20.0</v>
      </c>
      <c r="F52" s="25">
        <f>E52-4</f>
        <v>16</v>
      </c>
      <c r="G52" s="26"/>
      <c r="H52" s="26" t="s">
        <v>2211</v>
      </c>
      <c r="I52" s="26"/>
      <c r="J52" s="26" t="s">
        <v>2205</v>
      </c>
    </row>
    <row r="53">
      <c r="A53" s="26" t="s">
        <v>2195</v>
      </c>
      <c r="B53" s="27">
        <v>0.04826388888888889</v>
      </c>
      <c r="C53" s="26" t="s">
        <v>968</v>
      </c>
      <c r="D53" s="26" t="s">
        <v>100</v>
      </c>
      <c r="E53" s="25">
        <v>17.0</v>
      </c>
      <c r="F53" s="25">
        <f>E53-0</f>
        <v>17</v>
      </c>
      <c r="G53" s="26"/>
      <c r="H53" s="26" t="s">
        <v>2212</v>
      </c>
      <c r="I53" s="26"/>
      <c r="J53" s="26" t="s">
        <v>2205</v>
      </c>
    </row>
    <row r="54">
      <c r="A54" s="26" t="s">
        <v>2195</v>
      </c>
      <c r="B54" s="27">
        <v>0.04832175925925926</v>
      </c>
      <c r="C54" s="26" t="s">
        <v>84</v>
      </c>
      <c r="D54" s="26" t="s">
        <v>100</v>
      </c>
      <c r="E54" s="25" t="s">
        <v>75</v>
      </c>
      <c r="F54" s="25" t="s">
        <v>75</v>
      </c>
      <c r="G54" s="26"/>
      <c r="H54" s="26"/>
      <c r="I54" s="26"/>
      <c r="J54" s="26" t="s">
        <v>85</v>
      </c>
    </row>
    <row r="55">
      <c r="A55" s="26" t="s">
        <v>2195</v>
      </c>
      <c r="B55" s="27">
        <v>0.04832175925925926</v>
      </c>
      <c r="C55" s="26" t="s">
        <v>84</v>
      </c>
      <c r="D55" s="26" t="s">
        <v>100</v>
      </c>
      <c r="E55" s="25">
        <v>18.0</v>
      </c>
      <c r="F55" s="25">
        <f>E55-2</f>
        <v>16</v>
      </c>
      <c r="G55" s="26"/>
      <c r="H55" s="26" t="s">
        <v>2213</v>
      </c>
      <c r="I55" s="26"/>
      <c r="J55" s="26" t="s">
        <v>2214</v>
      </c>
    </row>
    <row r="56">
      <c r="A56" s="26" t="s">
        <v>2195</v>
      </c>
      <c r="B56" s="27">
        <v>0.04922453703703704</v>
      </c>
      <c r="C56" s="26" t="s">
        <v>69</v>
      </c>
      <c r="D56" s="26" t="s">
        <v>73</v>
      </c>
      <c r="E56" s="25">
        <v>12.0</v>
      </c>
      <c r="F56" s="25">
        <f>E56-8</f>
        <v>4</v>
      </c>
      <c r="G56" s="26"/>
      <c r="H56" s="26"/>
      <c r="I56" s="26"/>
      <c r="J56" s="26"/>
    </row>
    <row r="57">
      <c r="A57" s="26" t="s">
        <v>2195</v>
      </c>
      <c r="B57" s="27">
        <v>0.04953703703703704</v>
      </c>
      <c r="C57" s="26" t="s">
        <v>66</v>
      </c>
      <c r="D57" s="26" t="s">
        <v>120</v>
      </c>
      <c r="E57" s="25" t="s">
        <v>75</v>
      </c>
      <c r="F57" s="25" t="s">
        <v>75</v>
      </c>
      <c r="G57" s="26"/>
      <c r="H57" s="26"/>
      <c r="I57" s="26"/>
      <c r="J57" s="26" t="s">
        <v>155</v>
      </c>
    </row>
    <row r="58">
      <c r="A58" s="26" t="s">
        <v>2195</v>
      </c>
      <c r="B58" s="27">
        <v>0.04953703703703704</v>
      </c>
      <c r="C58" s="26" t="s">
        <v>74</v>
      </c>
      <c r="D58" s="26" t="s">
        <v>120</v>
      </c>
      <c r="E58" s="25" t="s">
        <v>75</v>
      </c>
      <c r="F58" s="25" t="s">
        <v>75</v>
      </c>
      <c r="G58" s="26"/>
      <c r="H58" s="26"/>
      <c r="I58" s="26"/>
      <c r="J58" s="26" t="s">
        <v>155</v>
      </c>
    </row>
    <row r="59">
      <c r="A59" s="26" t="s">
        <v>2195</v>
      </c>
      <c r="B59" s="27">
        <v>0.04953703703703704</v>
      </c>
      <c r="C59" s="26" t="s">
        <v>69</v>
      </c>
      <c r="D59" s="26" t="s">
        <v>120</v>
      </c>
      <c r="E59" s="25" t="s">
        <v>75</v>
      </c>
      <c r="F59" s="25" t="s">
        <v>75</v>
      </c>
      <c r="G59" s="26"/>
      <c r="H59" s="26"/>
      <c r="I59" s="26"/>
      <c r="J59" s="26" t="s">
        <v>155</v>
      </c>
    </row>
    <row r="60">
      <c r="A60" s="26" t="s">
        <v>2195</v>
      </c>
      <c r="B60" s="27">
        <v>0.04953703703703704</v>
      </c>
      <c r="C60" s="26" t="s">
        <v>968</v>
      </c>
      <c r="D60" s="26" t="s">
        <v>120</v>
      </c>
      <c r="E60" s="25">
        <v>12.0</v>
      </c>
      <c r="F60" s="25"/>
      <c r="G60" s="26"/>
      <c r="H60" s="26"/>
      <c r="I60" s="26"/>
      <c r="J60" s="26" t="s">
        <v>155</v>
      </c>
    </row>
    <row r="61">
      <c r="A61" s="26" t="s">
        <v>2195</v>
      </c>
      <c r="B61" s="27">
        <v>0.04953703703703704</v>
      </c>
      <c r="C61" s="26" t="s">
        <v>70</v>
      </c>
      <c r="D61" s="26" t="s">
        <v>120</v>
      </c>
      <c r="E61" s="25">
        <v>12.0</v>
      </c>
      <c r="F61" s="25"/>
      <c r="G61" s="26"/>
      <c r="H61" s="26"/>
      <c r="I61" s="26"/>
      <c r="J61" s="26" t="s">
        <v>155</v>
      </c>
    </row>
    <row r="62">
      <c r="A62" s="26" t="s">
        <v>2195</v>
      </c>
      <c r="B62" s="27">
        <v>0.04953703703703704</v>
      </c>
      <c r="C62" s="26" t="s">
        <v>84</v>
      </c>
      <c r="D62" s="26" t="s">
        <v>120</v>
      </c>
      <c r="E62" s="25" t="s">
        <v>75</v>
      </c>
      <c r="F62" s="25" t="s">
        <v>75</v>
      </c>
      <c r="G62" s="26"/>
      <c r="H62" s="26"/>
      <c r="I62" s="26"/>
      <c r="J62" s="26" t="s">
        <v>155</v>
      </c>
    </row>
    <row r="63">
      <c r="A63" s="26" t="s">
        <v>2195</v>
      </c>
      <c r="B63" s="27">
        <v>0.05238425925925926</v>
      </c>
      <c r="C63" s="26" t="s">
        <v>157</v>
      </c>
      <c r="D63" s="26" t="s">
        <v>67</v>
      </c>
      <c r="E63" s="25">
        <f>F63+3</f>
        <v>19</v>
      </c>
      <c r="F63" s="25">
        <v>16.0</v>
      </c>
      <c r="G63" s="26"/>
      <c r="H63" s="26"/>
      <c r="I63" s="26"/>
      <c r="J63" s="26" t="s">
        <v>2215</v>
      </c>
    </row>
    <row r="64">
      <c r="A64" s="26" t="s">
        <v>2195</v>
      </c>
      <c r="B64" s="27">
        <v>0.054108796296296294</v>
      </c>
      <c r="C64" s="26" t="s">
        <v>968</v>
      </c>
      <c r="D64" s="26" t="s">
        <v>67</v>
      </c>
      <c r="E64" s="25">
        <v>11.0</v>
      </c>
      <c r="F64" s="25">
        <f t="shared" ref="F64:F65" si="3">E64-9</f>
        <v>2</v>
      </c>
      <c r="G64" s="26"/>
      <c r="H64" s="26"/>
      <c r="I64" s="26"/>
      <c r="J64" s="26"/>
    </row>
    <row r="65">
      <c r="A65" s="26" t="s">
        <v>2195</v>
      </c>
      <c r="B65" s="27">
        <v>0.05600694444444444</v>
      </c>
      <c r="C65" s="26" t="s">
        <v>70</v>
      </c>
      <c r="D65" s="26" t="s">
        <v>78</v>
      </c>
      <c r="E65" s="25">
        <v>21.0</v>
      </c>
      <c r="F65" s="25">
        <f t="shared" si="3"/>
        <v>12</v>
      </c>
      <c r="G65" s="26"/>
      <c r="H65" s="26"/>
      <c r="I65" s="26"/>
      <c r="J65" s="26"/>
    </row>
    <row r="66">
      <c r="A66" s="26" t="s">
        <v>2195</v>
      </c>
      <c r="B66" s="27">
        <v>0.05689814814814815</v>
      </c>
      <c r="C66" s="26" t="s">
        <v>82</v>
      </c>
      <c r="D66" s="26" t="s">
        <v>91</v>
      </c>
      <c r="E66" s="25">
        <v>26.0</v>
      </c>
      <c r="F66" s="25"/>
      <c r="G66" s="26"/>
      <c r="H66" s="26" t="s">
        <v>2216</v>
      </c>
      <c r="I66" s="25">
        <v>4.0</v>
      </c>
      <c r="J66" s="26" t="s">
        <v>701</v>
      </c>
    </row>
    <row r="67">
      <c r="A67" s="26" t="s">
        <v>2195</v>
      </c>
      <c r="B67" s="27">
        <v>0.05747685185185185</v>
      </c>
      <c r="C67" s="26" t="s">
        <v>82</v>
      </c>
      <c r="D67" s="26" t="s">
        <v>166</v>
      </c>
      <c r="E67" s="25">
        <v>26.0</v>
      </c>
      <c r="F67" s="25">
        <f>E67-8</f>
        <v>18</v>
      </c>
      <c r="G67" s="26"/>
      <c r="H67" s="26"/>
      <c r="I67" s="26"/>
      <c r="J67" s="26"/>
    </row>
    <row r="68">
      <c r="A68" s="26" t="s">
        <v>2195</v>
      </c>
      <c r="B68" s="27">
        <v>0.05859953703703704</v>
      </c>
      <c r="C68" s="26" t="s">
        <v>968</v>
      </c>
      <c r="D68" s="26" t="s">
        <v>120</v>
      </c>
      <c r="E68" s="25">
        <v>9.0</v>
      </c>
      <c r="F68" s="25"/>
      <c r="G68" s="26"/>
      <c r="H68" s="26"/>
      <c r="I68" s="26"/>
      <c r="J68" s="26" t="s">
        <v>2217</v>
      </c>
    </row>
    <row r="69">
      <c r="A69" s="26" t="s">
        <v>2195</v>
      </c>
      <c r="B69" s="27">
        <v>0.05908564814814815</v>
      </c>
      <c r="C69" s="26" t="s">
        <v>82</v>
      </c>
      <c r="D69" s="26" t="s">
        <v>91</v>
      </c>
      <c r="E69" s="25">
        <v>23.0</v>
      </c>
      <c r="F69" s="25"/>
      <c r="G69" s="26"/>
      <c r="H69" s="26" t="s">
        <v>2218</v>
      </c>
      <c r="I69" s="26"/>
      <c r="J69" s="26" t="s">
        <v>701</v>
      </c>
    </row>
    <row r="70">
      <c r="A70" s="26" t="s">
        <v>2195</v>
      </c>
      <c r="B70" s="27">
        <v>0.06060185185185185</v>
      </c>
      <c r="C70" s="26" t="s">
        <v>968</v>
      </c>
      <c r="D70" s="26" t="s">
        <v>67</v>
      </c>
      <c r="E70" s="25">
        <v>19.0</v>
      </c>
      <c r="F70" s="25">
        <f>E70-9</f>
        <v>10</v>
      </c>
      <c r="G70" s="26"/>
      <c r="H70" s="26"/>
      <c r="I70" s="26"/>
      <c r="J70" s="26"/>
    </row>
    <row r="71">
      <c r="A71" s="26" t="s">
        <v>2195</v>
      </c>
      <c r="B71" s="27">
        <v>0.0609375</v>
      </c>
      <c r="C71" s="26" t="s">
        <v>66</v>
      </c>
      <c r="D71" s="26" t="s">
        <v>125</v>
      </c>
      <c r="E71" s="25">
        <v>8.0</v>
      </c>
      <c r="F71" s="25">
        <f>E71-0</f>
        <v>8</v>
      </c>
      <c r="G71" s="26"/>
      <c r="H71" s="26"/>
      <c r="I71" s="26"/>
      <c r="J71" s="26"/>
    </row>
    <row r="72">
      <c r="A72" s="26" t="s">
        <v>2195</v>
      </c>
      <c r="B72" s="27">
        <v>0.06094907407407407</v>
      </c>
      <c r="C72" s="26" t="s">
        <v>70</v>
      </c>
      <c r="D72" s="26" t="s">
        <v>125</v>
      </c>
      <c r="E72" s="25">
        <v>18.0</v>
      </c>
      <c r="F72" s="25">
        <f>E72-9</f>
        <v>9</v>
      </c>
      <c r="G72" s="26"/>
      <c r="H72" s="26"/>
      <c r="I72" s="26"/>
      <c r="J72" s="26"/>
    </row>
    <row r="73">
      <c r="A73" s="26" t="s">
        <v>2195</v>
      </c>
      <c r="B73" s="27">
        <v>0.060960648148148146</v>
      </c>
      <c r="C73" s="26" t="s">
        <v>82</v>
      </c>
      <c r="D73" s="26" t="s">
        <v>125</v>
      </c>
      <c r="E73" s="25">
        <v>16.0</v>
      </c>
      <c r="F73" s="25">
        <f>E73-2</f>
        <v>14</v>
      </c>
      <c r="G73" s="26"/>
      <c r="H73" s="26"/>
      <c r="I73" s="26"/>
      <c r="J73" s="26"/>
    </row>
    <row r="74">
      <c r="A74" s="26" t="s">
        <v>2195</v>
      </c>
      <c r="B74" s="27">
        <v>0.06098379629629629</v>
      </c>
      <c r="C74" s="26" t="s">
        <v>74</v>
      </c>
      <c r="D74" s="26" t="s">
        <v>125</v>
      </c>
      <c r="E74" s="25" t="s">
        <v>75</v>
      </c>
      <c r="F74" s="25" t="s">
        <v>75</v>
      </c>
      <c r="G74" s="26"/>
      <c r="H74" s="26"/>
      <c r="I74" s="26"/>
      <c r="J74" s="26" t="s">
        <v>85</v>
      </c>
    </row>
    <row r="75">
      <c r="A75" s="26" t="s">
        <v>2195</v>
      </c>
      <c r="B75" s="27">
        <v>0.06098379629629629</v>
      </c>
      <c r="C75" s="26" t="s">
        <v>74</v>
      </c>
      <c r="D75" s="26" t="s">
        <v>125</v>
      </c>
      <c r="E75" s="25">
        <v>21.0</v>
      </c>
      <c r="F75" s="25">
        <f>E75-13</f>
        <v>8</v>
      </c>
      <c r="G75" s="26"/>
      <c r="H75" s="26"/>
      <c r="I75" s="26"/>
      <c r="J75" s="26" t="s">
        <v>86</v>
      </c>
    </row>
    <row r="76">
      <c r="A76" s="26" t="s">
        <v>2195</v>
      </c>
      <c r="B76" s="27">
        <v>0.06099537037037037</v>
      </c>
      <c r="C76" s="26" t="s">
        <v>69</v>
      </c>
      <c r="D76" s="26" t="s">
        <v>125</v>
      </c>
      <c r="E76" s="25">
        <v>10.0</v>
      </c>
      <c r="F76" s="25">
        <f>E76-4</f>
        <v>6</v>
      </c>
      <c r="G76" s="26"/>
      <c r="H76" s="26"/>
      <c r="I76" s="26"/>
      <c r="J76" s="26"/>
    </row>
    <row r="77">
      <c r="A77" s="26" t="s">
        <v>2195</v>
      </c>
      <c r="B77" s="27">
        <v>0.06100694444444445</v>
      </c>
      <c r="C77" s="26" t="s">
        <v>968</v>
      </c>
      <c r="D77" s="26" t="s">
        <v>125</v>
      </c>
      <c r="E77" s="25">
        <v>18.0</v>
      </c>
      <c r="F77" s="25">
        <f>E77-0</f>
        <v>18</v>
      </c>
      <c r="G77" s="26"/>
      <c r="H77" s="26"/>
      <c r="I77" s="26"/>
      <c r="J77" s="26"/>
    </row>
    <row r="78">
      <c r="A78" s="26" t="s">
        <v>2195</v>
      </c>
      <c r="B78" s="27">
        <v>0.06101851851851852</v>
      </c>
      <c r="C78" s="26" t="s">
        <v>84</v>
      </c>
      <c r="D78" s="26" t="s">
        <v>125</v>
      </c>
      <c r="E78" s="25">
        <v>16.0</v>
      </c>
      <c r="F78" s="25">
        <f t="shared" ref="F78:F79" si="4">E78-2</f>
        <v>14</v>
      </c>
      <c r="G78" s="26"/>
      <c r="H78" s="26"/>
      <c r="I78" s="26"/>
      <c r="J78" s="26"/>
    </row>
    <row r="79">
      <c r="A79" s="26" t="s">
        <v>2195</v>
      </c>
      <c r="B79" s="27">
        <v>0.06365740740740741</v>
      </c>
      <c r="C79" s="26" t="s">
        <v>74</v>
      </c>
      <c r="D79" s="26" t="s">
        <v>81</v>
      </c>
      <c r="E79" s="25">
        <v>17.0</v>
      </c>
      <c r="F79" s="25">
        <f t="shared" si="4"/>
        <v>15</v>
      </c>
      <c r="G79" s="26"/>
      <c r="H79" s="26"/>
      <c r="I79" s="26"/>
      <c r="J79" s="26"/>
    </row>
    <row r="80">
      <c r="A80" s="26" t="s">
        <v>2195</v>
      </c>
      <c r="B80" s="27">
        <v>0.06373842592592592</v>
      </c>
      <c r="C80" s="26" t="s">
        <v>66</v>
      </c>
      <c r="D80" s="26" t="s">
        <v>81</v>
      </c>
      <c r="E80" s="25">
        <v>17.0</v>
      </c>
      <c r="F80" s="25">
        <f>E80-5</f>
        <v>12</v>
      </c>
      <c r="G80" s="26"/>
      <c r="H80" s="26"/>
      <c r="I80" s="26"/>
      <c r="J80" s="26"/>
    </row>
    <row r="81">
      <c r="A81" s="26" t="s">
        <v>2195</v>
      </c>
      <c r="B81" s="27">
        <v>0.06375</v>
      </c>
      <c r="C81" s="26" t="s">
        <v>70</v>
      </c>
      <c r="D81" s="26" t="s">
        <v>81</v>
      </c>
      <c r="E81" s="25">
        <v>16.0</v>
      </c>
      <c r="F81" s="25">
        <f>E81-3</f>
        <v>13</v>
      </c>
      <c r="G81" s="26"/>
      <c r="H81" s="26"/>
      <c r="I81" s="26"/>
      <c r="J81" s="26"/>
    </row>
    <row r="82">
      <c r="A82" s="26" t="s">
        <v>2195</v>
      </c>
      <c r="B82" s="27">
        <v>0.06376157407407407</v>
      </c>
      <c r="C82" s="26" t="s">
        <v>82</v>
      </c>
      <c r="D82" s="26" t="s">
        <v>81</v>
      </c>
      <c r="E82" s="25">
        <v>18.0</v>
      </c>
      <c r="F82" s="25">
        <f>E82-7</f>
        <v>11</v>
      </c>
      <c r="G82" s="26"/>
      <c r="H82" s="26"/>
      <c r="I82" s="26"/>
      <c r="J82" s="26"/>
    </row>
    <row r="83">
      <c r="A83" s="26" t="s">
        <v>2195</v>
      </c>
      <c r="B83" s="27">
        <v>0.06378472222222223</v>
      </c>
      <c r="C83" s="26" t="s">
        <v>69</v>
      </c>
      <c r="D83" s="26" t="s">
        <v>81</v>
      </c>
      <c r="E83" s="25" t="s">
        <v>88</v>
      </c>
      <c r="F83" s="25">
        <v>1.0</v>
      </c>
      <c r="G83" s="26"/>
      <c r="H83" s="26"/>
      <c r="I83" s="26"/>
      <c r="J83" s="26" t="s">
        <v>2219</v>
      </c>
    </row>
    <row r="84">
      <c r="A84" s="26" t="s">
        <v>2195</v>
      </c>
      <c r="B84" s="27">
        <v>0.0637962962962963</v>
      </c>
      <c r="C84" s="26" t="s">
        <v>968</v>
      </c>
      <c r="D84" s="26" t="s">
        <v>81</v>
      </c>
      <c r="E84" s="25">
        <v>20.0</v>
      </c>
      <c r="F84" s="25">
        <f>E84-2</f>
        <v>18</v>
      </c>
      <c r="G84" s="26"/>
      <c r="H84" s="26"/>
      <c r="I84" s="26"/>
      <c r="J84" s="26"/>
    </row>
    <row r="85">
      <c r="A85" s="26" t="s">
        <v>2195</v>
      </c>
      <c r="B85" s="27">
        <v>0.06380787037037038</v>
      </c>
      <c r="C85" s="26" t="s">
        <v>84</v>
      </c>
      <c r="D85" s="26" t="s">
        <v>81</v>
      </c>
      <c r="E85" s="25">
        <v>10.0</v>
      </c>
      <c r="F85" s="25">
        <f>E85-6</f>
        <v>4</v>
      </c>
      <c r="G85" s="26"/>
      <c r="H85" s="26"/>
      <c r="I85" s="26"/>
      <c r="J85" s="26"/>
    </row>
    <row r="86">
      <c r="A86" s="26" t="s">
        <v>2195</v>
      </c>
      <c r="B86" s="27">
        <v>0.08516203703703704</v>
      </c>
      <c r="C86" s="26" t="s">
        <v>82</v>
      </c>
      <c r="D86" s="26" t="s">
        <v>127</v>
      </c>
      <c r="E86" s="25">
        <v>21.0</v>
      </c>
      <c r="F86" s="25">
        <v>17.0</v>
      </c>
      <c r="G86" s="26"/>
      <c r="H86" s="26"/>
      <c r="I86" s="26"/>
      <c r="J86" s="26" t="s">
        <v>85</v>
      </c>
    </row>
    <row r="87">
      <c r="A87" s="26" t="s">
        <v>2195</v>
      </c>
      <c r="B87" s="27">
        <v>0.08516203703703704</v>
      </c>
      <c r="C87" s="26" t="s">
        <v>82</v>
      </c>
      <c r="D87" s="26" t="s">
        <v>127</v>
      </c>
      <c r="E87" s="25">
        <v>21.0</v>
      </c>
      <c r="F87" s="25">
        <v>17.0</v>
      </c>
      <c r="G87" s="26"/>
      <c r="H87" s="26"/>
      <c r="I87" s="26"/>
      <c r="J87" s="26" t="s">
        <v>86</v>
      </c>
    </row>
    <row r="88">
      <c r="A88" s="26" t="s">
        <v>2195</v>
      </c>
      <c r="B88" s="27">
        <v>0.09340277777777778</v>
      </c>
      <c r="C88" s="26" t="s">
        <v>69</v>
      </c>
      <c r="D88" s="26" t="s">
        <v>366</v>
      </c>
      <c r="E88" s="25" t="s">
        <v>68</v>
      </c>
      <c r="F88" s="25">
        <v>20.0</v>
      </c>
      <c r="G88" s="26"/>
      <c r="H88" s="26"/>
      <c r="I88" s="26"/>
      <c r="J88" s="26"/>
    </row>
    <row r="89">
      <c r="A89" s="26" t="s">
        <v>2195</v>
      </c>
      <c r="B89" s="27">
        <v>0.0934375</v>
      </c>
      <c r="C89" s="26" t="s">
        <v>968</v>
      </c>
      <c r="D89" s="26" t="s">
        <v>366</v>
      </c>
      <c r="E89" s="25">
        <v>18.0</v>
      </c>
      <c r="F89" s="25">
        <f>E89--1</f>
        <v>19</v>
      </c>
      <c r="G89" s="26"/>
      <c r="H89" s="26"/>
      <c r="I89" s="26"/>
      <c r="J89" s="26"/>
    </row>
    <row r="90">
      <c r="A90" s="26" t="s">
        <v>2195</v>
      </c>
      <c r="B90" s="27">
        <v>0.09344907407407407</v>
      </c>
      <c r="C90" s="26" t="s">
        <v>66</v>
      </c>
      <c r="D90" s="26" t="s">
        <v>366</v>
      </c>
      <c r="E90" s="25">
        <v>18.0</v>
      </c>
      <c r="F90" s="25">
        <f>E90-2</f>
        <v>16</v>
      </c>
      <c r="G90" s="26"/>
      <c r="H90" s="26"/>
      <c r="I90" s="26"/>
      <c r="J90" s="26"/>
    </row>
    <row r="91">
      <c r="A91" s="26" t="s">
        <v>2195</v>
      </c>
      <c r="B91" s="27">
        <v>0.09346064814814815</v>
      </c>
      <c r="C91" s="26" t="s">
        <v>70</v>
      </c>
      <c r="D91" s="26" t="s">
        <v>366</v>
      </c>
      <c r="E91" s="25">
        <v>12.0</v>
      </c>
      <c r="F91" s="25">
        <f>E91-6</f>
        <v>6</v>
      </c>
      <c r="G91" s="26"/>
      <c r="H91" s="26"/>
      <c r="I91" s="26"/>
      <c r="J91" s="26"/>
    </row>
    <row r="92">
      <c r="A92" s="26" t="s">
        <v>2195</v>
      </c>
      <c r="B92" s="27">
        <v>0.09346064814814815</v>
      </c>
      <c r="C92" s="26" t="s">
        <v>82</v>
      </c>
      <c r="D92" s="26" t="s">
        <v>366</v>
      </c>
      <c r="E92" s="25">
        <v>23.0</v>
      </c>
      <c r="F92" s="25">
        <f>E92-9</f>
        <v>14</v>
      </c>
      <c r="G92" s="26"/>
      <c r="H92" s="26"/>
      <c r="I92" s="26"/>
      <c r="J92" s="26"/>
    </row>
    <row r="93">
      <c r="A93" s="26" t="s">
        <v>2195</v>
      </c>
      <c r="B93" s="27">
        <v>0.09866898148148148</v>
      </c>
      <c r="C93" s="26" t="s">
        <v>66</v>
      </c>
      <c r="D93" s="26" t="s">
        <v>127</v>
      </c>
      <c r="E93" s="25">
        <v>16.0</v>
      </c>
      <c r="F93" s="25">
        <f>E93-5</f>
        <v>11</v>
      </c>
      <c r="G93" s="26"/>
      <c r="H93" s="26"/>
      <c r="I93" s="26"/>
      <c r="J93" s="26"/>
    </row>
    <row r="94">
      <c r="A94" s="26" t="s">
        <v>2195</v>
      </c>
      <c r="B94" s="27">
        <v>0.10125</v>
      </c>
      <c r="C94" s="26" t="s">
        <v>69</v>
      </c>
      <c r="D94" s="26" t="s">
        <v>125</v>
      </c>
      <c r="E94" s="25">
        <v>11.0</v>
      </c>
      <c r="F94" s="25">
        <f>E94-4</f>
        <v>7</v>
      </c>
      <c r="G94" s="26"/>
      <c r="H94" s="26"/>
      <c r="I94" s="26"/>
      <c r="J94" s="26"/>
    </row>
    <row r="95">
      <c r="A95" s="26" t="s">
        <v>2195</v>
      </c>
      <c r="B95" s="27">
        <v>0.10163194444444444</v>
      </c>
      <c r="C95" s="26" t="s">
        <v>69</v>
      </c>
      <c r="D95" s="26" t="s">
        <v>73</v>
      </c>
      <c r="E95" s="25" t="s">
        <v>75</v>
      </c>
      <c r="F95" s="25" t="s">
        <v>75</v>
      </c>
      <c r="G95" s="26"/>
      <c r="H95" s="26"/>
      <c r="I95" s="26"/>
      <c r="J95" s="26" t="s">
        <v>160</v>
      </c>
    </row>
    <row r="96">
      <c r="A96" s="26" t="s">
        <v>2195</v>
      </c>
      <c r="B96" s="27">
        <v>0.10163194444444444</v>
      </c>
      <c r="C96" s="26" t="s">
        <v>69</v>
      </c>
      <c r="D96" s="26" t="s">
        <v>73</v>
      </c>
      <c r="E96" s="25">
        <v>18.0</v>
      </c>
      <c r="F96" s="25">
        <f>E96-9</f>
        <v>9</v>
      </c>
      <c r="G96" s="26"/>
      <c r="H96" s="26"/>
      <c r="I96" s="26"/>
      <c r="J96" s="26" t="s">
        <v>161</v>
      </c>
    </row>
    <row r="97">
      <c r="A97" s="26" t="s">
        <v>2195</v>
      </c>
      <c r="B97" s="27">
        <v>0.10244212962962963</v>
      </c>
      <c r="C97" s="26" t="s">
        <v>968</v>
      </c>
      <c r="D97" s="26" t="s">
        <v>71</v>
      </c>
      <c r="E97" s="25">
        <v>26.0</v>
      </c>
      <c r="F97" s="25">
        <f>E97-7</f>
        <v>19</v>
      </c>
      <c r="G97" s="26"/>
      <c r="H97" s="26"/>
      <c r="I97" s="26"/>
      <c r="J97" s="26"/>
    </row>
    <row r="98">
      <c r="A98" s="26" t="s">
        <v>2195</v>
      </c>
      <c r="B98" s="27">
        <v>0.10631944444444444</v>
      </c>
      <c r="C98" s="26" t="s">
        <v>82</v>
      </c>
      <c r="D98" s="26" t="s">
        <v>127</v>
      </c>
      <c r="E98" s="25">
        <v>21.0</v>
      </c>
      <c r="F98" s="25">
        <f>E98-4</f>
        <v>17</v>
      </c>
      <c r="G98" s="26"/>
      <c r="H98" s="26"/>
      <c r="I98" s="26"/>
      <c r="J98" s="26"/>
    </row>
    <row r="99">
      <c r="A99" s="26" t="s">
        <v>2195</v>
      </c>
      <c r="B99" s="27">
        <v>0.11585648148148148</v>
      </c>
      <c r="C99" s="26" t="s">
        <v>66</v>
      </c>
      <c r="D99" s="26" t="s">
        <v>366</v>
      </c>
      <c r="E99" s="25">
        <v>10.0</v>
      </c>
      <c r="F99" s="25">
        <f>E99-2</f>
        <v>8</v>
      </c>
      <c r="G99" s="26"/>
      <c r="H99" s="26"/>
      <c r="I99" s="26"/>
      <c r="J99" s="26"/>
    </row>
    <row r="100">
      <c r="A100" s="26" t="s">
        <v>2195</v>
      </c>
      <c r="B100" s="27">
        <v>0.12195601851851852</v>
      </c>
      <c r="C100" s="26" t="s">
        <v>70</v>
      </c>
      <c r="D100" s="26" t="s">
        <v>67</v>
      </c>
      <c r="E100" s="25">
        <v>19.0</v>
      </c>
      <c r="F100" s="25">
        <f t="shared" ref="F100:F101" si="5">E100-3</f>
        <v>16</v>
      </c>
      <c r="G100" s="26"/>
      <c r="H100" s="26"/>
      <c r="I100" s="26"/>
      <c r="J100" s="26"/>
    </row>
    <row r="101">
      <c r="A101" s="26" t="s">
        <v>2195</v>
      </c>
      <c r="B101" s="27">
        <v>0.12990740740740742</v>
      </c>
      <c r="C101" s="26" t="s">
        <v>66</v>
      </c>
      <c r="D101" s="26" t="s">
        <v>67</v>
      </c>
      <c r="E101" s="25">
        <v>21.0</v>
      </c>
      <c r="F101" s="25">
        <f t="shared" si="5"/>
        <v>18</v>
      </c>
      <c r="G101" s="26"/>
      <c r="H101" s="26"/>
      <c r="I101" s="26"/>
      <c r="J101" s="26"/>
    </row>
    <row r="102">
      <c r="A102" s="26" t="s">
        <v>2195</v>
      </c>
      <c r="B102" s="27">
        <v>0.13086805555555556</v>
      </c>
      <c r="C102" s="26" t="s">
        <v>66</v>
      </c>
      <c r="D102" s="26" t="s">
        <v>127</v>
      </c>
      <c r="E102" s="25">
        <v>16.0</v>
      </c>
      <c r="F102" s="25">
        <f>E102-5</f>
        <v>11</v>
      </c>
      <c r="G102" s="26"/>
      <c r="H102" s="26"/>
      <c r="I102" s="26"/>
      <c r="J102" s="26" t="s">
        <v>86</v>
      </c>
    </row>
    <row r="103">
      <c r="A103" s="26" t="s">
        <v>2195</v>
      </c>
      <c r="B103" s="27">
        <v>0.13086805555555556</v>
      </c>
      <c r="C103" s="26" t="s">
        <v>66</v>
      </c>
      <c r="D103" s="26" t="s">
        <v>67</v>
      </c>
      <c r="E103" s="25" t="s">
        <v>75</v>
      </c>
      <c r="F103" s="25" t="s">
        <v>75</v>
      </c>
      <c r="G103" s="26"/>
      <c r="H103" s="26"/>
      <c r="I103" s="26"/>
      <c r="J103" s="26" t="s">
        <v>85</v>
      </c>
    </row>
    <row r="104">
      <c r="A104" s="26" t="s">
        <v>2195</v>
      </c>
      <c r="B104" s="27">
        <v>0.1356712962962963</v>
      </c>
      <c r="C104" s="26" t="s">
        <v>70</v>
      </c>
      <c r="D104" s="26" t="s">
        <v>132</v>
      </c>
      <c r="E104" s="25" t="s">
        <v>75</v>
      </c>
      <c r="F104" s="25" t="s">
        <v>75</v>
      </c>
      <c r="G104" s="26"/>
      <c r="H104" s="26"/>
      <c r="I104" s="26"/>
      <c r="J104" s="26" t="s">
        <v>160</v>
      </c>
    </row>
    <row r="105">
      <c r="A105" s="26" t="s">
        <v>2195</v>
      </c>
      <c r="B105" s="27">
        <v>0.1356712962962963</v>
      </c>
      <c r="C105" s="26" t="s">
        <v>70</v>
      </c>
      <c r="D105" s="26" t="s">
        <v>132</v>
      </c>
      <c r="E105" s="25">
        <v>23.0</v>
      </c>
      <c r="F105" s="25">
        <v>17.0</v>
      </c>
      <c r="G105" s="26"/>
      <c r="H105" s="26"/>
      <c r="I105" s="26"/>
      <c r="J105" s="26" t="s">
        <v>161</v>
      </c>
    </row>
    <row r="106">
      <c r="A106" s="26" t="s">
        <v>2195</v>
      </c>
      <c r="B106" s="27">
        <v>0.14326388888888889</v>
      </c>
      <c r="C106" s="26" t="s">
        <v>74</v>
      </c>
      <c r="D106" s="26" t="s">
        <v>127</v>
      </c>
      <c r="E106" s="25" t="s">
        <v>88</v>
      </c>
      <c r="F106" s="25">
        <v>1.0</v>
      </c>
      <c r="G106" s="26"/>
      <c r="H106" s="26"/>
      <c r="I106" s="26"/>
      <c r="J106" s="26"/>
    </row>
    <row r="107">
      <c r="A107" s="26" t="s">
        <v>2195</v>
      </c>
      <c r="B107" s="27">
        <v>0.14326388888888889</v>
      </c>
      <c r="C107" s="26" t="s">
        <v>66</v>
      </c>
      <c r="D107" s="26" t="s">
        <v>127</v>
      </c>
      <c r="E107" s="25" t="s">
        <v>75</v>
      </c>
      <c r="F107" s="25" t="s">
        <v>75</v>
      </c>
      <c r="G107" s="26"/>
      <c r="H107" s="26"/>
      <c r="I107" s="26"/>
      <c r="J107" s="26"/>
    </row>
    <row r="108">
      <c r="A108" s="26" t="s">
        <v>2195</v>
      </c>
      <c r="B108" s="27">
        <v>0.14460648148148147</v>
      </c>
      <c r="C108" s="26" t="s">
        <v>66</v>
      </c>
      <c r="D108" s="26" t="s">
        <v>125</v>
      </c>
      <c r="E108" s="25" t="s">
        <v>75</v>
      </c>
      <c r="F108" s="25" t="s">
        <v>75</v>
      </c>
      <c r="G108" s="26"/>
      <c r="H108" s="26"/>
      <c r="I108" s="26"/>
      <c r="J108" s="26" t="s">
        <v>85</v>
      </c>
    </row>
    <row r="109">
      <c r="A109" s="26" t="s">
        <v>2195</v>
      </c>
      <c r="B109" s="27">
        <v>0.14460648148148147</v>
      </c>
      <c r="C109" s="26" t="s">
        <v>66</v>
      </c>
      <c r="D109" s="26" t="s">
        <v>125</v>
      </c>
      <c r="E109" s="25">
        <v>8.0</v>
      </c>
      <c r="F109" s="25">
        <f>E109-0</f>
        <v>8</v>
      </c>
      <c r="G109" s="26"/>
      <c r="H109" s="26"/>
      <c r="I109" s="26"/>
      <c r="J109" s="26" t="s">
        <v>86</v>
      </c>
    </row>
    <row r="110">
      <c r="A110" s="26" t="s">
        <v>2195</v>
      </c>
      <c r="B110" s="27">
        <v>0.14461805555555557</v>
      </c>
      <c r="C110" s="26" t="s">
        <v>70</v>
      </c>
      <c r="D110" s="26" t="s">
        <v>125</v>
      </c>
      <c r="E110" s="25" t="s">
        <v>75</v>
      </c>
      <c r="F110" s="25" t="s">
        <v>75</v>
      </c>
      <c r="G110" s="26"/>
      <c r="H110" s="26"/>
      <c r="I110" s="26"/>
      <c r="J110" s="26" t="s">
        <v>85</v>
      </c>
    </row>
    <row r="111">
      <c r="A111" s="26" t="s">
        <v>2195</v>
      </c>
      <c r="B111" s="27">
        <v>0.14461805555555557</v>
      </c>
      <c r="C111" s="26" t="s">
        <v>70</v>
      </c>
      <c r="D111" s="26" t="s">
        <v>125</v>
      </c>
      <c r="E111" s="25">
        <v>27.0</v>
      </c>
      <c r="F111" s="25">
        <f>E111-9</f>
        <v>18</v>
      </c>
      <c r="G111" s="26"/>
      <c r="H111" s="26"/>
      <c r="I111" s="26"/>
      <c r="J111" s="26" t="s">
        <v>86</v>
      </c>
    </row>
    <row r="112">
      <c r="A112" s="26" t="s">
        <v>2195</v>
      </c>
      <c r="B112" s="27">
        <v>0.14484953703703704</v>
      </c>
      <c r="C112" s="26" t="s">
        <v>82</v>
      </c>
      <c r="D112" s="26" t="s">
        <v>125</v>
      </c>
      <c r="E112" s="25" t="s">
        <v>75</v>
      </c>
      <c r="F112" s="25" t="s">
        <v>75</v>
      </c>
      <c r="G112" s="26"/>
      <c r="H112" s="26"/>
      <c r="I112" s="26"/>
      <c r="J112" s="26" t="s">
        <v>85</v>
      </c>
    </row>
    <row r="113">
      <c r="A113" s="26" t="s">
        <v>2195</v>
      </c>
      <c r="B113" s="27">
        <v>0.14484953703703704</v>
      </c>
      <c r="C113" s="26" t="s">
        <v>82</v>
      </c>
      <c r="D113" s="26" t="s">
        <v>125</v>
      </c>
      <c r="E113" s="25">
        <v>18.0</v>
      </c>
      <c r="F113" s="25">
        <f>E113-2</f>
        <v>16</v>
      </c>
      <c r="G113" s="26"/>
      <c r="H113" s="26"/>
      <c r="I113" s="26"/>
      <c r="J113" s="26" t="s">
        <v>86</v>
      </c>
    </row>
    <row r="114">
      <c r="A114" s="26" t="s">
        <v>2195</v>
      </c>
      <c r="B114" s="27">
        <v>0.1448611111111111</v>
      </c>
      <c r="C114" s="26" t="s">
        <v>74</v>
      </c>
      <c r="D114" s="26" t="s">
        <v>125</v>
      </c>
      <c r="E114" s="25" t="s">
        <v>75</v>
      </c>
      <c r="F114" s="25" t="s">
        <v>75</v>
      </c>
      <c r="G114" s="26"/>
      <c r="H114" s="26"/>
      <c r="I114" s="26"/>
      <c r="J114" s="26" t="s">
        <v>85</v>
      </c>
    </row>
    <row r="115">
      <c r="A115" s="26" t="s">
        <v>2195</v>
      </c>
      <c r="B115" s="27">
        <v>0.1448611111111111</v>
      </c>
      <c r="C115" s="26" t="s">
        <v>74</v>
      </c>
      <c r="D115" s="26" t="s">
        <v>125</v>
      </c>
      <c r="E115" s="25" t="s">
        <v>68</v>
      </c>
      <c r="F115" s="25">
        <v>20.0</v>
      </c>
      <c r="G115" s="26"/>
      <c r="H115" s="26"/>
      <c r="I115" s="26"/>
      <c r="J115" s="26" t="s">
        <v>86</v>
      </c>
    </row>
    <row r="116">
      <c r="A116" s="26" t="s">
        <v>2195</v>
      </c>
      <c r="B116" s="27">
        <v>0.14487268518518517</v>
      </c>
      <c r="C116" s="26" t="s">
        <v>69</v>
      </c>
      <c r="D116" s="26" t="s">
        <v>125</v>
      </c>
      <c r="E116" s="25" t="s">
        <v>75</v>
      </c>
      <c r="F116" s="25" t="s">
        <v>75</v>
      </c>
      <c r="G116" s="26"/>
      <c r="H116" s="26"/>
      <c r="I116" s="26"/>
      <c r="J116" s="26" t="s">
        <v>85</v>
      </c>
    </row>
    <row r="117">
      <c r="A117" s="26" t="s">
        <v>2195</v>
      </c>
      <c r="B117" s="27">
        <v>0.14487268518518517</v>
      </c>
      <c r="C117" s="26" t="s">
        <v>69</v>
      </c>
      <c r="D117" s="26" t="s">
        <v>125</v>
      </c>
      <c r="E117" s="25">
        <v>20.0</v>
      </c>
      <c r="F117" s="25">
        <f>E117-4</f>
        <v>16</v>
      </c>
      <c r="G117" s="26"/>
      <c r="H117" s="26"/>
      <c r="I117" s="26"/>
      <c r="J117" s="26" t="s">
        <v>86</v>
      </c>
    </row>
    <row r="118">
      <c r="A118" s="26" t="s">
        <v>2195</v>
      </c>
      <c r="B118" s="27">
        <v>0.14560185185185184</v>
      </c>
      <c r="C118" s="26" t="s">
        <v>968</v>
      </c>
      <c r="D118" s="26" t="s">
        <v>125</v>
      </c>
      <c r="E118" s="25" t="s">
        <v>75</v>
      </c>
      <c r="F118" s="25" t="s">
        <v>75</v>
      </c>
      <c r="G118" s="26"/>
      <c r="H118" s="26"/>
      <c r="I118" s="26"/>
      <c r="J118" s="26" t="s">
        <v>85</v>
      </c>
    </row>
    <row r="119">
      <c r="A119" s="26" t="s">
        <v>2195</v>
      </c>
      <c r="B119" s="27">
        <v>0.14560185185185184</v>
      </c>
      <c r="C119" s="26" t="s">
        <v>968</v>
      </c>
      <c r="D119" s="26" t="s">
        <v>125</v>
      </c>
      <c r="E119" s="25">
        <v>19.0</v>
      </c>
      <c r="F119" s="25">
        <f>E119-0</f>
        <v>19</v>
      </c>
      <c r="G119" s="26"/>
      <c r="H119" s="26"/>
      <c r="I119" s="26"/>
      <c r="J119" s="26" t="s">
        <v>86</v>
      </c>
    </row>
    <row r="120">
      <c r="A120" s="26" t="s">
        <v>2195</v>
      </c>
      <c r="B120" s="27">
        <v>0.14491898148148147</v>
      </c>
      <c r="C120" s="26" t="s">
        <v>84</v>
      </c>
      <c r="D120" s="26" t="s">
        <v>125</v>
      </c>
      <c r="E120" s="25" t="s">
        <v>75</v>
      </c>
      <c r="F120" s="25" t="s">
        <v>75</v>
      </c>
      <c r="G120" s="26"/>
      <c r="H120" s="26"/>
      <c r="I120" s="26"/>
      <c r="J120" s="26" t="s">
        <v>85</v>
      </c>
    </row>
    <row r="121">
      <c r="A121" s="26" t="s">
        <v>2195</v>
      </c>
      <c r="B121" s="27">
        <v>0.14491898148148147</v>
      </c>
      <c r="C121" s="26" t="s">
        <v>84</v>
      </c>
      <c r="D121" s="26" t="s">
        <v>125</v>
      </c>
      <c r="E121" s="25">
        <v>19.0</v>
      </c>
      <c r="F121" s="25">
        <f>E121-2</f>
        <v>17</v>
      </c>
      <c r="G121" s="26"/>
      <c r="H121" s="26"/>
      <c r="I121" s="26"/>
      <c r="J121" s="26" t="s">
        <v>86</v>
      </c>
    </row>
    <row r="122">
      <c r="A122" s="26" t="s">
        <v>2195</v>
      </c>
      <c r="B122" s="27">
        <v>0.14577546296296295</v>
      </c>
      <c r="C122" s="26" t="s">
        <v>968</v>
      </c>
      <c r="D122" s="26" t="s">
        <v>67</v>
      </c>
      <c r="E122" s="25">
        <v>13.0</v>
      </c>
      <c r="F122" s="25">
        <f>E122-3</f>
        <v>10</v>
      </c>
      <c r="G122" s="26"/>
      <c r="H122" s="26"/>
      <c r="I122" s="26"/>
      <c r="J122" s="26"/>
    </row>
    <row r="123">
      <c r="A123" s="26" t="s">
        <v>2195</v>
      </c>
      <c r="B123" s="27">
        <v>0.14680555555555555</v>
      </c>
      <c r="C123" s="26" t="s">
        <v>69</v>
      </c>
      <c r="D123" s="26" t="s">
        <v>67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>
      <c r="A124" s="26" t="s">
        <v>2195</v>
      </c>
      <c r="B124" s="27">
        <v>0.14680555555555555</v>
      </c>
      <c r="C124" s="26" t="s">
        <v>69</v>
      </c>
      <c r="D124" s="26" t="s">
        <v>67</v>
      </c>
      <c r="E124" s="25">
        <v>9.0</v>
      </c>
      <c r="F124" s="25">
        <f>E124-5</f>
        <v>4</v>
      </c>
      <c r="G124" s="26"/>
      <c r="H124" s="26"/>
      <c r="I124" s="26"/>
      <c r="J124" s="26" t="s">
        <v>161</v>
      </c>
    </row>
    <row r="125">
      <c r="A125" s="26" t="s">
        <v>2195</v>
      </c>
      <c r="B125" s="27">
        <v>0.14884259259259258</v>
      </c>
      <c r="C125" s="26" t="s">
        <v>66</v>
      </c>
      <c r="D125" s="26" t="s">
        <v>67</v>
      </c>
      <c r="E125" s="25" t="s">
        <v>75</v>
      </c>
      <c r="F125" s="25" t="s">
        <v>75</v>
      </c>
      <c r="G125" s="26"/>
      <c r="H125" s="26"/>
      <c r="I125" s="26"/>
      <c r="J125" s="26" t="s">
        <v>160</v>
      </c>
    </row>
    <row r="126">
      <c r="A126" s="26" t="s">
        <v>2195</v>
      </c>
      <c r="B126" s="27">
        <v>0.14884259259259258</v>
      </c>
      <c r="C126" s="26" t="s">
        <v>66</v>
      </c>
      <c r="D126" s="26" t="s">
        <v>67</v>
      </c>
      <c r="E126" s="25">
        <v>12.0</v>
      </c>
      <c r="F126" s="25">
        <f>E126-3</f>
        <v>9</v>
      </c>
      <c r="G126" s="26"/>
      <c r="H126" s="26"/>
      <c r="I126" s="26"/>
      <c r="J126" s="26" t="s">
        <v>161</v>
      </c>
    </row>
    <row r="127">
      <c r="A127" s="26" t="s">
        <v>2195</v>
      </c>
      <c r="B127" s="27">
        <v>0.1490277777777778</v>
      </c>
      <c r="C127" s="26" t="s">
        <v>74</v>
      </c>
      <c r="D127" s="26" t="s">
        <v>83</v>
      </c>
      <c r="E127" s="25">
        <v>15.0</v>
      </c>
      <c r="F127" s="25">
        <f>E127-11</f>
        <v>4</v>
      </c>
      <c r="G127" s="26"/>
      <c r="H127" s="26"/>
      <c r="I127" s="26"/>
      <c r="J127" s="26"/>
    </row>
    <row r="128">
      <c r="A128" s="26" t="s">
        <v>2195</v>
      </c>
      <c r="B128" s="27">
        <v>0.14949074074074073</v>
      </c>
      <c r="C128" s="26" t="s">
        <v>70</v>
      </c>
      <c r="D128" s="26" t="s">
        <v>83</v>
      </c>
      <c r="E128" s="25">
        <v>11.0</v>
      </c>
      <c r="F128" s="25">
        <f t="shared" ref="F128:F129" si="6">E128-6</f>
        <v>5</v>
      </c>
      <c r="G128" s="26"/>
      <c r="H128" s="26"/>
      <c r="I128" s="26"/>
      <c r="J128" s="26"/>
    </row>
    <row r="129">
      <c r="A129" s="26" t="s">
        <v>2195</v>
      </c>
      <c r="B129" s="27">
        <v>0.15114583333333334</v>
      </c>
      <c r="C129" s="26" t="s">
        <v>70</v>
      </c>
      <c r="D129" s="26" t="s">
        <v>83</v>
      </c>
      <c r="E129" s="25">
        <v>19.0</v>
      </c>
      <c r="F129" s="25">
        <f t="shared" si="6"/>
        <v>13</v>
      </c>
      <c r="G129" s="26"/>
      <c r="H129" s="26"/>
      <c r="I129" s="26"/>
      <c r="J129" s="26"/>
    </row>
    <row r="130">
      <c r="A130" s="26" t="s">
        <v>2195</v>
      </c>
      <c r="B130" s="27">
        <v>0.1557523148148148</v>
      </c>
      <c r="C130" s="26" t="s">
        <v>157</v>
      </c>
      <c r="D130" s="26" t="s">
        <v>125</v>
      </c>
      <c r="E130" s="25" t="s">
        <v>75</v>
      </c>
      <c r="F130" s="25" t="s">
        <v>75</v>
      </c>
      <c r="G130" s="26"/>
      <c r="H130" s="26"/>
      <c r="I130" s="26"/>
      <c r="J130" s="26" t="s">
        <v>2096</v>
      </c>
    </row>
    <row r="131">
      <c r="A131" s="26" t="s">
        <v>2195</v>
      </c>
      <c r="B131" s="27">
        <v>0.1557523148148148</v>
      </c>
      <c r="C131" s="26" t="s">
        <v>157</v>
      </c>
      <c r="D131" s="26" t="s">
        <v>125</v>
      </c>
      <c r="E131" s="25">
        <v>21.0</v>
      </c>
      <c r="F131" s="25">
        <f>E131-4</f>
        <v>17</v>
      </c>
      <c r="G131" s="26"/>
      <c r="H131" s="26"/>
      <c r="I131" s="26"/>
      <c r="J131" s="26" t="s">
        <v>2220</v>
      </c>
    </row>
    <row r="132">
      <c r="A132" s="26" t="s">
        <v>2195</v>
      </c>
      <c r="B132" s="27">
        <v>0.15590277777777778</v>
      </c>
      <c r="C132" s="26" t="s">
        <v>157</v>
      </c>
      <c r="D132" s="26" t="s">
        <v>67</v>
      </c>
      <c r="E132" s="25">
        <v>17.0</v>
      </c>
      <c r="F132" s="25">
        <f t="shared" ref="F132:F133" si="7">E132-3</f>
        <v>14</v>
      </c>
      <c r="G132" s="26"/>
      <c r="H132" s="26"/>
      <c r="I132" s="26"/>
      <c r="J132" s="26" t="s">
        <v>2221</v>
      </c>
    </row>
    <row r="133">
      <c r="A133" s="26" t="s">
        <v>2195</v>
      </c>
      <c r="B133" s="27">
        <v>0.1588425925925926</v>
      </c>
      <c r="C133" s="26" t="s">
        <v>70</v>
      </c>
      <c r="D133" s="26" t="s">
        <v>67</v>
      </c>
      <c r="E133" s="25">
        <v>16.0</v>
      </c>
      <c r="F133" s="25">
        <f t="shared" si="7"/>
        <v>13</v>
      </c>
      <c r="G133" s="26"/>
      <c r="H133" s="26"/>
      <c r="I133" s="26"/>
      <c r="J133" s="26"/>
    </row>
    <row r="134">
      <c r="A134" s="26" t="s">
        <v>2195</v>
      </c>
      <c r="B134" s="27">
        <v>0.15888888888888889</v>
      </c>
      <c r="C134" s="26" t="s">
        <v>968</v>
      </c>
      <c r="D134" s="26" t="s">
        <v>67</v>
      </c>
      <c r="E134" s="25">
        <v>25.0</v>
      </c>
      <c r="F134" s="25">
        <f>E134-9</f>
        <v>16</v>
      </c>
      <c r="G134" s="26"/>
      <c r="H134" s="26"/>
      <c r="I134" s="26"/>
      <c r="J134" s="26"/>
    </row>
    <row r="135">
      <c r="A135" s="26" t="s">
        <v>2195</v>
      </c>
      <c r="B135" s="27">
        <v>0.1597222222222222</v>
      </c>
      <c r="C135" s="26" t="s">
        <v>157</v>
      </c>
      <c r="D135" s="26" t="s">
        <v>67</v>
      </c>
      <c r="E135" s="25" t="s">
        <v>88</v>
      </c>
      <c r="F135" s="25">
        <v>1.0</v>
      </c>
      <c r="G135" s="26"/>
      <c r="H135" s="26"/>
      <c r="I135" s="26"/>
      <c r="J135" s="26"/>
    </row>
    <row r="136">
      <c r="A136" s="26" t="s">
        <v>2195</v>
      </c>
      <c r="B136" s="27">
        <v>0.15979166666666667</v>
      </c>
      <c r="C136" s="26" t="s">
        <v>968</v>
      </c>
      <c r="D136" s="26" t="s">
        <v>67</v>
      </c>
      <c r="E136" s="25" t="s">
        <v>88</v>
      </c>
      <c r="F136" s="25">
        <v>1.0</v>
      </c>
      <c r="G136" s="26"/>
      <c r="H136" s="26"/>
      <c r="I136" s="26"/>
      <c r="J136" s="26"/>
    </row>
    <row r="137">
      <c r="A137" s="26" t="s">
        <v>2195</v>
      </c>
      <c r="B137" s="27">
        <v>0.15996527777777778</v>
      </c>
      <c r="C137" s="26" t="s">
        <v>70</v>
      </c>
      <c r="D137" s="26" t="s">
        <v>83</v>
      </c>
      <c r="E137" s="25">
        <v>9.0</v>
      </c>
      <c r="F137" s="25">
        <f>E137-6</f>
        <v>3</v>
      </c>
      <c r="G137" s="26"/>
      <c r="H137" s="26"/>
      <c r="I137" s="26"/>
      <c r="J137" s="26"/>
    </row>
    <row r="138">
      <c r="A138" s="26" t="s">
        <v>2195</v>
      </c>
      <c r="B138" s="27">
        <v>0.15996527777777778</v>
      </c>
      <c r="C138" s="26" t="s">
        <v>69</v>
      </c>
      <c r="D138" s="26" t="s">
        <v>83</v>
      </c>
      <c r="E138" s="25">
        <v>10.0</v>
      </c>
      <c r="F138" s="25">
        <f>E138-1</f>
        <v>9</v>
      </c>
      <c r="G138" s="26"/>
      <c r="H138" s="26"/>
      <c r="I138" s="26"/>
      <c r="J138" s="26"/>
    </row>
    <row r="139">
      <c r="A139" s="26" t="s">
        <v>2195</v>
      </c>
      <c r="B139" s="27">
        <v>0.16247685185185184</v>
      </c>
      <c r="C139" s="26" t="s">
        <v>74</v>
      </c>
      <c r="D139" s="26" t="s">
        <v>83</v>
      </c>
      <c r="E139" s="25">
        <v>28.0</v>
      </c>
      <c r="F139" s="25">
        <f>E139-11</f>
        <v>17</v>
      </c>
      <c r="G139" s="26"/>
      <c r="H139" s="26"/>
      <c r="I139" s="26"/>
      <c r="J139" s="26"/>
    </row>
    <row r="140">
      <c r="A140" s="26" t="s">
        <v>2195</v>
      </c>
      <c r="B140" s="27">
        <v>0.16496527777777778</v>
      </c>
      <c r="C140" s="26" t="s">
        <v>66</v>
      </c>
      <c r="D140" s="26" t="s">
        <v>83</v>
      </c>
      <c r="E140" s="25">
        <v>24.0</v>
      </c>
      <c r="F140" s="25">
        <f>E140-6</f>
        <v>18</v>
      </c>
      <c r="G140" s="26"/>
      <c r="H140" s="26"/>
      <c r="I140" s="26"/>
      <c r="J140" s="26"/>
    </row>
    <row r="141">
      <c r="A141" s="26" t="s">
        <v>2195</v>
      </c>
      <c r="B141" s="27">
        <v>0.1656712962962963</v>
      </c>
      <c r="C141" s="26" t="s">
        <v>74</v>
      </c>
      <c r="D141" s="26" t="s">
        <v>67</v>
      </c>
      <c r="E141" s="25">
        <v>3.0</v>
      </c>
      <c r="F141" s="25">
        <f>E141-0</f>
        <v>3</v>
      </c>
      <c r="G141" s="26"/>
      <c r="H141" s="26"/>
      <c r="I141" s="26"/>
      <c r="J141" s="26"/>
    </row>
    <row r="142">
      <c r="A142" s="26" t="s">
        <v>2195</v>
      </c>
      <c r="B142" s="27">
        <v>0.16608796296296297</v>
      </c>
      <c r="C142" s="26" t="s">
        <v>74</v>
      </c>
      <c r="D142" s="26" t="s">
        <v>125</v>
      </c>
      <c r="E142" s="25" t="s">
        <v>75</v>
      </c>
      <c r="F142" s="25" t="s">
        <v>75</v>
      </c>
      <c r="G142" s="26"/>
      <c r="H142" s="26"/>
      <c r="I142" s="26"/>
      <c r="J142" s="26" t="s">
        <v>85</v>
      </c>
    </row>
    <row r="143">
      <c r="A143" s="26" t="s">
        <v>2195</v>
      </c>
      <c r="B143" s="27">
        <v>0.16608796296296297</v>
      </c>
      <c r="C143" s="26" t="s">
        <v>74</v>
      </c>
      <c r="D143" s="26" t="s">
        <v>125</v>
      </c>
      <c r="E143" s="25">
        <v>27.0</v>
      </c>
      <c r="F143" s="25">
        <f>E143-13</f>
        <v>14</v>
      </c>
      <c r="G143" s="26"/>
      <c r="H143" s="26"/>
      <c r="I143" s="26"/>
      <c r="J143" s="26" t="s">
        <v>86</v>
      </c>
    </row>
    <row r="144">
      <c r="A144" s="26" t="s">
        <v>2195</v>
      </c>
      <c r="B144" s="27">
        <v>0.12621527777777777</v>
      </c>
      <c r="C144" s="26" t="s">
        <v>66</v>
      </c>
      <c r="D144" s="26" t="s">
        <v>67</v>
      </c>
      <c r="E144" s="25">
        <v>11.0</v>
      </c>
      <c r="F144" s="25">
        <f>E144-3</f>
        <v>8</v>
      </c>
      <c r="G144" s="26"/>
      <c r="H144" s="26"/>
      <c r="I144" s="26"/>
      <c r="J144" s="26"/>
    </row>
    <row r="145">
      <c r="A145" s="26" t="s">
        <v>2195</v>
      </c>
      <c r="B145" s="27">
        <v>0.12649305555555557</v>
      </c>
      <c r="C145" s="26" t="s">
        <v>74</v>
      </c>
      <c r="D145" s="26" t="s">
        <v>67</v>
      </c>
      <c r="E145" s="25">
        <v>12.0</v>
      </c>
      <c r="F145" s="25">
        <f>E145-0</f>
        <v>12</v>
      </c>
      <c r="G145" s="26"/>
      <c r="H145" s="26"/>
      <c r="I145" s="26"/>
      <c r="J145" s="26"/>
    </row>
    <row r="146">
      <c r="A146" s="26" t="s">
        <v>2195</v>
      </c>
      <c r="B146" s="27">
        <v>0.12649305555555557</v>
      </c>
      <c r="C146" s="26" t="s">
        <v>157</v>
      </c>
      <c r="D146" s="26" t="s">
        <v>67</v>
      </c>
      <c r="E146" s="25" t="s">
        <v>75</v>
      </c>
      <c r="F146" s="25" t="s">
        <v>75</v>
      </c>
      <c r="G146" s="26"/>
      <c r="H146" s="26"/>
      <c r="I146" s="26"/>
      <c r="J146" s="26" t="s">
        <v>160</v>
      </c>
    </row>
    <row r="147">
      <c r="A147" s="26" t="s">
        <v>2195</v>
      </c>
      <c r="B147" s="27">
        <v>0.12649305555555557</v>
      </c>
      <c r="C147" s="26" t="s">
        <v>157</v>
      </c>
      <c r="D147" s="26" t="s">
        <v>67</v>
      </c>
      <c r="E147" s="25" t="s">
        <v>75</v>
      </c>
      <c r="F147" s="25" t="s">
        <v>75</v>
      </c>
      <c r="G147" s="26"/>
      <c r="H147" s="26"/>
      <c r="I147" s="26"/>
      <c r="J147" s="26" t="s">
        <v>161</v>
      </c>
    </row>
    <row r="148">
      <c r="A148" s="26" t="s">
        <v>2195</v>
      </c>
      <c r="B148" s="27">
        <v>0.12895833333333334</v>
      </c>
      <c r="C148" s="26" t="s">
        <v>74</v>
      </c>
      <c r="D148" s="26" t="s">
        <v>73</v>
      </c>
      <c r="E148" s="25" t="s">
        <v>68</v>
      </c>
      <c r="F148" s="25">
        <v>20.0</v>
      </c>
      <c r="G148" s="26"/>
      <c r="H148" s="26"/>
      <c r="I148" s="26"/>
      <c r="J148" s="26"/>
    </row>
    <row r="149">
      <c r="A149" s="26" t="s">
        <v>2195</v>
      </c>
      <c r="B149" s="27">
        <v>0.1711111111111111</v>
      </c>
      <c r="C149" s="26" t="s">
        <v>84</v>
      </c>
      <c r="D149" s="26" t="s">
        <v>67</v>
      </c>
      <c r="E149" s="25" t="s">
        <v>88</v>
      </c>
      <c r="F149" s="25">
        <v>1.0</v>
      </c>
      <c r="G149" s="26"/>
      <c r="H149" s="26"/>
      <c r="I149" s="26"/>
      <c r="J149" s="26"/>
    </row>
    <row r="150">
      <c r="A150" s="26" t="s">
        <v>2195</v>
      </c>
      <c r="B150" s="27">
        <v>0.1716550925925926</v>
      </c>
      <c r="C150" s="26" t="s">
        <v>82</v>
      </c>
      <c r="D150" s="26" t="s">
        <v>128</v>
      </c>
      <c r="E150" s="25">
        <v>16.0</v>
      </c>
      <c r="F150" s="25">
        <f>E150-4</f>
        <v>12</v>
      </c>
      <c r="G150" s="26"/>
      <c r="H150" s="26"/>
      <c r="I150" s="26"/>
      <c r="J150" s="26"/>
    </row>
    <row r="151">
      <c r="A151" s="26" t="s">
        <v>2195</v>
      </c>
      <c r="B151" s="27">
        <v>0.17215277777777777</v>
      </c>
      <c r="C151" s="26" t="s">
        <v>66</v>
      </c>
      <c r="D151" s="26" t="s">
        <v>83</v>
      </c>
      <c r="E151" s="25">
        <v>19.0</v>
      </c>
      <c r="F151" s="25">
        <f t="shared" ref="F151:F153" si="8">E151-6</f>
        <v>13</v>
      </c>
      <c r="G151" s="26"/>
      <c r="H151" s="26"/>
      <c r="I151" s="26"/>
      <c r="J151" s="26"/>
    </row>
    <row r="152">
      <c r="A152" s="26" t="s">
        <v>2195</v>
      </c>
      <c r="B152" s="27">
        <v>0.1735648148148148</v>
      </c>
      <c r="C152" s="26" t="s">
        <v>82</v>
      </c>
      <c r="D152" s="26" t="s">
        <v>132</v>
      </c>
      <c r="E152" s="25">
        <v>16.0</v>
      </c>
      <c r="F152" s="25">
        <f t="shared" si="8"/>
        <v>10</v>
      </c>
      <c r="G152" s="26"/>
      <c r="H152" s="26"/>
      <c r="I152" s="26"/>
      <c r="J152" s="26"/>
    </row>
    <row r="153">
      <c r="A153" s="26" t="s">
        <v>2195</v>
      </c>
      <c r="B153" s="27">
        <v>0.17422453703703702</v>
      </c>
      <c r="C153" s="26" t="s">
        <v>66</v>
      </c>
      <c r="D153" s="26" t="s">
        <v>83</v>
      </c>
      <c r="E153" s="25">
        <v>25.0</v>
      </c>
      <c r="F153" s="25">
        <f t="shared" si="8"/>
        <v>19</v>
      </c>
      <c r="G153" s="26"/>
      <c r="H153" s="26"/>
      <c r="I153" s="26"/>
      <c r="J153" s="26"/>
    </row>
    <row r="154">
      <c r="A154" s="26" t="s">
        <v>2195</v>
      </c>
      <c r="B154" s="27">
        <v>0.17592592592592593</v>
      </c>
      <c r="C154" s="26" t="s">
        <v>968</v>
      </c>
      <c r="D154" s="26" t="s">
        <v>67</v>
      </c>
      <c r="E154" s="25">
        <v>19.0</v>
      </c>
      <c r="F154" s="25">
        <f>E154-9</f>
        <v>10</v>
      </c>
      <c r="G154" s="26"/>
      <c r="H154" s="26"/>
      <c r="I154" s="26"/>
      <c r="J154" s="26"/>
    </row>
    <row r="155">
      <c r="A155" s="26" t="s">
        <v>2195</v>
      </c>
      <c r="B155" s="27">
        <v>0.17630787037037038</v>
      </c>
      <c r="C155" s="26" t="s">
        <v>70</v>
      </c>
      <c r="D155" s="26" t="s">
        <v>83</v>
      </c>
      <c r="E155" s="25">
        <v>10.0</v>
      </c>
      <c r="F155" s="25">
        <f>E155-6</f>
        <v>4</v>
      </c>
      <c r="G155" s="26"/>
      <c r="H155" s="26"/>
      <c r="I155" s="26"/>
      <c r="J155" s="26"/>
    </row>
    <row r="156">
      <c r="A156" s="26" t="s">
        <v>2195</v>
      </c>
      <c r="B156" s="27">
        <v>0.17612268518518517</v>
      </c>
      <c r="C156" s="26" t="s">
        <v>74</v>
      </c>
      <c r="D156" s="26" t="s">
        <v>83</v>
      </c>
      <c r="E156" s="25">
        <v>24.0</v>
      </c>
      <c r="F156" s="25">
        <f>E156-11</f>
        <v>13</v>
      </c>
      <c r="G156" s="26"/>
      <c r="H156" s="26"/>
      <c r="I156" s="26"/>
      <c r="J156" s="26"/>
    </row>
    <row r="157">
      <c r="A157" s="26" t="s">
        <v>2195</v>
      </c>
      <c r="B157" s="27">
        <v>0.1793634259259259</v>
      </c>
      <c r="C157" s="26" t="s">
        <v>157</v>
      </c>
      <c r="D157" s="26" t="s">
        <v>67</v>
      </c>
      <c r="E157" s="25" t="s">
        <v>75</v>
      </c>
      <c r="F157" s="25" t="s">
        <v>75</v>
      </c>
      <c r="G157" s="26"/>
      <c r="H157" s="26"/>
      <c r="I157" s="26"/>
      <c r="J157" s="26" t="s">
        <v>160</v>
      </c>
    </row>
    <row r="158">
      <c r="A158" s="26" t="s">
        <v>2195</v>
      </c>
      <c r="B158" s="27">
        <v>0.1793634259259259</v>
      </c>
      <c r="C158" s="26" t="s">
        <v>157</v>
      </c>
      <c r="D158" s="26" t="s">
        <v>67</v>
      </c>
      <c r="E158" s="25">
        <v>14.0</v>
      </c>
      <c r="F158" s="25">
        <f>E158-3</f>
        <v>11</v>
      </c>
      <c r="G158" s="26"/>
      <c r="H158" s="26"/>
      <c r="I158" s="26"/>
      <c r="J158" s="26" t="s">
        <v>161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86"/>
    <col customWidth="1" min="5" max="5" width="10.43"/>
    <col customWidth="1" min="6" max="6" width="12.43"/>
    <col customWidth="1" min="7" max="7" width="5.14"/>
    <col customWidth="1" min="8" max="8" width="38.43"/>
    <col customWidth="1" min="9" max="9" width="6.29"/>
    <col customWidth="1" min="10" max="10" width="45.0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2222</v>
      </c>
      <c r="B2" s="27">
        <v>0.012268518518518519</v>
      </c>
      <c r="C2" s="26" t="s">
        <v>74</v>
      </c>
      <c r="D2" s="26" t="s">
        <v>67</v>
      </c>
      <c r="E2" s="25">
        <v>19.0</v>
      </c>
      <c r="F2" s="25">
        <f>E2-0</f>
        <v>19</v>
      </c>
      <c r="G2" s="26"/>
      <c r="H2" s="26"/>
      <c r="I2" s="26"/>
      <c r="J2" s="26"/>
    </row>
    <row r="3">
      <c r="A3" s="26" t="s">
        <v>2222</v>
      </c>
      <c r="B3" s="27">
        <v>0.016215277777777776</v>
      </c>
      <c r="C3" s="26" t="s">
        <v>70</v>
      </c>
      <c r="D3" s="26" t="s">
        <v>67</v>
      </c>
      <c r="E3" s="25" t="s">
        <v>68</v>
      </c>
      <c r="F3" s="25">
        <v>20.0</v>
      </c>
      <c r="G3" s="26"/>
      <c r="H3" s="26"/>
      <c r="I3" s="26"/>
      <c r="J3" s="26"/>
    </row>
    <row r="4">
      <c r="A4" s="26" t="s">
        <v>2222</v>
      </c>
      <c r="B4" s="27">
        <v>0.018333333333333333</v>
      </c>
      <c r="C4" s="26" t="s">
        <v>74</v>
      </c>
      <c r="D4" s="26" t="s">
        <v>73</v>
      </c>
      <c r="E4" s="25" t="s">
        <v>68</v>
      </c>
      <c r="F4" s="25">
        <v>20.0</v>
      </c>
      <c r="G4" s="26"/>
      <c r="H4" s="26"/>
      <c r="I4" s="26"/>
      <c r="J4" s="26" t="s">
        <v>160</v>
      </c>
    </row>
    <row r="5">
      <c r="A5" s="26" t="s">
        <v>2222</v>
      </c>
      <c r="B5" s="27">
        <v>0.018333333333333333</v>
      </c>
      <c r="C5" s="26" t="s">
        <v>74</v>
      </c>
      <c r="D5" s="26" t="s">
        <v>73</v>
      </c>
      <c r="E5" s="25">
        <v>17.0</v>
      </c>
      <c r="F5" s="25">
        <f>E5-13</f>
        <v>4</v>
      </c>
      <c r="G5" s="26"/>
      <c r="H5" s="26"/>
      <c r="I5" s="26"/>
      <c r="J5" s="26"/>
    </row>
    <row r="6">
      <c r="A6" s="26" t="s">
        <v>2222</v>
      </c>
      <c r="B6" s="27">
        <v>0.019594907407407408</v>
      </c>
      <c r="C6" s="26" t="s">
        <v>70</v>
      </c>
      <c r="D6" s="26" t="s">
        <v>73</v>
      </c>
      <c r="E6" s="25" t="s">
        <v>75</v>
      </c>
      <c r="F6" s="25"/>
      <c r="G6" s="26"/>
      <c r="H6" s="26"/>
      <c r="I6" s="26"/>
      <c r="J6" s="26" t="s">
        <v>160</v>
      </c>
    </row>
    <row r="7">
      <c r="A7" s="26" t="s">
        <v>2222</v>
      </c>
      <c r="B7" s="27">
        <v>0.019594907407407408</v>
      </c>
      <c r="C7" s="26" t="s">
        <v>70</v>
      </c>
      <c r="D7" s="26" t="s">
        <v>73</v>
      </c>
      <c r="E7" s="25">
        <v>20.0</v>
      </c>
      <c r="F7" s="25">
        <v>15.0</v>
      </c>
      <c r="G7" s="26"/>
      <c r="H7" s="26"/>
      <c r="I7" s="26"/>
      <c r="J7" s="26"/>
    </row>
    <row r="8">
      <c r="A8" s="26" t="s">
        <v>2222</v>
      </c>
      <c r="B8" s="27">
        <v>0.019849537037037037</v>
      </c>
      <c r="C8" s="26" t="s">
        <v>968</v>
      </c>
      <c r="D8" s="26" t="s">
        <v>67</v>
      </c>
      <c r="E8" s="25">
        <v>13.0</v>
      </c>
      <c r="F8" s="25">
        <f>E8-5</f>
        <v>8</v>
      </c>
      <c r="G8" s="26"/>
      <c r="H8" s="26"/>
      <c r="I8" s="26"/>
      <c r="J8" s="26"/>
    </row>
    <row r="9">
      <c r="A9" s="26" t="s">
        <v>2222</v>
      </c>
      <c r="B9" s="27">
        <v>0.021655092592592594</v>
      </c>
      <c r="C9" s="26" t="s">
        <v>84</v>
      </c>
      <c r="D9" s="26" t="s">
        <v>87</v>
      </c>
      <c r="E9" s="25" t="s">
        <v>75</v>
      </c>
      <c r="F9" s="25" t="s">
        <v>75</v>
      </c>
      <c r="G9" s="26"/>
      <c r="H9" s="26"/>
      <c r="I9" s="26"/>
      <c r="J9" s="26" t="s">
        <v>85</v>
      </c>
    </row>
    <row r="10">
      <c r="A10" s="26" t="s">
        <v>2222</v>
      </c>
      <c r="B10" s="27">
        <v>0.021655092592592594</v>
      </c>
      <c r="C10" s="26" t="s">
        <v>84</v>
      </c>
      <c r="D10" s="26" t="s">
        <v>87</v>
      </c>
      <c r="E10" s="25">
        <v>26.0</v>
      </c>
      <c r="F10" s="25" t="s">
        <v>75</v>
      </c>
      <c r="G10" s="26"/>
      <c r="H10" s="26"/>
      <c r="I10" s="26"/>
      <c r="J10" s="26" t="s">
        <v>2098</v>
      </c>
    </row>
    <row r="11">
      <c r="A11" s="26" t="s">
        <v>2222</v>
      </c>
      <c r="B11" s="27">
        <v>0.021701388888888888</v>
      </c>
      <c r="C11" s="26" t="s">
        <v>69</v>
      </c>
      <c r="D11" s="26" t="s">
        <v>87</v>
      </c>
      <c r="E11" s="25">
        <v>24.0</v>
      </c>
      <c r="F11" s="47">
        <f>E11-4</f>
        <v>20</v>
      </c>
      <c r="G11" s="26"/>
      <c r="H11" s="26"/>
      <c r="I11" s="26"/>
      <c r="J11" s="26"/>
    </row>
    <row r="12">
      <c r="A12" s="26" t="s">
        <v>2222</v>
      </c>
      <c r="B12" s="27">
        <v>0.02201388888888889</v>
      </c>
      <c r="C12" s="26" t="s">
        <v>70</v>
      </c>
      <c r="D12" s="26" t="s">
        <v>87</v>
      </c>
      <c r="E12" s="25">
        <v>16.0</v>
      </c>
      <c r="F12" s="25">
        <f>E12-5</f>
        <v>11</v>
      </c>
      <c r="G12" s="26"/>
      <c r="H12" s="26"/>
      <c r="I12" s="26"/>
      <c r="J12" s="26"/>
    </row>
    <row r="13">
      <c r="A13" s="26" t="s">
        <v>2222</v>
      </c>
      <c r="B13" s="27">
        <v>0.022094907407407407</v>
      </c>
      <c r="C13" s="26" t="s">
        <v>82</v>
      </c>
      <c r="D13" s="26" t="s">
        <v>87</v>
      </c>
      <c r="E13" s="25">
        <v>10.0</v>
      </c>
      <c r="F13" s="25">
        <f>E13-1</f>
        <v>9</v>
      </c>
      <c r="G13" s="26"/>
      <c r="H13" s="26"/>
      <c r="I13" s="26"/>
      <c r="J13" s="26"/>
    </row>
    <row r="14">
      <c r="A14" s="26" t="s">
        <v>2222</v>
      </c>
      <c r="B14" s="27">
        <v>0.022233796296296297</v>
      </c>
      <c r="C14" s="26" t="s">
        <v>74</v>
      </c>
      <c r="D14" s="26" t="s">
        <v>87</v>
      </c>
      <c r="E14" s="25">
        <v>7.0</v>
      </c>
      <c r="F14" s="25">
        <f>E14-5</f>
        <v>2</v>
      </c>
      <c r="G14" s="26"/>
      <c r="H14" s="26"/>
      <c r="I14" s="26"/>
      <c r="J14" s="26"/>
    </row>
    <row r="15">
      <c r="A15" s="26" t="s">
        <v>2222</v>
      </c>
      <c r="B15" s="27">
        <v>0.01605324074074074</v>
      </c>
      <c r="C15" s="26" t="s">
        <v>968</v>
      </c>
      <c r="D15" s="26" t="s">
        <v>87</v>
      </c>
      <c r="E15" s="25">
        <v>4.0</v>
      </c>
      <c r="F15" s="25">
        <f>E15-0</f>
        <v>4</v>
      </c>
      <c r="G15" s="26"/>
      <c r="H15" s="26"/>
      <c r="I15" s="26"/>
      <c r="J15" s="26"/>
    </row>
    <row r="16">
      <c r="A16" s="26" t="s">
        <v>2222</v>
      </c>
      <c r="B16" s="27">
        <v>0.02230324074074074</v>
      </c>
      <c r="C16" s="26" t="s">
        <v>66</v>
      </c>
      <c r="D16" s="26" t="s">
        <v>87</v>
      </c>
      <c r="E16" s="25" t="s">
        <v>88</v>
      </c>
      <c r="F16" s="25">
        <v>1.0</v>
      </c>
      <c r="G16" s="26"/>
      <c r="H16" s="26"/>
      <c r="I16" s="26"/>
      <c r="J16" s="26"/>
    </row>
    <row r="17">
      <c r="A17" s="26" t="s">
        <v>2222</v>
      </c>
      <c r="B17" s="27">
        <v>0.024166666666666666</v>
      </c>
      <c r="C17" s="26" t="s">
        <v>69</v>
      </c>
      <c r="D17" s="26" t="s">
        <v>89</v>
      </c>
      <c r="E17" s="25" t="s">
        <v>88</v>
      </c>
      <c r="F17" s="25">
        <v>1.0</v>
      </c>
      <c r="G17" s="26"/>
      <c r="H17" s="26"/>
      <c r="I17" s="26"/>
      <c r="J17" s="26" t="s">
        <v>223</v>
      </c>
    </row>
    <row r="18">
      <c r="A18" s="26" t="s">
        <v>2222</v>
      </c>
      <c r="B18" s="27">
        <v>0.026354166666666668</v>
      </c>
      <c r="C18" s="26" t="s">
        <v>70</v>
      </c>
      <c r="D18" s="26" t="s">
        <v>93</v>
      </c>
      <c r="E18" s="25">
        <v>29.0</v>
      </c>
      <c r="F18" s="25">
        <f>E18-10</f>
        <v>19</v>
      </c>
      <c r="G18" s="26"/>
      <c r="H18" s="26"/>
      <c r="I18" s="26"/>
      <c r="J18" s="26" t="s">
        <v>99</v>
      </c>
    </row>
    <row r="19">
      <c r="A19" s="26" t="s">
        <v>2222</v>
      </c>
      <c r="B19" s="27">
        <v>0.026539351851851852</v>
      </c>
      <c r="C19" s="26" t="s">
        <v>70</v>
      </c>
      <c r="D19" s="26" t="s">
        <v>209</v>
      </c>
      <c r="E19" s="25">
        <v>9.0</v>
      </c>
      <c r="F19" s="25">
        <f>E19-0</f>
        <v>9</v>
      </c>
      <c r="G19" s="26"/>
      <c r="H19" s="26"/>
      <c r="I19" s="26"/>
      <c r="J19" s="26"/>
    </row>
    <row r="20">
      <c r="A20" s="26" t="s">
        <v>2222</v>
      </c>
      <c r="B20" s="27">
        <v>0.027662037037037037</v>
      </c>
      <c r="C20" s="26" t="s">
        <v>70</v>
      </c>
      <c r="D20" s="26" t="s">
        <v>93</v>
      </c>
      <c r="E20" s="25">
        <v>13.0</v>
      </c>
      <c r="F20" s="25">
        <f t="shared" ref="F20:F21" si="1">E20-10</f>
        <v>3</v>
      </c>
      <c r="G20" s="26"/>
      <c r="H20" s="26"/>
      <c r="I20" s="26"/>
      <c r="J20" s="26" t="s">
        <v>99</v>
      </c>
    </row>
    <row r="21">
      <c r="A21" s="26" t="s">
        <v>2222</v>
      </c>
      <c r="B21" s="27">
        <v>0.02784722222222222</v>
      </c>
      <c r="C21" s="26" t="s">
        <v>70</v>
      </c>
      <c r="D21" s="26" t="s">
        <v>93</v>
      </c>
      <c r="E21" s="25">
        <v>23.0</v>
      </c>
      <c r="F21" s="25">
        <f t="shared" si="1"/>
        <v>13</v>
      </c>
      <c r="G21" s="26"/>
      <c r="H21" s="26"/>
      <c r="I21" s="26"/>
      <c r="J21" s="26" t="s">
        <v>99</v>
      </c>
    </row>
    <row r="22">
      <c r="A22" s="26" t="s">
        <v>2222</v>
      </c>
      <c r="B22" s="27">
        <v>0.027916666666666666</v>
      </c>
      <c r="C22" s="26" t="s">
        <v>70</v>
      </c>
      <c r="D22" s="26" t="s">
        <v>91</v>
      </c>
      <c r="E22" s="25">
        <v>8.0</v>
      </c>
      <c r="F22" s="25"/>
      <c r="G22" s="26"/>
      <c r="H22" s="26" t="s">
        <v>2223</v>
      </c>
      <c r="I22" s="26"/>
      <c r="J22" s="26"/>
    </row>
    <row r="23">
      <c r="A23" s="26" t="s">
        <v>2222</v>
      </c>
      <c r="B23" s="27">
        <v>0.029340277777777778</v>
      </c>
      <c r="C23" s="26" t="s">
        <v>84</v>
      </c>
      <c r="D23" s="26" t="s">
        <v>93</v>
      </c>
      <c r="E23" s="25">
        <v>14.0</v>
      </c>
      <c r="F23" s="25">
        <f>E23-8</f>
        <v>6</v>
      </c>
      <c r="G23" s="26"/>
      <c r="H23" s="26"/>
      <c r="I23" s="26"/>
      <c r="J23" s="26" t="s">
        <v>2224</v>
      </c>
    </row>
    <row r="24">
      <c r="A24" s="26" t="s">
        <v>2222</v>
      </c>
      <c r="B24" s="27">
        <v>0.029641203703703704</v>
      </c>
      <c r="C24" s="26" t="s">
        <v>84</v>
      </c>
      <c r="D24" s="26" t="s">
        <v>91</v>
      </c>
      <c r="E24" s="25">
        <v>7.0</v>
      </c>
      <c r="F24" s="25"/>
      <c r="G24" s="26"/>
      <c r="H24" s="26" t="s">
        <v>2225</v>
      </c>
      <c r="I24" s="26"/>
      <c r="J24" s="26"/>
    </row>
    <row r="25">
      <c r="A25" s="26" t="s">
        <v>2222</v>
      </c>
      <c r="B25" s="27">
        <v>0.031203703703703702</v>
      </c>
      <c r="C25" s="26" t="s">
        <v>968</v>
      </c>
      <c r="D25" s="26" t="s">
        <v>91</v>
      </c>
      <c r="E25" s="25">
        <v>19.0</v>
      </c>
      <c r="F25" s="25"/>
      <c r="G25" s="26"/>
      <c r="H25" s="26" t="s">
        <v>2226</v>
      </c>
      <c r="I25" s="26"/>
      <c r="J25" s="26"/>
    </row>
    <row r="26">
      <c r="A26" s="26" t="s">
        <v>2222</v>
      </c>
      <c r="B26" s="27">
        <v>0.03383101851851852</v>
      </c>
      <c r="C26" s="26" t="s">
        <v>74</v>
      </c>
      <c r="D26" s="26" t="s">
        <v>93</v>
      </c>
      <c r="E26" s="25" t="s">
        <v>68</v>
      </c>
      <c r="F26" s="25">
        <v>20.0</v>
      </c>
      <c r="G26" s="26"/>
      <c r="H26" s="26"/>
      <c r="I26" s="26"/>
      <c r="J26" s="26" t="s">
        <v>1304</v>
      </c>
    </row>
    <row r="27">
      <c r="A27" s="26" t="s">
        <v>2222</v>
      </c>
      <c r="B27" s="27">
        <v>0.03417824074074074</v>
      </c>
      <c r="C27" s="26" t="s">
        <v>74</v>
      </c>
      <c r="D27" s="26" t="s">
        <v>91</v>
      </c>
      <c r="E27" s="25">
        <v>68.0</v>
      </c>
      <c r="F27" s="25"/>
      <c r="G27" s="26"/>
      <c r="H27" s="26" t="s">
        <v>2227</v>
      </c>
      <c r="I27" s="26"/>
      <c r="J27" s="26"/>
    </row>
    <row r="28">
      <c r="A28" s="26" t="s">
        <v>2222</v>
      </c>
      <c r="B28" s="27">
        <v>0.034386574074074076</v>
      </c>
      <c r="C28" s="26" t="s">
        <v>74</v>
      </c>
      <c r="D28" s="26" t="s">
        <v>93</v>
      </c>
      <c r="E28" s="25">
        <v>24.0</v>
      </c>
      <c r="F28" s="25">
        <f>E28-10</f>
        <v>14</v>
      </c>
      <c r="G28" s="26"/>
      <c r="H28" s="26"/>
      <c r="I28" s="26"/>
      <c r="J28" s="26" t="s">
        <v>1304</v>
      </c>
    </row>
    <row r="29">
      <c r="A29" s="26" t="s">
        <v>2222</v>
      </c>
      <c r="B29" s="27">
        <v>0.0344212962962963</v>
      </c>
      <c r="C29" s="26" t="s">
        <v>74</v>
      </c>
      <c r="D29" s="26" t="s">
        <v>91</v>
      </c>
      <c r="E29" s="25">
        <v>8.0</v>
      </c>
      <c r="F29" s="25"/>
      <c r="G29" s="26"/>
      <c r="H29" s="26" t="s">
        <v>2223</v>
      </c>
      <c r="I29" s="25">
        <v>1.0</v>
      </c>
      <c r="J29" s="26" t="s">
        <v>119</v>
      </c>
    </row>
    <row r="30">
      <c r="A30" s="26" t="s">
        <v>2222</v>
      </c>
      <c r="B30" s="27">
        <v>0.03546296296296296</v>
      </c>
      <c r="C30" s="26" t="s">
        <v>74</v>
      </c>
      <c r="D30" s="26" t="s">
        <v>93</v>
      </c>
      <c r="E30" s="25">
        <v>25.0</v>
      </c>
      <c r="F30" s="25">
        <f>E30-10</f>
        <v>15</v>
      </c>
      <c r="G30" s="26"/>
      <c r="H30" s="26"/>
      <c r="I30" s="26"/>
      <c r="J30" s="26" t="s">
        <v>1304</v>
      </c>
    </row>
    <row r="31">
      <c r="A31" s="26" t="s">
        <v>2222</v>
      </c>
      <c r="B31" s="27">
        <v>0.03549768518518519</v>
      </c>
      <c r="C31" s="26" t="s">
        <v>74</v>
      </c>
      <c r="D31" s="26" t="s">
        <v>91</v>
      </c>
      <c r="E31" s="25">
        <v>8.0</v>
      </c>
      <c r="F31" s="25"/>
      <c r="G31" s="26"/>
      <c r="H31" s="26" t="s">
        <v>2228</v>
      </c>
      <c r="I31" s="26"/>
      <c r="J31" s="26"/>
    </row>
    <row r="32">
      <c r="A32" s="26" t="s">
        <v>2222</v>
      </c>
      <c r="B32" s="27">
        <v>0.03678240740740741</v>
      </c>
      <c r="C32" s="26" t="s">
        <v>66</v>
      </c>
      <c r="D32" s="26" t="s">
        <v>93</v>
      </c>
      <c r="E32" s="25">
        <v>19.0</v>
      </c>
      <c r="F32" s="25">
        <f>E32-10</f>
        <v>9</v>
      </c>
      <c r="G32" s="26"/>
      <c r="H32" s="26"/>
      <c r="I32" s="26"/>
      <c r="J32" s="26" t="s">
        <v>110</v>
      </c>
    </row>
    <row r="33">
      <c r="A33" s="26" t="s">
        <v>2222</v>
      </c>
      <c r="B33" s="27">
        <v>0.03685185185185185</v>
      </c>
      <c r="C33" s="26" t="s">
        <v>66</v>
      </c>
      <c r="D33" s="26" t="s">
        <v>91</v>
      </c>
      <c r="E33" s="25">
        <v>9.0</v>
      </c>
      <c r="F33" s="25"/>
      <c r="G33" s="26"/>
      <c r="H33" s="26" t="s">
        <v>2229</v>
      </c>
      <c r="I33" s="26"/>
      <c r="J33" s="26"/>
    </row>
    <row r="34">
      <c r="A34" s="26" t="s">
        <v>2222</v>
      </c>
      <c r="B34" s="27">
        <v>0.03706018518518518</v>
      </c>
      <c r="C34" s="26" t="s">
        <v>66</v>
      </c>
      <c r="D34" s="26" t="s">
        <v>93</v>
      </c>
      <c r="E34" s="25">
        <v>14.0</v>
      </c>
      <c r="F34" s="25">
        <f>E34-10</f>
        <v>4</v>
      </c>
      <c r="G34" s="26"/>
      <c r="H34" s="26"/>
      <c r="I34" s="26"/>
      <c r="J34" s="26" t="s">
        <v>110</v>
      </c>
    </row>
    <row r="35">
      <c r="A35" s="26" t="s">
        <v>2222</v>
      </c>
      <c r="B35" s="27">
        <v>0.03715277777777778</v>
      </c>
      <c r="C35" s="26" t="s">
        <v>66</v>
      </c>
      <c r="D35" s="26" t="s">
        <v>91</v>
      </c>
      <c r="E35" s="25">
        <v>14.0</v>
      </c>
      <c r="F35" s="25"/>
      <c r="G35" s="26"/>
      <c r="H35" s="26" t="s">
        <v>2230</v>
      </c>
      <c r="I35" s="26"/>
      <c r="J35" s="26"/>
    </row>
    <row r="36">
      <c r="A36" s="26" t="s">
        <v>2222</v>
      </c>
      <c r="B36" s="27">
        <v>0.03809027777777778</v>
      </c>
      <c r="C36" s="26" t="s">
        <v>84</v>
      </c>
      <c r="D36" s="26" t="s">
        <v>93</v>
      </c>
      <c r="E36" s="25">
        <v>20.0</v>
      </c>
      <c r="F36" s="25">
        <f>E36-8</f>
        <v>12</v>
      </c>
      <c r="G36" s="26"/>
      <c r="H36" s="26"/>
      <c r="I36" s="26"/>
      <c r="J36" s="26" t="s">
        <v>663</v>
      </c>
    </row>
    <row r="37">
      <c r="A37" s="26" t="s">
        <v>2222</v>
      </c>
      <c r="B37" s="27">
        <v>0.03822916666666667</v>
      </c>
      <c r="C37" s="26" t="s">
        <v>84</v>
      </c>
      <c r="D37" s="26" t="s">
        <v>91</v>
      </c>
      <c r="E37" s="25">
        <v>15.0</v>
      </c>
      <c r="F37" s="25"/>
      <c r="G37" s="26"/>
      <c r="H37" s="26" t="s">
        <v>2231</v>
      </c>
      <c r="I37" s="25">
        <v>1.0</v>
      </c>
      <c r="J37" s="26"/>
    </row>
    <row r="38">
      <c r="A38" s="26" t="s">
        <v>2222</v>
      </c>
      <c r="B38" s="27">
        <v>0.038483796296296294</v>
      </c>
      <c r="C38" s="26" t="s">
        <v>84</v>
      </c>
      <c r="D38" s="26" t="s">
        <v>93</v>
      </c>
      <c r="E38" s="25">
        <v>14.0</v>
      </c>
      <c r="F38" s="25">
        <f>E38-8</f>
        <v>6</v>
      </c>
      <c r="G38" s="26"/>
      <c r="H38" s="26"/>
      <c r="I38" s="26"/>
      <c r="J38" s="26" t="s">
        <v>663</v>
      </c>
    </row>
    <row r="39">
      <c r="A39" s="26" t="s">
        <v>2222</v>
      </c>
      <c r="B39" s="27">
        <v>0.03864583333333333</v>
      </c>
      <c r="C39" s="26" t="s">
        <v>84</v>
      </c>
      <c r="D39" s="26" t="s">
        <v>91</v>
      </c>
      <c r="E39" s="25">
        <v>14.0</v>
      </c>
      <c r="F39" s="25"/>
      <c r="G39" s="26"/>
      <c r="H39" s="26" t="s">
        <v>2232</v>
      </c>
      <c r="I39" s="26"/>
      <c r="J39" s="26"/>
    </row>
    <row r="40">
      <c r="A40" s="26" t="s">
        <v>2222</v>
      </c>
      <c r="B40" s="27">
        <v>0.03925925925925926</v>
      </c>
      <c r="C40" s="26" t="s">
        <v>69</v>
      </c>
      <c r="D40" s="26" t="s">
        <v>89</v>
      </c>
      <c r="E40" s="25">
        <v>15.0</v>
      </c>
      <c r="F40" s="25">
        <f>E40-9</f>
        <v>6</v>
      </c>
      <c r="G40" s="26"/>
      <c r="H40" s="26"/>
      <c r="I40" s="26"/>
      <c r="J40" s="26" t="s">
        <v>223</v>
      </c>
    </row>
    <row r="41">
      <c r="A41" s="26" t="s">
        <v>2222</v>
      </c>
      <c r="B41" s="27">
        <v>0.03939814814814815</v>
      </c>
      <c r="C41" s="26" t="s">
        <v>69</v>
      </c>
      <c r="D41" s="26" t="s">
        <v>91</v>
      </c>
      <c r="E41" s="25">
        <v>16.0</v>
      </c>
      <c r="F41" s="25"/>
      <c r="G41" s="26"/>
      <c r="H41" s="26" t="s">
        <v>2233</v>
      </c>
      <c r="I41" s="25">
        <v>1.0</v>
      </c>
      <c r="J41" s="26"/>
    </row>
    <row r="42">
      <c r="A42" s="26" t="s">
        <v>2222</v>
      </c>
      <c r="B42" s="27">
        <v>0.03998842592592593</v>
      </c>
      <c r="C42" s="26" t="s">
        <v>70</v>
      </c>
      <c r="D42" s="26" t="s">
        <v>93</v>
      </c>
      <c r="E42" s="25">
        <v>27.0</v>
      </c>
      <c r="F42" s="25">
        <f>E42-9</f>
        <v>18</v>
      </c>
      <c r="G42" s="26"/>
      <c r="H42" s="26"/>
      <c r="I42" s="26"/>
      <c r="J42" s="26" t="s">
        <v>2234</v>
      </c>
    </row>
    <row r="43">
      <c r="A43" s="26" t="s">
        <v>2222</v>
      </c>
      <c r="B43" s="27">
        <v>0.040046296296296295</v>
      </c>
      <c r="C43" s="26" t="s">
        <v>70</v>
      </c>
      <c r="D43" s="26" t="s">
        <v>91</v>
      </c>
      <c r="E43" s="25">
        <v>14.0</v>
      </c>
      <c r="F43" s="25"/>
      <c r="G43" s="26"/>
      <c r="H43" s="26" t="s">
        <v>2235</v>
      </c>
      <c r="I43" s="25">
        <v>1.0</v>
      </c>
      <c r="J43" s="26"/>
    </row>
    <row r="44">
      <c r="A44" s="26" t="s">
        <v>2222</v>
      </c>
      <c r="B44" s="27">
        <v>0.04026620370370371</v>
      </c>
      <c r="C44" s="26" t="s">
        <v>70</v>
      </c>
      <c r="D44" s="26" t="s">
        <v>93</v>
      </c>
      <c r="E44" s="25">
        <v>15.0</v>
      </c>
      <c r="F44" s="25">
        <f>E44-9</f>
        <v>6</v>
      </c>
      <c r="G44" s="26"/>
      <c r="H44" s="26"/>
      <c r="I44" s="26"/>
      <c r="J44" s="26" t="s">
        <v>2234</v>
      </c>
    </row>
    <row r="45">
      <c r="A45" s="26" t="s">
        <v>2222</v>
      </c>
      <c r="B45" s="27">
        <v>0.0403125</v>
      </c>
      <c r="C45" s="26" t="s">
        <v>70</v>
      </c>
      <c r="D45" s="26" t="s">
        <v>91</v>
      </c>
      <c r="E45" s="25">
        <v>7.0</v>
      </c>
      <c r="F45" s="25"/>
      <c r="G45" s="26"/>
      <c r="H45" s="26" t="s">
        <v>2236</v>
      </c>
      <c r="I45" s="26"/>
      <c r="J45" s="26"/>
    </row>
    <row r="46">
      <c r="A46" s="26" t="s">
        <v>2222</v>
      </c>
      <c r="B46" s="27">
        <v>0.04052083333333333</v>
      </c>
      <c r="C46" s="26" t="s">
        <v>70</v>
      </c>
      <c r="D46" s="26" t="s">
        <v>93</v>
      </c>
      <c r="E46" s="25">
        <v>13.0</v>
      </c>
      <c r="F46" s="25">
        <v>3.0</v>
      </c>
      <c r="G46" s="26"/>
      <c r="H46" s="26"/>
      <c r="I46" s="26"/>
      <c r="J46" s="26" t="s">
        <v>99</v>
      </c>
    </row>
    <row r="47">
      <c r="A47" s="26" t="s">
        <v>2222</v>
      </c>
      <c r="B47" s="27">
        <v>0.04068287037037037</v>
      </c>
      <c r="C47" s="26" t="s">
        <v>70</v>
      </c>
      <c r="D47" s="26" t="s">
        <v>91</v>
      </c>
      <c r="E47" s="25">
        <v>13.0</v>
      </c>
      <c r="F47" s="25"/>
      <c r="G47" s="26"/>
      <c r="H47" s="26" t="s">
        <v>2237</v>
      </c>
      <c r="I47" s="25">
        <v>1.0</v>
      </c>
      <c r="J47" s="26"/>
    </row>
    <row r="48">
      <c r="A48" s="26" t="s">
        <v>2222</v>
      </c>
      <c r="B48" s="27">
        <v>0.041805555555555554</v>
      </c>
      <c r="C48" s="26" t="s">
        <v>69</v>
      </c>
      <c r="D48" s="26" t="s">
        <v>76</v>
      </c>
      <c r="E48" s="25">
        <v>6.0</v>
      </c>
      <c r="F48" s="25"/>
      <c r="G48" s="26"/>
      <c r="H48" s="26"/>
      <c r="I48" s="26"/>
      <c r="J48" s="26" t="s">
        <v>2238</v>
      </c>
    </row>
    <row r="49">
      <c r="A49" s="26" t="s">
        <v>2222</v>
      </c>
      <c r="B49" s="27">
        <v>0.042083333333333334</v>
      </c>
      <c r="C49" s="26" t="s">
        <v>70</v>
      </c>
      <c r="D49" s="26" t="s">
        <v>93</v>
      </c>
      <c r="E49" s="25">
        <v>25.0</v>
      </c>
      <c r="F49" s="25">
        <f>E49-10</f>
        <v>15</v>
      </c>
      <c r="G49" s="26"/>
      <c r="H49" s="26"/>
      <c r="I49" s="26"/>
      <c r="J49" s="26" t="s">
        <v>2144</v>
      </c>
    </row>
    <row r="50">
      <c r="A50" s="26" t="s">
        <v>2222</v>
      </c>
      <c r="B50" s="27">
        <v>0.0421412037037037</v>
      </c>
      <c r="C50" s="26" t="s">
        <v>70</v>
      </c>
      <c r="D50" s="26" t="s">
        <v>91</v>
      </c>
      <c r="E50" s="25">
        <v>10.0</v>
      </c>
      <c r="F50" s="25"/>
      <c r="G50" s="26"/>
      <c r="H50" s="26" t="s">
        <v>2239</v>
      </c>
      <c r="I50" s="26"/>
      <c r="J50" s="26"/>
    </row>
    <row r="51">
      <c r="A51" s="26" t="s">
        <v>2222</v>
      </c>
      <c r="B51" s="27">
        <v>0.043333333333333335</v>
      </c>
      <c r="C51" s="26" t="s">
        <v>82</v>
      </c>
      <c r="D51" s="26" t="s">
        <v>93</v>
      </c>
      <c r="E51" s="25">
        <v>14.0</v>
      </c>
      <c r="F51" s="25">
        <f>E51-5</f>
        <v>9</v>
      </c>
      <c r="G51" s="26"/>
      <c r="H51" s="26"/>
      <c r="I51" s="26"/>
      <c r="J51" s="26" t="s">
        <v>2240</v>
      </c>
    </row>
    <row r="52">
      <c r="A52" s="26" t="s">
        <v>2222</v>
      </c>
      <c r="B52" s="27">
        <v>0.043506944444444445</v>
      </c>
      <c r="C52" s="26" t="s">
        <v>82</v>
      </c>
      <c r="D52" s="26" t="s">
        <v>91</v>
      </c>
      <c r="E52" s="25">
        <v>8.0</v>
      </c>
      <c r="F52" s="25"/>
      <c r="G52" s="26"/>
      <c r="H52" s="26" t="s">
        <v>2228</v>
      </c>
      <c r="I52" s="25">
        <v>1.0</v>
      </c>
      <c r="J52" s="26"/>
    </row>
    <row r="53">
      <c r="A53" s="26" t="s">
        <v>2222</v>
      </c>
      <c r="B53" s="27">
        <v>0.04431712962962963</v>
      </c>
      <c r="C53" s="26" t="s">
        <v>82</v>
      </c>
      <c r="D53" s="26" t="s">
        <v>93</v>
      </c>
      <c r="E53" s="25">
        <v>11.0</v>
      </c>
      <c r="F53" s="25">
        <f>E53-5</f>
        <v>6</v>
      </c>
      <c r="G53" s="26"/>
      <c r="H53" s="26"/>
      <c r="I53" s="26"/>
      <c r="J53" s="26" t="s">
        <v>2240</v>
      </c>
    </row>
    <row r="54">
      <c r="A54" s="26" t="s">
        <v>2222</v>
      </c>
      <c r="B54" s="27">
        <v>0.04443287037037037</v>
      </c>
      <c r="C54" s="26" t="s">
        <v>74</v>
      </c>
      <c r="D54" s="26" t="s">
        <v>93</v>
      </c>
      <c r="E54" s="25">
        <v>27.0</v>
      </c>
      <c r="F54" s="25">
        <f>E54-10</f>
        <v>17</v>
      </c>
      <c r="G54" s="26"/>
      <c r="H54" s="26"/>
      <c r="I54" s="26"/>
      <c r="J54" s="26" t="s">
        <v>1304</v>
      </c>
    </row>
    <row r="55">
      <c r="A55" s="26" t="s">
        <v>2222</v>
      </c>
      <c r="B55" s="27">
        <v>0.044583333333333336</v>
      </c>
      <c r="C55" s="26" t="s">
        <v>74</v>
      </c>
      <c r="D55" s="26" t="s">
        <v>91</v>
      </c>
      <c r="E55" s="25">
        <v>30.0</v>
      </c>
      <c r="F55" s="25"/>
      <c r="G55" s="26"/>
      <c r="H55" s="26" t="s">
        <v>2241</v>
      </c>
      <c r="I55" s="25">
        <v>1.0</v>
      </c>
      <c r="J55" s="26"/>
    </row>
    <row r="56">
      <c r="A56" s="26" t="s">
        <v>2222</v>
      </c>
      <c r="B56" s="27">
        <v>0.04724537037037037</v>
      </c>
      <c r="C56" s="26" t="s">
        <v>968</v>
      </c>
      <c r="D56" s="26" t="s">
        <v>67</v>
      </c>
      <c r="E56" s="25">
        <v>25.0</v>
      </c>
      <c r="F56" s="25">
        <f>E56-8</f>
        <v>17</v>
      </c>
      <c r="G56" s="26"/>
      <c r="H56" s="26"/>
      <c r="I56" s="26"/>
      <c r="J56" s="26"/>
    </row>
    <row r="57">
      <c r="A57" s="26" t="s">
        <v>2222</v>
      </c>
      <c r="B57" s="27">
        <v>0.04804398148148148</v>
      </c>
      <c r="C57" s="26" t="s">
        <v>69</v>
      </c>
      <c r="D57" s="26" t="s">
        <v>67</v>
      </c>
      <c r="E57" s="25">
        <v>23.0</v>
      </c>
      <c r="F57" s="25">
        <f>E57-5</f>
        <v>18</v>
      </c>
      <c r="G57" s="26"/>
      <c r="H57" s="26"/>
      <c r="I57" s="26"/>
      <c r="J57" s="26"/>
    </row>
    <row r="58">
      <c r="A58" s="26" t="s">
        <v>2222</v>
      </c>
      <c r="B58" s="27">
        <v>0.04800925925925926</v>
      </c>
      <c r="C58" s="26" t="s">
        <v>82</v>
      </c>
      <c r="D58" s="26" t="s">
        <v>83</v>
      </c>
      <c r="E58" s="25">
        <v>15.0</v>
      </c>
      <c r="F58" s="25">
        <f t="shared" ref="F58:F59" si="2">E58--4</f>
        <v>19</v>
      </c>
      <c r="G58" s="26"/>
      <c r="H58" s="26"/>
      <c r="I58" s="26"/>
      <c r="J58" s="26" t="s">
        <v>2242</v>
      </c>
    </row>
    <row r="59">
      <c r="A59" s="26" t="s">
        <v>2222</v>
      </c>
      <c r="B59" s="27">
        <v>0.04953703703703704</v>
      </c>
      <c r="C59" s="26" t="s">
        <v>82</v>
      </c>
      <c r="D59" s="26" t="s">
        <v>83</v>
      </c>
      <c r="E59" s="25">
        <v>3.0</v>
      </c>
      <c r="F59" s="25">
        <f t="shared" si="2"/>
        <v>7</v>
      </c>
      <c r="G59" s="26"/>
      <c r="H59" s="26"/>
      <c r="I59" s="26"/>
      <c r="J59" s="26" t="s">
        <v>2242</v>
      </c>
    </row>
    <row r="60">
      <c r="A60" s="26" t="s">
        <v>2222</v>
      </c>
      <c r="B60" s="27">
        <v>0.050277777777777775</v>
      </c>
      <c r="C60" s="26" t="s">
        <v>968</v>
      </c>
      <c r="D60" s="26" t="s">
        <v>128</v>
      </c>
      <c r="E60" s="25">
        <v>15.0</v>
      </c>
      <c r="F60" s="25">
        <f>E60-9</f>
        <v>6</v>
      </c>
      <c r="G60" s="26"/>
      <c r="H60" s="26"/>
      <c r="I60" s="26"/>
      <c r="J60" s="26"/>
    </row>
    <row r="61">
      <c r="A61" s="26" t="s">
        <v>2222</v>
      </c>
      <c r="B61" s="27">
        <v>0.05122685185185185</v>
      </c>
      <c r="C61" s="26" t="s">
        <v>70</v>
      </c>
      <c r="D61" s="26" t="s">
        <v>132</v>
      </c>
      <c r="E61" s="25">
        <v>11.0</v>
      </c>
      <c r="F61" s="25">
        <f>E61-2</f>
        <v>9</v>
      </c>
      <c r="G61" s="26"/>
      <c r="H61" s="26"/>
      <c r="I61" s="26"/>
      <c r="J61" s="26"/>
    </row>
    <row r="62">
      <c r="A62" s="26" t="s">
        <v>2222</v>
      </c>
      <c r="B62" s="27">
        <v>0.05315972222222222</v>
      </c>
      <c r="C62" s="26" t="s">
        <v>74</v>
      </c>
      <c r="D62" s="26" t="s">
        <v>83</v>
      </c>
      <c r="E62" s="25">
        <v>23.0</v>
      </c>
      <c r="F62" s="25">
        <f>E62-11</f>
        <v>12</v>
      </c>
      <c r="G62" s="26"/>
      <c r="H62" s="26"/>
      <c r="I62" s="26"/>
      <c r="J62" s="26"/>
    </row>
    <row r="63">
      <c r="A63" s="26" t="s">
        <v>2222</v>
      </c>
      <c r="B63" s="27">
        <v>0.054375</v>
      </c>
      <c r="C63" s="26" t="s">
        <v>968</v>
      </c>
      <c r="D63" s="26" t="s">
        <v>67</v>
      </c>
      <c r="E63" s="25">
        <v>20.0</v>
      </c>
      <c r="F63" s="25">
        <f>E63-9</f>
        <v>11</v>
      </c>
      <c r="G63" s="26"/>
      <c r="H63" s="26"/>
      <c r="I63" s="26"/>
      <c r="J63" s="26"/>
    </row>
    <row r="64">
      <c r="A64" s="26" t="s">
        <v>2222</v>
      </c>
      <c r="B64" s="27">
        <v>0.05443287037037037</v>
      </c>
      <c r="C64" s="26" t="s">
        <v>84</v>
      </c>
      <c r="D64" s="26" t="s">
        <v>67</v>
      </c>
      <c r="E64" s="25" t="s">
        <v>88</v>
      </c>
      <c r="F64" s="25">
        <v>1.0</v>
      </c>
      <c r="G64" s="26"/>
      <c r="H64" s="26"/>
      <c r="I64" s="26"/>
      <c r="J64" s="26"/>
    </row>
    <row r="65">
      <c r="A65" s="26" t="s">
        <v>2222</v>
      </c>
      <c r="B65" s="27">
        <v>0.054907407407407405</v>
      </c>
      <c r="C65" s="26" t="s">
        <v>69</v>
      </c>
      <c r="D65" s="26" t="s">
        <v>130</v>
      </c>
      <c r="E65" s="25">
        <v>8.0</v>
      </c>
      <c r="F65" s="25">
        <f>E65-1</f>
        <v>7</v>
      </c>
      <c r="G65" s="26"/>
      <c r="H65" s="26"/>
      <c r="I65" s="26"/>
      <c r="J65" s="26"/>
    </row>
    <row r="66">
      <c r="A66" s="26" t="s">
        <v>2222</v>
      </c>
      <c r="B66" s="27">
        <v>0.05627314814814815</v>
      </c>
      <c r="C66" s="26" t="s">
        <v>82</v>
      </c>
      <c r="D66" s="26" t="s">
        <v>89</v>
      </c>
      <c r="E66" s="25">
        <v>13.0</v>
      </c>
      <c r="F66" s="25">
        <f t="shared" ref="F66:F68" si="3">E66-5</f>
        <v>8</v>
      </c>
      <c r="G66" s="26"/>
      <c r="H66" s="26"/>
      <c r="I66" s="26"/>
      <c r="J66" s="26" t="s">
        <v>2243</v>
      </c>
    </row>
    <row r="67">
      <c r="A67" s="26" t="s">
        <v>2222</v>
      </c>
      <c r="B67" s="27">
        <v>0.056331018518518516</v>
      </c>
      <c r="C67" s="26" t="s">
        <v>82</v>
      </c>
      <c r="D67" s="26" t="s">
        <v>89</v>
      </c>
      <c r="E67" s="25">
        <v>16.0</v>
      </c>
      <c r="F67" s="25">
        <f t="shared" si="3"/>
        <v>11</v>
      </c>
      <c r="G67" s="26"/>
      <c r="H67" s="26"/>
      <c r="I67" s="26"/>
      <c r="J67" s="26" t="s">
        <v>2243</v>
      </c>
    </row>
    <row r="68">
      <c r="A68" s="26" t="s">
        <v>2222</v>
      </c>
      <c r="B68" s="27">
        <v>0.05638888888888889</v>
      </c>
      <c r="C68" s="26" t="s">
        <v>82</v>
      </c>
      <c r="D68" s="26" t="s">
        <v>89</v>
      </c>
      <c r="E68" s="25">
        <v>11.0</v>
      </c>
      <c r="F68" s="25">
        <f t="shared" si="3"/>
        <v>6</v>
      </c>
      <c r="G68" s="26"/>
      <c r="H68" s="26"/>
      <c r="I68" s="26"/>
      <c r="J68" s="26" t="s">
        <v>2243</v>
      </c>
    </row>
    <row r="69">
      <c r="A69" s="26" t="s">
        <v>2222</v>
      </c>
      <c r="B69" s="27">
        <v>0.05662037037037037</v>
      </c>
      <c r="C69" s="26" t="s">
        <v>82</v>
      </c>
      <c r="D69" s="26" t="s">
        <v>91</v>
      </c>
      <c r="E69" s="25">
        <v>12.0</v>
      </c>
      <c r="F69" s="25"/>
      <c r="G69" s="26"/>
      <c r="H69" s="26" t="s">
        <v>2244</v>
      </c>
      <c r="I69" s="26"/>
      <c r="J69" s="26"/>
    </row>
    <row r="70">
      <c r="A70" s="26" t="s">
        <v>2222</v>
      </c>
      <c r="B70" s="27">
        <v>0.0581712962962963</v>
      </c>
      <c r="C70" s="26" t="s">
        <v>968</v>
      </c>
      <c r="D70" s="26" t="s">
        <v>83</v>
      </c>
      <c r="E70" s="25">
        <v>11.0</v>
      </c>
      <c r="F70" s="25">
        <f>E70--1</f>
        <v>12</v>
      </c>
      <c r="G70" s="26"/>
      <c r="H70" s="26"/>
      <c r="I70" s="26"/>
      <c r="J70" s="26"/>
    </row>
    <row r="71">
      <c r="A71" s="26" t="s">
        <v>2222</v>
      </c>
      <c r="B71" s="27">
        <v>0.05865740740740741</v>
      </c>
      <c r="C71" s="26" t="s">
        <v>82</v>
      </c>
      <c r="D71" s="26" t="s">
        <v>83</v>
      </c>
      <c r="E71" s="25">
        <v>23.0</v>
      </c>
      <c r="F71" s="25">
        <f>E71-10</f>
        <v>13</v>
      </c>
      <c r="G71" s="26"/>
      <c r="H71" s="26"/>
      <c r="I71" s="26"/>
      <c r="J71" s="26"/>
    </row>
    <row r="72">
      <c r="A72" s="26" t="s">
        <v>2222</v>
      </c>
      <c r="B72" s="27">
        <v>0.05987268518518519</v>
      </c>
      <c r="C72" s="26" t="s">
        <v>74</v>
      </c>
      <c r="D72" s="26" t="s">
        <v>83</v>
      </c>
      <c r="E72" s="25">
        <v>27.0</v>
      </c>
      <c r="F72" s="25">
        <f t="shared" ref="F72:F73" si="4">E72-11</f>
        <v>16</v>
      </c>
      <c r="G72" s="26"/>
      <c r="H72" s="26"/>
      <c r="I72" s="26"/>
      <c r="J72" s="26"/>
    </row>
    <row r="73">
      <c r="A73" s="26" t="s">
        <v>2222</v>
      </c>
      <c r="B73" s="27">
        <v>0.05996527777777778</v>
      </c>
      <c r="C73" s="26" t="s">
        <v>74</v>
      </c>
      <c r="D73" s="26" t="s">
        <v>83</v>
      </c>
      <c r="E73" s="25">
        <v>32.0</v>
      </c>
      <c r="F73" s="47">
        <f t="shared" si="4"/>
        <v>21</v>
      </c>
      <c r="G73" s="26"/>
      <c r="H73" s="26"/>
      <c r="I73" s="26"/>
      <c r="J73" s="26"/>
    </row>
    <row r="74">
      <c r="A74" s="26" t="s">
        <v>2222</v>
      </c>
      <c r="B74" s="27">
        <v>0.0603587962962963</v>
      </c>
      <c r="C74" s="26" t="s">
        <v>968</v>
      </c>
      <c r="D74" s="26" t="s">
        <v>120</v>
      </c>
      <c r="E74" s="25">
        <v>14.0</v>
      </c>
      <c r="F74" s="25"/>
      <c r="G74" s="26"/>
      <c r="H74" s="26" t="s">
        <v>2245</v>
      </c>
      <c r="I74" s="26"/>
      <c r="J74" s="26" t="s">
        <v>1208</v>
      </c>
    </row>
    <row r="75">
      <c r="A75" s="26" t="s">
        <v>2222</v>
      </c>
      <c r="B75" s="27">
        <v>0.061307870370370374</v>
      </c>
      <c r="C75" s="26" t="s">
        <v>74</v>
      </c>
      <c r="D75" s="26" t="s">
        <v>71</v>
      </c>
      <c r="E75" s="25">
        <v>10.0</v>
      </c>
      <c r="F75" s="25">
        <f>E75-4</f>
        <v>6</v>
      </c>
      <c r="G75" s="26"/>
      <c r="H75" s="26"/>
      <c r="I75" s="26"/>
      <c r="J75" s="26"/>
    </row>
    <row r="76">
      <c r="A76" s="26" t="s">
        <v>2222</v>
      </c>
      <c r="B76" s="27">
        <v>0.06555555555555556</v>
      </c>
      <c r="C76" s="26" t="s">
        <v>66</v>
      </c>
      <c r="D76" s="26" t="s">
        <v>67</v>
      </c>
      <c r="E76" s="25">
        <v>14.0</v>
      </c>
      <c r="F76" s="25">
        <f>E76-0</f>
        <v>14</v>
      </c>
      <c r="G76" s="26"/>
      <c r="H76" s="26"/>
      <c r="I76" s="26"/>
      <c r="J76" s="26"/>
    </row>
    <row r="77">
      <c r="A77" s="26" t="s">
        <v>2222</v>
      </c>
      <c r="B77" s="27">
        <v>0.06625</v>
      </c>
      <c r="C77" s="26" t="s">
        <v>69</v>
      </c>
      <c r="D77" s="26" t="s">
        <v>81</v>
      </c>
      <c r="E77" s="25">
        <v>16.0</v>
      </c>
      <c r="F77" s="25">
        <f>E77-2</f>
        <v>14</v>
      </c>
      <c r="G77" s="26"/>
      <c r="H77" s="26"/>
      <c r="I77" s="26"/>
      <c r="J77" s="26"/>
    </row>
    <row r="78">
      <c r="A78" s="26" t="s">
        <v>2222</v>
      </c>
      <c r="B78" s="27">
        <v>0.0662962962962963</v>
      </c>
      <c r="C78" s="26" t="s">
        <v>84</v>
      </c>
      <c r="D78" s="26" t="s">
        <v>81</v>
      </c>
      <c r="E78" s="25">
        <v>14.0</v>
      </c>
      <c r="F78" s="25">
        <f>E78-6</f>
        <v>8</v>
      </c>
      <c r="G78" s="26"/>
      <c r="H78" s="26"/>
      <c r="I78" s="26"/>
      <c r="J78" s="26"/>
    </row>
    <row r="79">
      <c r="A79" s="26" t="s">
        <v>2222</v>
      </c>
      <c r="B79" s="27">
        <v>0.06813657407407407</v>
      </c>
      <c r="C79" s="26" t="s">
        <v>74</v>
      </c>
      <c r="D79" s="26" t="s">
        <v>100</v>
      </c>
      <c r="E79" s="25">
        <v>21.0</v>
      </c>
      <c r="F79" s="25">
        <f>E79-9</f>
        <v>12</v>
      </c>
      <c r="G79" s="26"/>
      <c r="H79" s="26"/>
      <c r="I79" s="26"/>
      <c r="J79" s="26"/>
    </row>
    <row r="80">
      <c r="A80" s="26" t="s">
        <v>2222</v>
      </c>
      <c r="B80" s="27">
        <v>0.06931712962962963</v>
      </c>
      <c r="C80" s="26" t="s">
        <v>66</v>
      </c>
      <c r="D80" s="26" t="s">
        <v>2246</v>
      </c>
      <c r="E80" s="25">
        <v>16.0</v>
      </c>
      <c r="F80" s="25">
        <f>E80-0</f>
        <v>16</v>
      </c>
      <c r="G80" s="26"/>
      <c r="H80" s="26"/>
      <c r="I80" s="26"/>
      <c r="J80" s="26"/>
    </row>
    <row r="81">
      <c r="A81" s="26" t="s">
        <v>2222</v>
      </c>
      <c r="B81" s="27">
        <v>0.0693287037037037</v>
      </c>
      <c r="C81" s="26" t="s">
        <v>70</v>
      </c>
      <c r="D81" s="26" t="s">
        <v>2246</v>
      </c>
      <c r="E81" s="25">
        <v>15.0</v>
      </c>
      <c r="F81" s="25">
        <f>E81-5</f>
        <v>10</v>
      </c>
      <c r="G81" s="26"/>
      <c r="H81" s="26"/>
      <c r="I81" s="26"/>
      <c r="J81" s="26"/>
    </row>
    <row r="82">
      <c r="A82" s="26" t="s">
        <v>2222</v>
      </c>
      <c r="B82" s="27">
        <v>0.06935185185185185</v>
      </c>
      <c r="C82" s="26" t="s">
        <v>82</v>
      </c>
      <c r="D82" s="26" t="s">
        <v>2246</v>
      </c>
      <c r="E82" s="25">
        <v>9.0</v>
      </c>
      <c r="F82" s="25">
        <f>E82-2</f>
        <v>7</v>
      </c>
      <c r="G82" s="26"/>
      <c r="H82" s="26"/>
      <c r="I82" s="26"/>
      <c r="J82" s="26"/>
    </row>
    <row r="83">
      <c r="A83" s="26" t="s">
        <v>2222</v>
      </c>
      <c r="B83" s="27">
        <v>0.06936342592592593</v>
      </c>
      <c r="C83" s="26" t="s">
        <v>74</v>
      </c>
      <c r="D83" s="26" t="s">
        <v>2246</v>
      </c>
      <c r="E83" s="25">
        <v>25.0</v>
      </c>
      <c r="F83" s="25">
        <f>E83-13</f>
        <v>12</v>
      </c>
      <c r="G83" s="26"/>
      <c r="H83" s="26"/>
      <c r="I83" s="26"/>
      <c r="J83" s="26"/>
    </row>
    <row r="84">
      <c r="A84" s="26" t="s">
        <v>2222</v>
      </c>
      <c r="B84" s="27">
        <v>0.069375</v>
      </c>
      <c r="C84" s="26" t="s">
        <v>69</v>
      </c>
      <c r="D84" s="26" t="s">
        <v>2246</v>
      </c>
      <c r="E84" s="25">
        <v>15.0</v>
      </c>
      <c r="F84" s="25">
        <f>E84-4</f>
        <v>11</v>
      </c>
      <c r="G84" s="26"/>
      <c r="H84" s="26"/>
      <c r="I84" s="26"/>
      <c r="J84" s="26"/>
    </row>
    <row r="85">
      <c r="A85" s="26" t="s">
        <v>2222</v>
      </c>
      <c r="B85" s="27">
        <v>0.06938657407407407</v>
      </c>
      <c r="C85" s="26" t="s">
        <v>968</v>
      </c>
      <c r="D85" s="26" t="s">
        <v>2246</v>
      </c>
      <c r="E85" s="25">
        <v>12.0</v>
      </c>
      <c r="F85" s="25">
        <f>E85-0</f>
        <v>12</v>
      </c>
      <c r="G85" s="26"/>
      <c r="H85" s="26"/>
      <c r="I85" s="26"/>
      <c r="J85" s="26"/>
    </row>
    <row r="86">
      <c r="A86" s="26" t="s">
        <v>2222</v>
      </c>
      <c r="B86" s="27">
        <v>0.06939814814814815</v>
      </c>
      <c r="C86" s="26" t="s">
        <v>84</v>
      </c>
      <c r="D86" s="26" t="s">
        <v>2246</v>
      </c>
      <c r="E86" s="25">
        <v>10.0</v>
      </c>
      <c r="F86" s="25">
        <f>E86-2</f>
        <v>8</v>
      </c>
      <c r="G86" s="26"/>
      <c r="H86" s="26"/>
      <c r="I86" s="26"/>
      <c r="J86" s="26"/>
    </row>
    <row r="87">
      <c r="A87" s="26" t="s">
        <v>2222</v>
      </c>
      <c r="B87" s="27">
        <v>0.06998842592592593</v>
      </c>
      <c r="C87" s="26" t="s">
        <v>66</v>
      </c>
      <c r="D87" s="26" t="s">
        <v>2247</v>
      </c>
      <c r="E87" s="25">
        <v>20.0</v>
      </c>
      <c r="F87" s="25">
        <v>18.0</v>
      </c>
      <c r="G87" s="26"/>
      <c r="H87" s="26"/>
      <c r="I87" s="26"/>
      <c r="J87" s="26"/>
    </row>
    <row r="88">
      <c r="A88" s="26" t="s">
        <v>2222</v>
      </c>
      <c r="B88" s="27">
        <v>0.07263888888888889</v>
      </c>
      <c r="C88" s="26" t="s">
        <v>70</v>
      </c>
      <c r="D88" s="26" t="s">
        <v>87</v>
      </c>
      <c r="E88" s="25">
        <v>20.0</v>
      </c>
      <c r="F88" s="25">
        <f>E88-5</f>
        <v>15</v>
      </c>
      <c r="G88" s="26"/>
      <c r="H88" s="26"/>
      <c r="I88" s="26"/>
      <c r="J88" s="26"/>
    </row>
    <row r="89">
      <c r="A89" s="26" t="s">
        <v>2222</v>
      </c>
      <c r="B89" s="27">
        <v>0.07263888888888889</v>
      </c>
      <c r="C89" s="26" t="s">
        <v>84</v>
      </c>
      <c r="D89" s="26" t="s">
        <v>87</v>
      </c>
      <c r="E89" s="25">
        <v>20.0</v>
      </c>
      <c r="F89" s="25">
        <f>E89-2</f>
        <v>18</v>
      </c>
      <c r="G89" s="26"/>
      <c r="H89" s="26"/>
      <c r="I89" s="26"/>
      <c r="J89" s="26"/>
    </row>
    <row r="90">
      <c r="A90" s="26" t="s">
        <v>2222</v>
      </c>
      <c r="B90" s="27">
        <v>0.07283564814814815</v>
      </c>
      <c r="C90" s="26" t="s">
        <v>82</v>
      </c>
      <c r="D90" s="26" t="s">
        <v>87</v>
      </c>
      <c r="E90" s="25">
        <v>15.0</v>
      </c>
      <c r="F90" s="25">
        <f>E90-1</f>
        <v>14</v>
      </c>
      <c r="G90" s="26"/>
      <c r="H90" s="26"/>
      <c r="I90" s="26"/>
      <c r="J90" s="26"/>
    </row>
    <row r="91">
      <c r="A91" s="26" t="s">
        <v>2222</v>
      </c>
      <c r="B91" s="27">
        <v>0.07293981481481482</v>
      </c>
      <c r="C91" s="26" t="s">
        <v>968</v>
      </c>
      <c r="D91" s="26" t="s">
        <v>87</v>
      </c>
      <c r="E91" s="25">
        <v>8.0</v>
      </c>
      <c r="F91" s="25">
        <f>E91-0</f>
        <v>8</v>
      </c>
      <c r="G91" s="26"/>
      <c r="H91" s="26"/>
      <c r="I91" s="26"/>
      <c r="J91" s="26"/>
    </row>
    <row r="92">
      <c r="A92" s="26" t="s">
        <v>2222</v>
      </c>
      <c r="B92" s="27">
        <v>0.07293981481481482</v>
      </c>
      <c r="C92" s="26" t="s">
        <v>74</v>
      </c>
      <c r="D92" s="26" t="s">
        <v>87</v>
      </c>
      <c r="E92" s="25">
        <v>8.0</v>
      </c>
      <c r="F92" s="25">
        <f>E92-5</f>
        <v>3</v>
      </c>
      <c r="G92" s="26"/>
      <c r="H92" s="26"/>
      <c r="I92" s="26"/>
      <c r="J92" s="26"/>
    </row>
    <row r="93">
      <c r="A93" s="26" t="s">
        <v>2222</v>
      </c>
      <c r="B93" s="27">
        <v>0.07293981481481482</v>
      </c>
      <c r="C93" s="26" t="s">
        <v>66</v>
      </c>
      <c r="D93" s="26" t="s">
        <v>87</v>
      </c>
      <c r="E93" s="25">
        <v>7.0</v>
      </c>
      <c r="F93" s="25">
        <f>E93-0</f>
        <v>7</v>
      </c>
      <c r="G93" s="26"/>
      <c r="H93" s="26"/>
      <c r="I93" s="26"/>
      <c r="J93" s="26"/>
    </row>
    <row r="94">
      <c r="A94" s="26" t="s">
        <v>2222</v>
      </c>
      <c r="B94" s="27">
        <v>0.07293981481481482</v>
      </c>
      <c r="C94" s="26" t="s">
        <v>69</v>
      </c>
      <c r="D94" s="26" t="s">
        <v>87</v>
      </c>
      <c r="E94" s="25">
        <v>6.0</v>
      </c>
      <c r="F94" s="25">
        <f>E94-4</f>
        <v>2</v>
      </c>
      <c r="G94" s="26"/>
      <c r="H94" s="26"/>
      <c r="I94" s="26"/>
      <c r="J94" s="26"/>
    </row>
    <row r="95">
      <c r="A95" s="26" t="s">
        <v>2222</v>
      </c>
      <c r="B95" s="27">
        <v>0.07520833333333334</v>
      </c>
      <c r="C95" s="26" t="s">
        <v>69</v>
      </c>
      <c r="D95" s="26" t="s">
        <v>93</v>
      </c>
      <c r="E95" s="25" t="s">
        <v>88</v>
      </c>
      <c r="F95" s="25">
        <v>1.0</v>
      </c>
      <c r="G95" s="26"/>
      <c r="H95" s="26"/>
      <c r="I95" s="26"/>
      <c r="J95" s="26" t="s">
        <v>383</v>
      </c>
    </row>
    <row r="96">
      <c r="A96" s="26" t="s">
        <v>2222</v>
      </c>
      <c r="B96" s="27">
        <v>0.07520833333333334</v>
      </c>
      <c r="C96" s="26" t="s">
        <v>69</v>
      </c>
      <c r="D96" s="26" t="s">
        <v>93</v>
      </c>
      <c r="E96" s="25" t="s">
        <v>75</v>
      </c>
      <c r="F96" s="25" t="s">
        <v>75</v>
      </c>
      <c r="G96" s="26"/>
      <c r="H96" s="26"/>
      <c r="I96" s="26"/>
      <c r="J96" s="26" t="s">
        <v>160</v>
      </c>
    </row>
    <row r="97">
      <c r="A97" s="26" t="s">
        <v>2222</v>
      </c>
      <c r="B97" s="27">
        <v>0.07543981481481482</v>
      </c>
      <c r="C97" s="26" t="s">
        <v>968</v>
      </c>
      <c r="D97" s="26" t="s">
        <v>91</v>
      </c>
      <c r="E97" s="25">
        <v>15.0</v>
      </c>
      <c r="F97" s="25"/>
      <c r="G97" s="26"/>
      <c r="H97" s="26" t="s">
        <v>2248</v>
      </c>
      <c r="I97" s="26"/>
      <c r="J97" s="26"/>
    </row>
    <row r="98">
      <c r="A98" s="26" t="s">
        <v>2222</v>
      </c>
      <c r="B98" s="27">
        <v>0.07695601851851852</v>
      </c>
      <c r="C98" s="26" t="s">
        <v>66</v>
      </c>
      <c r="D98" s="26" t="s">
        <v>100</v>
      </c>
      <c r="E98" s="25">
        <v>7.0</v>
      </c>
      <c r="F98" s="25">
        <f>E98-1</f>
        <v>6</v>
      </c>
      <c r="G98" s="26"/>
      <c r="H98" s="26"/>
      <c r="I98" s="26"/>
      <c r="J98" s="26"/>
    </row>
    <row r="99">
      <c r="A99" s="26" t="s">
        <v>2222</v>
      </c>
      <c r="B99" s="27">
        <v>0.07707175925925926</v>
      </c>
      <c r="C99" s="26" t="s">
        <v>70</v>
      </c>
      <c r="D99" s="26" t="s">
        <v>100</v>
      </c>
      <c r="E99" s="25">
        <v>12.0</v>
      </c>
      <c r="F99" s="25">
        <f>E99-9</f>
        <v>3</v>
      </c>
      <c r="G99" s="26"/>
      <c r="H99" s="26"/>
      <c r="I99" s="26"/>
      <c r="J99" s="26"/>
    </row>
    <row r="100">
      <c r="A100" s="26" t="s">
        <v>2222</v>
      </c>
      <c r="B100" s="27">
        <v>0.07711805555555555</v>
      </c>
      <c r="C100" s="26" t="s">
        <v>82</v>
      </c>
      <c r="D100" s="26" t="s">
        <v>100</v>
      </c>
      <c r="E100" s="25">
        <v>16.0</v>
      </c>
      <c r="F100" s="25">
        <f>E100-2</f>
        <v>14</v>
      </c>
      <c r="G100" s="26"/>
      <c r="H100" s="26"/>
      <c r="I100" s="26"/>
      <c r="J100" s="26"/>
    </row>
    <row r="101">
      <c r="A101" s="26" t="s">
        <v>2222</v>
      </c>
      <c r="B101" s="27">
        <v>0.07715277777777778</v>
      </c>
      <c r="C101" s="26" t="s">
        <v>74</v>
      </c>
      <c r="D101" s="26" t="s">
        <v>100</v>
      </c>
      <c r="E101" s="25">
        <v>21.0</v>
      </c>
      <c r="F101" s="25">
        <f>E101-9</f>
        <v>12</v>
      </c>
      <c r="G101" s="26"/>
      <c r="H101" s="26"/>
      <c r="I101" s="26"/>
      <c r="J101" s="26"/>
    </row>
    <row r="102">
      <c r="A102" s="26" t="s">
        <v>2222</v>
      </c>
      <c r="B102" s="27">
        <v>0.07721064814814815</v>
      </c>
      <c r="C102" s="26" t="s">
        <v>69</v>
      </c>
      <c r="D102" s="26" t="s">
        <v>100</v>
      </c>
      <c r="E102" s="25">
        <v>11.0</v>
      </c>
      <c r="F102" s="25">
        <f>E102-4</f>
        <v>7</v>
      </c>
      <c r="G102" s="26"/>
      <c r="H102" s="26"/>
      <c r="I102" s="26"/>
      <c r="J102" s="26"/>
    </row>
    <row r="103">
      <c r="A103" s="26" t="s">
        <v>2222</v>
      </c>
      <c r="B103" s="27">
        <v>0.07724537037037037</v>
      </c>
      <c r="C103" s="26" t="s">
        <v>968</v>
      </c>
      <c r="D103" s="26" t="s">
        <v>100</v>
      </c>
      <c r="E103" s="25">
        <v>15.0</v>
      </c>
      <c r="F103" s="25">
        <f>E103-0</f>
        <v>15</v>
      </c>
      <c r="G103" s="26"/>
      <c r="H103" s="26"/>
      <c r="I103" s="26"/>
      <c r="J103" s="26"/>
    </row>
    <row r="104">
      <c r="A104" s="26" t="s">
        <v>2222</v>
      </c>
      <c r="B104" s="27">
        <v>0.07736111111111112</v>
      </c>
      <c r="C104" s="26" t="s">
        <v>84</v>
      </c>
      <c r="D104" s="26" t="s">
        <v>100</v>
      </c>
      <c r="E104" s="25">
        <v>14.0</v>
      </c>
      <c r="F104" s="25">
        <f>E104-2</f>
        <v>12</v>
      </c>
      <c r="G104" s="26"/>
      <c r="H104" s="26"/>
      <c r="I104" s="26"/>
      <c r="J104" s="26"/>
    </row>
    <row r="105">
      <c r="A105" s="26" t="s">
        <v>2222</v>
      </c>
      <c r="B105" s="27">
        <v>0.07881944444444444</v>
      </c>
      <c r="C105" s="26" t="s">
        <v>70</v>
      </c>
      <c r="D105" s="26" t="s">
        <v>2247</v>
      </c>
      <c r="E105" s="25" t="s">
        <v>75</v>
      </c>
      <c r="F105" s="25" t="s">
        <v>75</v>
      </c>
      <c r="G105" s="26"/>
      <c r="H105" s="26"/>
      <c r="I105" s="26"/>
      <c r="J105" s="26" t="s">
        <v>160</v>
      </c>
    </row>
    <row r="106">
      <c r="A106" s="26" t="s">
        <v>2222</v>
      </c>
      <c r="B106" s="27">
        <v>0.07881944444444444</v>
      </c>
      <c r="C106" s="26" t="s">
        <v>70</v>
      </c>
      <c r="D106" s="26" t="s">
        <v>2247</v>
      </c>
      <c r="E106" s="25">
        <v>16.0</v>
      </c>
      <c r="F106" s="25">
        <v>13.0</v>
      </c>
      <c r="G106" s="26"/>
      <c r="H106" s="26"/>
      <c r="I106" s="26"/>
      <c r="J106" s="26"/>
    </row>
    <row r="107">
      <c r="A107" s="26" t="s">
        <v>2222</v>
      </c>
      <c r="B107" s="27">
        <v>0.08071759259259259</v>
      </c>
      <c r="C107" s="26" t="s">
        <v>74</v>
      </c>
      <c r="D107" s="26" t="s">
        <v>93</v>
      </c>
      <c r="E107" s="25">
        <v>13.0</v>
      </c>
      <c r="F107" s="25">
        <f>E107-10</f>
        <v>3</v>
      </c>
      <c r="G107" s="26"/>
      <c r="H107" s="26"/>
      <c r="I107" s="26"/>
      <c r="J107" s="26" t="s">
        <v>1304</v>
      </c>
    </row>
    <row r="108">
      <c r="A108" s="26" t="s">
        <v>2222</v>
      </c>
      <c r="B108" s="27">
        <v>0.0815162037037037</v>
      </c>
      <c r="C108" s="26" t="s">
        <v>66</v>
      </c>
      <c r="D108" s="26" t="s">
        <v>100</v>
      </c>
      <c r="E108" s="25" t="s">
        <v>88</v>
      </c>
      <c r="F108" s="25">
        <v>1.0</v>
      </c>
      <c r="G108" s="26"/>
      <c r="H108" s="26"/>
      <c r="I108" s="26"/>
      <c r="J108" s="26"/>
    </row>
    <row r="109">
      <c r="A109" s="26" t="s">
        <v>2222</v>
      </c>
      <c r="B109" s="27">
        <v>0.08155092592592593</v>
      </c>
      <c r="C109" s="26" t="s">
        <v>70</v>
      </c>
      <c r="D109" s="26" t="s">
        <v>100</v>
      </c>
      <c r="E109" s="25" t="s">
        <v>75</v>
      </c>
      <c r="F109" s="25" t="s">
        <v>75</v>
      </c>
      <c r="G109" s="26"/>
      <c r="H109" s="26"/>
      <c r="I109" s="26"/>
      <c r="J109" s="26" t="s">
        <v>160</v>
      </c>
    </row>
    <row r="110">
      <c r="A110" s="26" t="s">
        <v>2222</v>
      </c>
      <c r="B110" s="27">
        <v>0.08155092592592593</v>
      </c>
      <c r="C110" s="26" t="s">
        <v>70</v>
      </c>
      <c r="D110" s="26" t="s">
        <v>100</v>
      </c>
      <c r="E110" s="25">
        <v>12.0</v>
      </c>
      <c r="F110" s="25">
        <f>E110-9</f>
        <v>3</v>
      </c>
      <c r="G110" s="26"/>
      <c r="H110" s="26"/>
      <c r="I110" s="26"/>
      <c r="J110" s="26"/>
    </row>
    <row r="111">
      <c r="A111" s="26" t="s">
        <v>2222</v>
      </c>
      <c r="B111" s="27">
        <v>0.08160879629629629</v>
      </c>
      <c r="C111" s="26" t="s">
        <v>82</v>
      </c>
      <c r="D111" s="26" t="s">
        <v>100</v>
      </c>
      <c r="E111" s="25">
        <v>21.0</v>
      </c>
      <c r="F111" s="25">
        <f>E111-2</f>
        <v>19</v>
      </c>
      <c r="G111" s="26"/>
      <c r="H111" s="26"/>
      <c r="I111" s="26"/>
      <c r="J111" s="26"/>
    </row>
    <row r="112">
      <c r="A112" s="26" t="s">
        <v>2222</v>
      </c>
      <c r="B112" s="27">
        <v>0.08164351851851852</v>
      </c>
      <c r="C112" s="26" t="s">
        <v>74</v>
      </c>
      <c r="D112" s="26" t="s">
        <v>100</v>
      </c>
      <c r="E112" s="25">
        <v>16.0</v>
      </c>
      <c r="F112" s="25">
        <f>E112-9</f>
        <v>7</v>
      </c>
      <c r="G112" s="26"/>
      <c r="H112" s="26"/>
      <c r="I112" s="26"/>
      <c r="J112" s="26"/>
    </row>
    <row r="113">
      <c r="A113" s="26" t="s">
        <v>2222</v>
      </c>
      <c r="B113" s="27">
        <v>0.08167824074074075</v>
      </c>
      <c r="C113" s="26" t="s">
        <v>69</v>
      </c>
      <c r="D113" s="26" t="s">
        <v>100</v>
      </c>
      <c r="E113" s="25">
        <v>20.0</v>
      </c>
      <c r="F113" s="25">
        <f>E113-4</f>
        <v>16</v>
      </c>
      <c r="G113" s="26"/>
      <c r="H113" s="26"/>
      <c r="I113" s="26"/>
      <c r="J113" s="26"/>
    </row>
    <row r="114">
      <c r="A114" s="26" t="s">
        <v>2222</v>
      </c>
      <c r="B114" s="27">
        <v>0.08170138888888889</v>
      </c>
      <c r="C114" s="26" t="s">
        <v>968</v>
      </c>
      <c r="D114" s="26" t="s">
        <v>100</v>
      </c>
      <c r="E114" s="25">
        <v>10.0</v>
      </c>
      <c r="F114" s="25">
        <f>E114-0</f>
        <v>10</v>
      </c>
      <c r="G114" s="26"/>
      <c r="H114" s="26"/>
      <c r="I114" s="26"/>
      <c r="J114" s="26"/>
    </row>
    <row r="115">
      <c r="A115" s="26" t="s">
        <v>2222</v>
      </c>
      <c r="B115" s="27">
        <v>0.08172453703703704</v>
      </c>
      <c r="C115" s="26" t="s">
        <v>84</v>
      </c>
      <c r="D115" s="26" t="s">
        <v>100</v>
      </c>
      <c r="E115" s="25">
        <v>15.0</v>
      </c>
      <c r="F115" s="25">
        <f>E115-2</f>
        <v>13</v>
      </c>
      <c r="G115" s="26"/>
      <c r="H115" s="26"/>
      <c r="I115" s="26"/>
      <c r="J115" s="26"/>
    </row>
    <row r="116">
      <c r="A116" s="26" t="s">
        <v>2222</v>
      </c>
      <c r="B116" s="27">
        <v>0.08204861111111111</v>
      </c>
      <c r="C116" s="26" t="s">
        <v>74</v>
      </c>
      <c r="D116" s="26" t="s">
        <v>93</v>
      </c>
      <c r="E116" s="25" t="s">
        <v>75</v>
      </c>
      <c r="F116" s="25" t="s">
        <v>75</v>
      </c>
      <c r="G116" s="26"/>
      <c r="H116" s="26"/>
      <c r="I116" s="26"/>
      <c r="J116" s="26" t="s">
        <v>160</v>
      </c>
    </row>
    <row r="117">
      <c r="A117" s="26" t="s">
        <v>2222</v>
      </c>
      <c r="B117" s="27">
        <v>0.08204861111111111</v>
      </c>
      <c r="C117" s="26" t="s">
        <v>74</v>
      </c>
      <c r="D117" s="26" t="s">
        <v>93</v>
      </c>
      <c r="E117" s="25">
        <v>25.0</v>
      </c>
      <c r="F117" s="25">
        <f>E117-10</f>
        <v>15</v>
      </c>
      <c r="G117" s="26"/>
      <c r="H117" s="26"/>
      <c r="I117" s="26"/>
      <c r="J117" s="26" t="s">
        <v>1304</v>
      </c>
    </row>
    <row r="118">
      <c r="A118" s="26" t="s">
        <v>2222</v>
      </c>
      <c r="B118" s="27">
        <v>0.08208333333333333</v>
      </c>
      <c r="C118" s="26" t="s">
        <v>69</v>
      </c>
      <c r="D118" s="26" t="s">
        <v>93</v>
      </c>
      <c r="E118" s="25" t="s">
        <v>75</v>
      </c>
      <c r="F118" s="25" t="s">
        <v>75</v>
      </c>
      <c r="G118" s="26"/>
      <c r="H118" s="26"/>
      <c r="I118" s="26"/>
      <c r="J118" s="26" t="s">
        <v>160</v>
      </c>
    </row>
    <row r="119">
      <c r="A119" s="26" t="s">
        <v>2222</v>
      </c>
      <c r="B119" s="27">
        <v>0.08208333333333333</v>
      </c>
      <c r="C119" s="26" t="s">
        <v>69</v>
      </c>
      <c r="D119" s="26" t="s">
        <v>93</v>
      </c>
      <c r="E119" s="25">
        <v>13.0</v>
      </c>
      <c r="F119" s="25">
        <f>E119-9</f>
        <v>4</v>
      </c>
      <c r="G119" s="26"/>
      <c r="H119" s="26"/>
      <c r="I119" s="26"/>
      <c r="J119" s="26" t="s">
        <v>383</v>
      </c>
    </row>
    <row r="120">
      <c r="A120" s="26" t="s">
        <v>2222</v>
      </c>
      <c r="B120" s="27">
        <v>0.08215277777777778</v>
      </c>
      <c r="C120" s="26" t="s">
        <v>74</v>
      </c>
      <c r="D120" s="26" t="s">
        <v>91</v>
      </c>
      <c r="E120" s="25">
        <v>11.0</v>
      </c>
      <c r="F120" s="25"/>
      <c r="G120" s="26"/>
      <c r="H120" s="26" t="s">
        <v>2249</v>
      </c>
      <c r="I120" s="26"/>
      <c r="J120" s="26"/>
    </row>
    <row r="121">
      <c r="A121" s="26" t="s">
        <v>2222</v>
      </c>
      <c r="B121" s="27">
        <v>0.08393518518518518</v>
      </c>
      <c r="C121" s="26" t="s">
        <v>66</v>
      </c>
      <c r="D121" s="26" t="s">
        <v>89</v>
      </c>
      <c r="E121" s="25" t="s">
        <v>68</v>
      </c>
      <c r="F121" s="25">
        <v>20.0</v>
      </c>
      <c r="G121" s="26"/>
      <c r="H121" s="26"/>
      <c r="I121" s="26"/>
      <c r="J121" s="26" t="s">
        <v>160</v>
      </c>
    </row>
    <row r="122">
      <c r="A122" s="26" t="s">
        <v>2222</v>
      </c>
      <c r="B122" s="27">
        <v>0.08393518518518518</v>
      </c>
      <c r="C122" s="26" t="s">
        <v>66</v>
      </c>
      <c r="D122" s="26" t="s">
        <v>89</v>
      </c>
      <c r="E122" s="25">
        <v>21.0</v>
      </c>
      <c r="F122" s="25">
        <f>E122-9</f>
        <v>12</v>
      </c>
      <c r="G122" s="26"/>
      <c r="H122" s="26"/>
      <c r="I122" s="26"/>
      <c r="J122" s="26"/>
    </row>
    <row r="123">
      <c r="A123" s="26" t="s">
        <v>2222</v>
      </c>
      <c r="B123" s="27">
        <v>0.0840162037037037</v>
      </c>
      <c r="C123" s="26" t="s">
        <v>66</v>
      </c>
      <c r="D123" s="26" t="s">
        <v>89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>
      <c r="A124" s="26" t="s">
        <v>2222</v>
      </c>
      <c r="B124" s="27">
        <v>0.0840162037037037</v>
      </c>
      <c r="C124" s="26" t="s">
        <v>66</v>
      </c>
      <c r="D124" s="26" t="s">
        <v>89</v>
      </c>
      <c r="E124" s="25">
        <v>11.0</v>
      </c>
      <c r="F124" s="25">
        <f>E124-9</f>
        <v>2</v>
      </c>
      <c r="G124" s="26"/>
      <c r="H124" s="26"/>
      <c r="I124" s="26"/>
      <c r="J124" s="26"/>
    </row>
    <row r="125">
      <c r="A125" s="26" t="s">
        <v>2222</v>
      </c>
      <c r="B125" s="27">
        <v>0.08414351851851852</v>
      </c>
      <c r="C125" s="26" t="s">
        <v>66</v>
      </c>
      <c r="D125" s="26" t="s">
        <v>91</v>
      </c>
      <c r="E125" s="25">
        <v>7.0</v>
      </c>
      <c r="F125" s="25"/>
      <c r="G125" s="26"/>
      <c r="H125" s="26" t="s">
        <v>2250</v>
      </c>
      <c r="I125" s="26"/>
      <c r="J125" s="26"/>
    </row>
    <row r="126">
      <c r="A126" s="26" t="s">
        <v>2222</v>
      </c>
      <c r="B126" s="27">
        <v>0.08575231481481481</v>
      </c>
      <c r="C126" s="26" t="s">
        <v>70</v>
      </c>
      <c r="D126" s="26" t="s">
        <v>100</v>
      </c>
      <c r="E126" s="25" t="s">
        <v>75</v>
      </c>
      <c r="F126" s="25" t="s">
        <v>75</v>
      </c>
      <c r="G126" s="26"/>
      <c r="H126" s="26"/>
      <c r="I126" s="26"/>
      <c r="J126" s="26" t="s">
        <v>160</v>
      </c>
    </row>
    <row r="127">
      <c r="A127" s="26" t="s">
        <v>2222</v>
      </c>
      <c r="B127" s="27">
        <v>0.08575231481481481</v>
      </c>
      <c r="C127" s="26" t="s">
        <v>70</v>
      </c>
      <c r="D127" s="26" t="s">
        <v>100</v>
      </c>
      <c r="E127" s="25" t="s">
        <v>88</v>
      </c>
      <c r="F127" s="25">
        <v>1.0</v>
      </c>
      <c r="G127" s="26"/>
      <c r="H127" s="26"/>
      <c r="I127" s="26"/>
      <c r="J127" s="26" t="s">
        <v>2251</v>
      </c>
    </row>
    <row r="128">
      <c r="A128" s="26" t="s">
        <v>2222</v>
      </c>
      <c r="B128" s="27">
        <v>0.08582175925925926</v>
      </c>
      <c r="C128" s="26" t="s">
        <v>66</v>
      </c>
      <c r="D128" s="26" t="s">
        <v>100</v>
      </c>
      <c r="E128" s="25">
        <v>4.0</v>
      </c>
      <c r="F128" s="25">
        <f>E128-1</f>
        <v>3</v>
      </c>
      <c r="G128" s="26"/>
      <c r="H128" s="26"/>
      <c r="I128" s="26"/>
      <c r="J128" s="26" t="s">
        <v>2251</v>
      </c>
    </row>
    <row r="129">
      <c r="A129" s="26" t="s">
        <v>2222</v>
      </c>
      <c r="B129" s="27">
        <v>0.08604166666666667</v>
      </c>
      <c r="C129" s="26" t="s">
        <v>82</v>
      </c>
      <c r="D129" s="26" t="s">
        <v>100</v>
      </c>
      <c r="E129" s="25">
        <v>19.0</v>
      </c>
      <c r="F129" s="25">
        <f>E129-2</f>
        <v>17</v>
      </c>
      <c r="G129" s="26"/>
      <c r="H129" s="26"/>
      <c r="I129" s="26"/>
      <c r="J129" s="26" t="s">
        <v>2251</v>
      </c>
    </row>
    <row r="130">
      <c r="A130" s="26" t="s">
        <v>2222</v>
      </c>
      <c r="B130" s="27">
        <v>0.08605324074074074</v>
      </c>
      <c r="C130" s="26" t="s">
        <v>74</v>
      </c>
      <c r="D130" s="26" t="s">
        <v>100</v>
      </c>
      <c r="E130" s="25">
        <v>17.0</v>
      </c>
      <c r="F130" s="25">
        <f>E130-9</f>
        <v>8</v>
      </c>
      <c r="G130" s="26"/>
      <c r="H130" s="26"/>
      <c r="I130" s="26"/>
      <c r="J130" s="26" t="s">
        <v>2251</v>
      </c>
    </row>
    <row r="131">
      <c r="A131" s="26" t="s">
        <v>2222</v>
      </c>
      <c r="B131" s="27">
        <v>0.08607638888888888</v>
      </c>
      <c r="C131" s="26" t="s">
        <v>69</v>
      </c>
      <c r="D131" s="26" t="s">
        <v>100</v>
      </c>
      <c r="E131" s="25">
        <v>21.0</v>
      </c>
      <c r="F131" s="25">
        <f>E131-4</f>
        <v>17</v>
      </c>
      <c r="G131" s="26"/>
      <c r="H131" s="26"/>
      <c r="I131" s="26"/>
      <c r="J131" s="26" t="s">
        <v>2251</v>
      </c>
    </row>
    <row r="132">
      <c r="A132" s="26" t="s">
        <v>2222</v>
      </c>
      <c r="B132" s="27">
        <v>0.08609953703703704</v>
      </c>
      <c r="C132" s="26" t="s">
        <v>968</v>
      </c>
      <c r="D132" s="26" t="s">
        <v>100</v>
      </c>
      <c r="E132" s="25">
        <v>3.0</v>
      </c>
      <c r="F132" s="25">
        <f>E132-0</f>
        <v>3</v>
      </c>
      <c r="G132" s="26"/>
      <c r="H132" s="26" t="s">
        <v>2252</v>
      </c>
      <c r="I132" s="26"/>
      <c r="J132" s="26" t="s">
        <v>2251</v>
      </c>
    </row>
    <row r="133">
      <c r="A133" s="26" t="s">
        <v>2222</v>
      </c>
      <c r="B133" s="27">
        <v>0.08614583333333334</v>
      </c>
      <c r="C133" s="26" t="s">
        <v>84</v>
      </c>
      <c r="D133" s="26" t="s">
        <v>100</v>
      </c>
      <c r="E133" s="25">
        <v>12.0</v>
      </c>
      <c r="F133" s="25">
        <f>E133-2</f>
        <v>10</v>
      </c>
      <c r="G133" s="26"/>
      <c r="H133" s="26" t="s">
        <v>2253</v>
      </c>
      <c r="I133" s="26"/>
      <c r="J133" s="26" t="s">
        <v>2251</v>
      </c>
    </row>
    <row r="134">
      <c r="A134" s="26" t="s">
        <v>2222</v>
      </c>
      <c r="B134" s="27">
        <v>0.08668981481481482</v>
      </c>
      <c r="C134" s="26" t="s">
        <v>70</v>
      </c>
      <c r="D134" s="26" t="s">
        <v>83</v>
      </c>
      <c r="E134" s="25">
        <v>25.0</v>
      </c>
      <c r="F134" s="25">
        <v>19.0</v>
      </c>
      <c r="G134" s="26"/>
      <c r="H134" s="26"/>
      <c r="I134" s="26"/>
      <c r="J134" s="26"/>
    </row>
    <row r="135">
      <c r="A135" s="26" t="s">
        <v>2222</v>
      </c>
      <c r="B135" s="27">
        <v>0.08728009259259259</v>
      </c>
      <c r="C135" s="26" t="s">
        <v>70</v>
      </c>
      <c r="D135" s="26" t="s">
        <v>209</v>
      </c>
      <c r="E135" s="25">
        <v>17.0</v>
      </c>
      <c r="F135" s="25">
        <f>E135-0</f>
        <v>17</v>
      </c>
      <c r="G135" s="26"/>
      <c r="H135" s="26"/>
      <c r="I135" s="26"/>
      <c r="J135" s="26"/>
    </row>
    <row r="136">
      <c r="A136" s="26" t="s">
        <v>2222</v>
      </c>
      <c r="B136" s="27">
        <v>0.08853009259259259</v>
      </c>
      <c r="C136" s="26" t="s">
        <v>74</v>
      </c>
      <c r="D136" s="26" t="s">
        <v>67</v>
      </c>
      <c r="E136" s="25" t="s">
        <v>75</v>
      </c>
      <c r="F136" s="25" t="s">
        <v>75</v>
      </c>
      <c r="G136" s="26"/>
      <c r="H136" s="26"/>
      <c r="I136" s="26"/>
      <c r="J136" s="26" t="s">
        <v>160</v>
      </c>
    </row>
    <row r="137">
      <c r="A137" s="26" t="s">
        <v>2222</v>
      </c>
      <c r="B137" s="27">
        <v>0.08853009259259259</v>
      </c>
      <c r="C137" s="26" t="s">
        <v>74</v>
      </c>
      <c r="D137" s="26" t="s">
        <v>67</v>
      </c>
      <c r="E137" s="25">
        <v>9.0</v>
      </c>
      <c r="F137" s="25">
        <f>E137-0</f>
        <v>9</v>
      </c>
      <c r="G137" s="26"/>
      <c r="H137" s="26"/>
      <c r="I137" s="26"/>
      <c r="J137" s="26" t="s">
        <v>161</v>
      </c>
    </row>
    <row r="138">
      <c r="A138" s="26" t="s">
        <v>2222</v>
      </c>
      <c r="B138" s="27">
        <v>0.08905092592592592</v>
      </c>
      <c r="C138" s="26" t="s">
        <v>82</v>
      </c>
      <c r="D138" s="26" t="s">
        <v>89</v>
      </c>
      <c r="E138" s="25" t="s">
        <v>75</v>
      </c>
      <c r="F138" s="25" t="s">
        <v>75</v>
      </c>
      <c r="G138" s="26"/>
      <c r="H138" s="26"/>
      <c r="I138" s="26"/>
      <c r="J138" s="26" t="s">
        <v>160</v>
      </c>
    </row>
    <row r="139">
      <c r="A139" s="26" t="s">
        <v>2222</v>
      </c>
      <c r="B139" s="27">
        <v>0.08905092592592592</v>
      </c>
      <c r="C139" s="26" t="s">
        <v>82</v>
      </c>
      <c r="D139" s="26" t="s">
        <v>89</v>
      </c>
      <c r="E139" s="25">
        <v>12.0</v>
      </c>
      <c r="F139" s="25">
        <f>E139-9</f>
        <v>3</v>
      </c>
      <c r="G139" s="26"/>
      <c r="H139" s="26"/>
      <c r="I139" s="26"/>
      <c r="J139" s="26" t="s">
        <v>531</v>
      </c>
    </row>
    <row r="140">
      <c r="A140" s="26" t="s">
        <v>2222</v>
      </c>
      <c r="B140" s="27">
        <v>0.09085648148148148</v>
      </c>
      <c r="C140" s="26" t="s">
        <v>66</v>
      </c>
      <c r="D140" s="26" t="s">
        <v>78</v>
      </c>
      <c r="E140" s="25">
        <v>17.0</v>
      </c>
      <c r="F140" s="25">
        <f>E140-0</f>
        <v>17</v>
      </c>
      <c r="G140" s="26"/>
      <c r="H140" s="26"/>
      <c r="I140" s="26"/>
      <c r="J140" s="26"/>
    </row>
    <row r="141">
      <c r="A141" s="26" t="s">
        <v>2222</v>
      </c>
      <c r="B141" s="27">
        <v>0.09171296296296297</v>
      </c>
      <c r="C141" s="26" t="s">
        <v>66</v>
      </c>
      <c r="D141" s="26" t="s">
        <v>89</v>
      </c>
      <c r="E141" s="25" t="s">
        <v>75</v>
      </c>
      <c r="F141" s="25" t="s">
        <v>75</v>
      </c>
      <c r="G141" s="26"/>
      <c r="H141" s="26"/>
      <c r="I141" s="26"/>
      <c r="J141" s="26" t="s">
        <v>160</v>
      </c>
    </row>
    <row r="142">
      <c r="A142" s="26" t="s">
        <v>2222</v>
      </c>
      <c r="B142" s="27">
        <v>0.09171296296296297</v>
      </c>
      <c r="C142" s="26" t="s">
        <v>66</v>
      </c>
      <c r="D142" s="26" t="s">
        <v>89</v>
      </c>
      <c r="E142" s="25">
        <v>14.0</v>
      </c>
      <c r="F142" s="25">
        <f>E142-9</f>
        <v>5</v>
      </c>
      <c r="G142" s="26"/>
      <c r="H142" s="26"/>
      <c r="I142" s="26"/>
      <c r="J142" s="26" t="s">
        <v>252</v>
      </c>
    </row>
    <row r="143">
      <c r="A143" s="26" t="s">
        <v>2222</v>
      </c>
      <c r="B143" s="27">
        <v>0.09174768518518518</v>
      </c>
      <c r="C143" s="26" t="s">
        <v>66</v>
      </c>
      <c r="D143" s="26" t="s">
        <v>89</v>
      </c>
      <c r="E143" s="25" t="s">
        <v>75</v>
      </c>
      <c r="F143" s="25" t="s">
        <v>75</v>
      </c>
      <c r="G143" s="26"/>
      <c r="H143" s="26"/>
      <c r="I143" s="26"/>
      <c r="J143" s="26" t="s">
        <v>160</v>
      </c>
    </row>
    <row r="144">
      <c r="A144" s="26" t="s">
        <v>2222</v>
      </c>
      <c r="B144" s="27">
        <v>0.09174768518518518</v>
      </c>
      <c r="C144" s="26" t="s">
        <v>66</v>
      </c>
      <c r="D144" s="26" t="s">
        <v>89</v>
      </c>
      <c r="E144" s="25">
        <v>25.0</v>
      </c>
      <c r="F144" s="25">
        <f>E144-9</f>
        <v>16</v>
      </c>
      <c r="G144" s="26"/>
      <c r="H144" s="26"/>
      <c r="I144" s="26"/>
      <c r="J144" s="26" t="s">
        <v>252</v>
      </c>
    </row>
    <row r="145">
      <c r="A145" s="26" t="s">
        <v>2222</v>
      </c>
      <c r="B145" s="27">
        <v>0.09186342592592593</v>
      </c>
      <c r="C145" s="26" t="s">
        <v>66</v>
      </c>
      <c r="D145" s="26" t="s">
        <v>91</v>
      </c>
      <c r="E145" s="25">
        <v>13.0</v>
      </c>
      <c r="F145" s="25"/>
      <c r="G145" s="26"/>
      <c r="H145" s="26" t="s">
        <v>2254</v>
      </c>
      <c r="I145" s="26"/>
      <c r="J145" s="26"/>
    </row>
    <row r="146">
      <c r="A146" s="26" t="s">
        <v>2222</v>
      </c>
      <c r="B146" s="27">
        <v>0.09188657407407408</v>
      </c>
      <c r="C146" s="26" t="s">
        <v>66</v>
      </c>
      <c r="D146" s="26" t="s">
        <v>91</v>
      </c>
      <c r="E146" s="25">
        <v>7.0</v>
      </c>
      <c r="F146" s="25"/>
      <c r="G146" s="26"/>
      <c r="H146" s="26" t="s">
        <v>2255</v>
      </c>
      <c r="I146" s="26"/>
      <c r="J146" s="26"/>
    </row>
    <row r="147">
      <c r="A147" s="26" t="s">
        <v>2222</v>
      </c>
      <c r="B147" s="27">
        <v>0.0934837962962963</v>
      </c>
      <c r="C147" s="26" t="s">
        <v>70</v>
      </c>
      <c r="D147" s="26" t="s">
        <v>83</v>
      </c>
      <c r="E147" s="25">
        <v>20.0</v>
      </c>
      <c r="F147" s="25">
        <f>E147-6</f>
        <v>14</v>
      </c>
      <c r="G147" s="26"/>
      <c r="H147" s="26"/>
      <c r="I147" s="26"/>
      <c r="J147" s="26"/>
    </row>
    <row r="148">
      <c r="A148" s="26" t="s">
        <v>2222</v>
      </c>
      <c r="B148" s="27">
        <v>0.09556712962962963</v>
      </c>
      <c r="C148" s="26" t="s">
        <v>82</v>
      </c>
      <c r="D148" s="26" t="s">
        <v>81</v>
      </c>
      <c r="E148" s="25" t="s">
        <v>75</v>
      </c>
      <c r="F148" s="25" t="s">
        <v>75</v>
      </c>
      <c r="G148" s="26"/>
      <c r="H148" s="26"/>
      <c r="I148" s="26"/>
      <c r="J148" s="26" t="s">
        <v>85</v>
      </c>
    </row>
    <row r="149">
      <c r="A149" s="26" t="s">
        <v>2222</v>
      </c>
      <c r="B149" s="27">
        <v>0.09556712962962963</v>
      </c>
      <c r="C149" s="26" t="s">
        <v>82</v>
      </c>
      <c r="D149" s="26" t="s">
        <v>81</v>
      </c>
      <c r="E149" s="25">
        <v>13.0</v>
      </c>
      <c r="F149" s="25">
        <f>E149-7</f>
        <v>6</v>
      </c>
      <c r="G149" s="26"/>
      <c r="H149" s="26"/>
      <c r="I149" s="26"/>
      <c r="J149" s="26" t="s">
        <v>2256</v>
      </c>
    </row>
    <row r="150">
      <c r="A150" s="26" t="s">
        <v>2222</v>
      </c>
      <c r="B150" s="27">
        <v>0.0958449074074074</v>
      </c>
      <c r="C150" s="26" t="s">
        <v>82</v>
      </c>
      <c r="D150" s="26" t="s">
        <v>81</v>
      </c>
      <c r="E150" s="25" t="s">
        <v>75</v>
      </c>
      <c r="F150" s="25" t="s">
        <v>75</v>
      </c>
      <c r="G150" s="26"/>
      <c r="H150" s="26"/>
      <c r="I150" s="26"/>
      <c r="J150" s="26" t="s">
        <v>85</v>
      </c>
    </row>
    <row r="151">
      <c r="A151" s="26" t="s">
        <v>2222</v>
      </c>
      <c r="B151" s="27">
        <v>0.13751157407407408</v>
      </c>
      <c r="C151" s="26" t="s">
        <v>82</v>
      </c>
      <c r="D151" s="26" t="s">
        <v>81</v>
      </c>
      <c r="E151" s="25" t="s">
        <v>75</v>
      </c>
      <c r="F151" s="25" t="s">
        <v>75</v>
      </c>
      <c r="G151" s="26"/>
      <c r="H151" s="26"/>
      <c r="I151" s="26"/>
      <c r="J151" s="26" t="s">
        <v>2256</v>
      </c>
    </row>
    <row r="152">
      <c r="A152" s="26" t="s">
        <v>2222</v>
      </c>
      <c r="B152" s="27">
        <v>0.09605324074074074</v>
      </c>
      <c r="C152" s="26" t="s">
        <v>82</v>
      </c>
      <c r="D152" s="26" t="s">
        <v>93</v>
      </c>
      <c r="E152" s="25">
        <v>20.0</v>
      </c>
      <c r="F152" s="25">
        <f t="shared" ref="F152:F153" si="5">E152-5</f>
        <v>15</v>
      </c>
      <c r="G152" s="26"/>
      <c r="H152" s="26"/>
      <c r="I152" s="26"/>
      <c r="J152" s="26" t="s">
        <v>160</v>
      </c>
    </row>
    <row r="153">
      <c r="A153" s="26" t="s">
        <v>2222</v>
      </c>
      <c r="B153" s="27">
        <v>0.09605324074074074</v>
      </c>
      <c r="C153" s="26" t="s">
        <v>82</v>
      </c>
      <c r="D153" s="26" t="s">
        <v>93</v>
      </c>
      <c r="E153" s="25">
        <v>15.0</v>
      </c>
      <c r="F153" s="25">
        <f t="shared" si="5"/>
        <v>10</v>
      </c>
      <c r="G153" s="26"/>
      <c r="H153" s="26"/>
      <c r="I153" s="26"/>
      <c r="J153" s="26" t="s">
        <v>2257</v>
      </c>
    </row>
    <row r="154">
      <c r="A154" s="26" t="s">
        <v>2222</v>
      </c>
      <c r="B154" s="27">
        <v>0.09631944444444444</v>
      </c>
      <c r="C154" s="26" t="s">
        <v>82</v>
      </c>
      <c r="D154" s="26" t="s">
        <v>91</v>
      </c>
      <c r="E154" s="25">
        <v>5.0</v>
      </c>
      <c r="F154" s="25"/>
      <c r="G154" s="26"/>
      <c r="H154" s="26" t="s">
        <v>2258</v>
      </c>
      <c r="I154" s="26"/>
      <c r="J154" s="26"/>
    </row>
    <row r="155">
      <c r="A155" s="26" t="s">
        <v>2222</v>
      </c>
      <c r="B155" s="27">
        <v>0.09704861111111111</v>
      </c>
      <c r="C155" s="26" t="s">
        <v>82</v>
      </c>
      <c r="D155" s="26" t="s">
        <v>78</v>
      </c>
      <c r="E155" s="25">
        <v>14.0</v>
      </c>
      <c r="F155" s="25">
        <f>E155-3</f>
        <v>11</v>
      </c>
      <c r="G155" s="26"/>
      <c r="H155" s="26"/>
      <c r="I155" s="26"/>
      <c r="J155" s="26"/>
    </row>
    <row r="156">
      <c r="A156" s="26" t="s">
        <v>2222</v>
      </c>
      <c r="B156" s="27">
        <v>0.1003125</v>
      </c>
      <c r="C156" s="26" t="s">
        <v>69</v>
      </c>
      <c r="D156" s="26" t="s">
        <v>67</v>
      </c>
      <c r="E156" s="25">
        <v>17.0</v>
      </c>
      <c r="F156" s="25">
        <f>E156-4</f>
        <v>13</v>
      </c>
      <c r="G156" s="26"/>
      <c r="H156" s="26"/>
      <c r="I156" s="26"/>
      <c r="J156" s="26" t="s">
        <v>2259</v>
      </c>
    </row>
    <row r="157">
      <c r="A157" s="26" t="s">
        <v>2222</v>
      </c>
      <c r="B157" s="27">
        <v>0.10252314814814815</v>
      </c>
      <c r="C157" s="26" t="s">
        <v>70</v>
      </c>
      <c r="D157" s="26" t="s">
        <v>125</v>
      </c>
      <c r="E157" s="25" t="s">
        <v>68</v>
      </c>
      <c r="F157" s="25">
        <v>20.0</v>
      </c>
      <c r="G157" s="26"/>
      <c r="H157" s="26"/>
      <c r="I157" s="26"/>
      <c r="J157" s="26"/>
    </row>
    <row r="158">
      <c r="A158" s="26" t="s">
        <v>2222</v>
      </c>
      <c r="B158" s="27">
        <v>0.10373842592592593</v>
      </c>
      <c r="C158" s="26" t="s">
        <v>70</v>
      </c>
      <c r="D158" s="26" t="s">
        <v>67</v>
      </c>
      <c r="E158" s="25">
        <v>13.0</v>
      </c>
      <c r="F158" s="25">
        <f>E158-3</f>
        <v>10</v>
      </c>
      <c r="G158" s="26"/>
      <c r="H158" s="26"/>
      <c r="I158" s="26"/>
      <c r="J158" s="26"/>
    </row>
    <row r="159">
      <c r="A159" s="26" t="s">
        <v>2222</v>
      </c>
      <c r="B159" s="27">
        <v>0.10523148148148148</v>
      </c>
      <c r="C159" s="26" t="s">
        <v>69</v>
      </c>
      <c r="D159" s="26" t="s">
        <v>93</v>
      </c>
      <c r="E159" s="25" t="s">
        <v>75</v>
      </c>
      <c r="F159" s="25" t="s">
        <v>75</v>
      </c>
      <c r="G159" s="26"/>
      <c r="H159" s="26"/>
      <c r="I159" s="26"/>
      <c r="J159" s="26" t="s">
        <v>383</v>
      </c>
    </row>
    <row r="160">
      <c r="A160" s="26" t="s">
        <v>2222</v>
      </c>
      <c r="B160" s="27">
        <v>0.10523148148148148</v>
      </c>
      <c r="C160" s="26" t="s">
        <v>69</v>
      </c>
      <c r="D160" s="26" t="s">
        <v>93</v>
      </c>
      <c r="E160" s="25">
        <v>16.0</v>
      </c>
      <c r="F160" s="25">
        <v>8.0</v>
      </c>
      <c r="G160" s="26"/>
      <c r="H160" s="26"/>
      <c r="I160" s="26"/>
      <c r="J160" s="26" t="s">
        <v>383</v>
      </c>
    </row>
    <row r="161">
      <c r="A161" s="26" t="s">
        <v>2222</v>
      </c>
      <c r="B161" s="27">
        <v>0.10541666666666667</v>
      </c>
      <c r="C161" s="26" t="s">
        <v>69</v>
      </c>
      <c r="D161" s="26" t="s">
        <v>91</v>
      </c>
      <c r="E161" s="25">
        <v>6.0</v>
      </c>
      <c r="F161" s="25"/>
      <c r="G161" s="26"/>
      <c r="H161" s="26" t="s">
        <v>2260</v>
      </c>
      <c r="I161" s="26"/>
      <c r="J161" s="26"/>
    </row>
    <row r="162">
      <c r="A162" s="26" t="s">
        <v>2222</v>
      </c>
      <c r="B162" s="27">
        <v>0.10619212962962964</v>
      </c>
      <c r="C162" s="26" t="s">
        <v>82</v>
      </c>
      <c r="D162" s="26" t="s">
        <v>91</v>
      </c>
      <c r="E162" s="25">
        <v>22.0</v>
      </c>
      <c r="F162" s="25"/>
      <c r="G162" s="26"/>
      <c r="H162" s="26" t="s">
        <v>2261</v>
      </c>
      <c r="I162" s="26"/>
      <c r="J162" s="26"/>
    </row>
    <row r="163">
      <c r="A163" s="26" t="s">
        <v>2222</v>
      </c>
      <c r="B163" s="27">
        <v>0.10722222222222222</v>
      </c>
      <c r="C163" s="26" t="s">
        <v>74</v>
      </c>
      <c r="D163" s="26" t="s">
        <v>83</v>
      </c>
      <c r="E163" s="25">
        <v>14.0</v>
      </c>
      <c r="F163" s="25">
        <f>E163-11</f>
        <v>3</v>
      </c>
      <c r="G163" s="26"/>
      <c r="H163" s="26"/>
      <c r="I163" s="26"/>
      <c r="J163" s="26"/>
    </row>
    <row r="164">
      <c r="A164" s="26" t="s">
        <v>2222</v>
      </c>
      <c r="B164" s="27">
        <v>0.12737268518518519</v>
      </c>
      <c r="C164" s="26" t="s">
        <v>66</v>
      </c>
      <c r="D164" s="26" t="s">
        <v>67</v>
      </c>
      <c r="E164" s="25">
        <v>8.0</v>
      </c>
      <c r="F164" s="25">
        <f>E164-2</f>
        <v>6</v>
      </c>
      <c r="G164" s="26"/>
      <c r="H164" s="26"/>
      <c r="I164" s="26"/>
      <c r="J164" s="26"/>
    </row>
    <row r="165">
      <c r="A165" s="26" t="s">
        <v>2222</v>
      </c>
      <c r="B165" s="27">
        <v>0.12782407407407406</v>
      </c>
      <c r="C165" s="26" t="s">
        <v>82</v>
      </c>
      <c r="D165" s="26" t="s">
        <v>83</v>
      </c>
      <c r="E165" s="25">
        <v>23.0</v>
      </c>
      <c r="F165" s="25">
        <f>E165-9</f>
        <v>14</v>
      </c>
      <c r="G165" s="26"/>
      <c r="H165" s="26"/>
      <c r="I165" s="26"/>
      <c r="J165" s="26"/>
    </row>
    <row r="166">
      <c r="A166" s="26" t="s">
        <v>2222</v>
      </c>
      <c r="B166" s="27">
        <v>0.12938657407407408</v>
      </c>
      <c r="C166" s="26" t="s">
        <v>968</v>
      </c>
      <c r="D166" s="26" t="s">
        <v>67</v>
      </c>
      <c r="E166" s="25">
        <v>11.0</v>
      </c>
      <c r="F166" s="25">
        <v>2.0</v>
      </c>
      <c r="G166" s="26"/>
      <c r="H166" s="26"/>
      <c r="I166" s="26"/>
      <c r="J166" s="26"/>
    </row>
    <row r="167">
      <c r="A167" s="26" t="s">
        <v>2222</v>
      </c>
      <c r="B167" s="27">
        <v>0.1309375</v>
      </c>
      <c r="C167" s="26" t="s">
        <v>968</v>
      </c>
      <c r="D167" s="26" t="s">
        <v>120</v>
      </c>
      <c r="E167" s="25">
        <v>24.0</v>
      </c>
      <c r="F167" s="25"/>
      <c r="G167" s="26"/>
      <c r="H167" s="26"/>
      <c r="I167" s="26"/>
      <c r="J167" s="26" t="s">
        <v>2262</v>
      </c>
    </row>
    <row r="168">
      <c r="A168" s="26" t="s">
        <v>2222</v>
      </c>
      <c r="B168" s="27">
        <v>0.13219907407407408</v>
      </c>
      <c r="C168" s="26" t="s">
        <v>66</v>
      </c>
      <c r="D168" s="26" t="s">
        <v>83</v>
      </c>
      <c r="E168" s="25">
        <v>15.0</v>
      </c>
      <c r="F168" s="25">
        <f>E168-6</f>
        <v>9</v>
      </c>
      <c r="G168" s="26"/>
      <c r="H168" s="26"/>
      <c r="I168" s="26"/>
      <c r="J168" s="26"/>
    </row>
    <row r="169">
      <c r="A169" s="26" t="s">
        <v>2222</v>
      </c>
      <c r="B169" s="27">
        <v>0.1328125</v>
      </c>
      <c r="C169" s="26" t="s">
        <v>968</v>
      </c>
      <c r="D169" s="26" t="s">
        <v>67</v>
      </c>
      <c r="E169" s="25" t="s">
        <v>68</v>
      </c>
      <c r="F169" s="25">
        <v>20.0</v>
      </c>
      <c r="G169" s="26"/>
      <c r="H169" s="26"/>
      <c r="I169" s="26"/>
      <c r="J169" s="26"/>
    </row>
    <row r="170">
      <c r="A170" s="26" t="s">
        <v>2222</v>
      </c>
      <c r="B170" s="27">
        <v>0.13315972222222222</v>
      </c>
      <c r="C170" s="26" t="s">
        <v>70</v>
      </c>
      <c r="D170" s="26" t="s">
        <v>83</v>
      </c>
      <c r="E170" s="25">
        <v>25.0</v>
      </c>
      <c r="F170" s="25">
        <f>E170-6</f>
        <v>19</v>
      </c>
      <c r="G170" s="26"/>
      <c r="H170" s="26"/>
      <c r="I170" s="26"/>
      <c r="J170" s="26"/>
    </row>
    <row r="171">
      <c r="A171" s="26" t="s">
        <v>2222</v>
      </c>
      <c r="B171" s="27">
        <v>0.13541666666666666</v>
      </c>
      <c r="C171" s="26" t="s">
        <v>84</v>
      </c>
      <c r="D171" s="26" t="s">
        <v>87</v>
      </c>
      <c r="E171" s="25" t="s">
        <v>68</v>
      </c>
      <c r="F171" s="25">
        <v>20.0</v>
      </c>
      <c r="G171" s="26"/>
      <c r="H171" s="26"/>
      <c r="I171" s="26"/>
      <c r="J171" s="26"/>
    </row>
    <row r="172">
      <c r="A172" s="26" t="s">
        <v>2222</v>
      </c>
      <c r="B172" s="27">
        <v>0.13547453703703705</v>
      </c>
      <c r="C172" s="26" t="s">
        <v>69</v>
      </c>
      <c r="D172" s="26" t="s">
        <v>87</v>
      </c>
      <c r="E172" s="25">
        <v>22.0</v>
      </c>
      <c r="F172" s="25">
        <f>E172-4</f>
        <v>18</v>
      </c>
      <c r="G172" s="26"/>
      <c r="H172" s="26"/>
      <c r="I172" s="26"/>
      <c r="J172" s="26"/>
    </row>
    <row r="173">
      <c r="A173" s="26" t="s">
        <v>2222</v>
      </c>
      <c r="B173" s="27">
        <v>0.13564814814814816</v>
      </c>
      <c r="C173" s="26" t="s">
        <v>70</v>
      </c>
      <c r="D173" s="26" t="s">
        <v>87</v>
      </c>
      <c r="E173" s="25">
        <v>18.0</v>
      </c>
      <c r="F173" s="25">
        <f>E173-5</f>
        <v>13</v>
      </c>
      <c r="G173" s="26"/>
      <c r="H173" s="26"/>
      <c r="I173" s="26"/>
      <c r="J173" s="26"/>
    </row>
    <row r="174">
      <c r="A174" s="26" t="s">
        <v>2222</v>
      </c>
      <c r="B174" s="27">
        <v>0.13565972222222222</v>
      </c>
      <c r="C174" s="26" t="s">
        <v>968</v>
      </c>
      <c r="D174" s="26" t="s">
        <v>87</v>
      </c>
      <c r="E174" s="25">
        <v>15.0</v>
      </c>
      <c r="F174" s="25">
        <f>E174-0</f>
        <v>15</v>
      </c>
      <c r="G174" s="26"/>
      <c r="H174" s="26"/>
      <c r="I174" s="26"/>
      <c r="J174" s="26"/>
    </row>
    <row r="175">
      <c r="A175" s="26" t="s">
        <v>2222</v>
      </c>
      <c r="B175" s="27">
        <v>0.1357523148148148</v>
      </c>
      <c r="C175" s="26" t="s">
        <v>82</v>
      </c>
      <c r="D175" s="26" t="s">
        <v>87</v>
      </c>
      <c r="E175" s="25">
        <v>12.0</v>
      </c>
      <c r="F175" s="25">
        <f>E175-1</f>
        <v>11</v>
      </c>
      <c r="G175" s="26"/>
      <c r="H175" s="26"/>
      <c r="I175" s="26"/>
      <c r="J175" s="26"/>
    </row>
    <row r="176">
      <c r="A176" s="26" t="s">
        <v>2222</v>
      </c>
      <c r="B176" s="27">
        <v>0.1358449074074074</v>
      </c>
      <c r="C176" s="26" t="s">
        <v>74</v>
      </c>
      <c r="D176" s="26" t="s">
        <v>87</v>
      </c>
      <c r="E176" s="25" t="s">
        <v>88</v>
      </c>
      <c r="F176" s="25">
        <v>1.0</v>
      </c>
      <c r="G176" s="26"/>
      <c r="H176" s="26"/>
      <c r="I176" s="26"/>
      <c r="J176" s="26"/>
    </row>
    <row r="177">
      <c r="A177" s="26" t="s">
        <v>2222</v>
      </c>
      <c r="B177" s="27">
        <v>0.1358912037037037</v>
      </c>
      <c r="C177" s="26" t="s">
        <v>66</v>
      </c>
      <c r="D177" s="26" t="s">
        <v>87</v>
      </c>
      <c r="E177" s="25">
        <v>3.0</v>
      </c>
      <c r="F177" s="25">
        <f>E177-0</f>
        <v>3</v>
      </c>
      <c r="G177" s="26"/>
      <c r="H177" s="26"/>
      <c r="I177" s="26"/>
      <c r="J177" s="26"/>
    </row>
    <row r="178">
      <c r="A178" s="26" t="s">
        <v>2222</v>
      </c>
      <c r="B178" s="27">
        <v>0.13940972222222223</v>
      </c>
      <c r="C178" s="26" t="s">
        <v>84</v>
      </c>
      <c r="D178" s="26" t="s">
        <v>93</v>
      </c>
      <c r="E178" s="25" t="s">
        <v>75</v>
      </c>
      <c r="F178" s="25" t="s">
        <v>75</v>
      </c>
      <c r="G178" s="26"/>
      <c r="H178" s="26"/>
      <c r="I178" s="26"/>
      <c r="J178" s="26" t="s">
        <v>85</v>
      </c>
    </row>
    <row r="179">
      <c r="A179" s="26" t="s">
        <v>2222</v>
      </c>
      <c r="B179" s="27">
        <v>0.13940972222222223</v>
      </c>
      <c r="C179" s="26" t="s">
        <v>84</v>
      </c>
      <c r="D179" s="26" t="s">
        <v>93</v>
      </c>
      <c r="E179" s="25">
        <v>23.0</v>
      </c>
      <c r="F179" s="25">
        <f>E179-8</f>
        <v>15</v>
      </c>
      <c r="G179" s="26"/>
      <c r="H179" s="26"/>
      <c r="I179" s="26"/>
      <c r="J179" s="26" t="s">
        <v>874</v>
      </c>
    </row>
    <row r="180">
      <c r="A180" s="26" t="s">
        <v>2222</v>
      </c>
      <c r="B180" s="27">
        <v>0.13953703703703704</v>
      </c>
      <c r="C180" s="26" t="s">
        <v>84</v>
      </c>
      <c r="D180" s="26" t="s">
        <v>91</v>
      </c>
      <c r="E180" s="25">
        <v>18.0</v>
      </c>
      <c r="F180" s="25"/>
      <c r="G180" s="26"/>
      <c r="H180" s="26" t="s">
        <v>2263</v>
      </c>
      <c r="I180" s="26"/>
      <c r="J180" s="26"/>
    </row>
    <row r="181">
      <c r="A181" s="26" t="s">
        <v>2222</v>
      </c>
      <c r="B181" s="27">
        <v>0.1399074074074074</v>
      </c>
      <c r="C181" s="26" t="s">
        <v>84</v>
      </c>
      <c r="D181" s="26" t="s">
        <v>93</v>
      </c>
      <c r="E181" s="25" t="s">
        <v>88</v>
      </c>
      <c r="F181" s="25">
        <v>1.0</v>
      </c>
      <c r="G181" s="26"/>
      <c r="H181" s="26"/>
      <c r="I181" s="26"/>
      <c r="J181" s="26" t="s">
        <v>85</v>
      </c>
    </row>
    <row r="182">
      <c r="A182" s="26" t="s">
        <v>2222</v>
      </c>
      <c r="B182" s="27">
        <v>0.1399074074074074</v>
      </c>
      <c r="C182" s="26" t="s">
        <v>84</v>
      </c>
      <c r="D182" s="26" t="s">
        <v>93</v>
      </c>
      <c r="E182" s="25" t="s">
        <v>762</v>
      </c>
      <c r="F182" s="25">
        <v>8.0</v>
      </c>
      <c r="G182" s="26"/>
      <c r="H182" s="26"/>
      <c r="I182" s="26"/>
      <c r="J182" s="26" t="s">
        <v>874</v>
      </c>
    </row>
    <row r="183">
      <c r="A183" s="26" t="s">
        <v>2222</v>
      </c>
      <c r="B183" s="27">
        <v>0.14017361111111112</v>
      </c>
      <c r="C183" s="26" t="s">
        <v>84</v>
      </c>
      <c r="D183" s="26" t="s">
        <v>91</v>
      </c>
      <c r="E183" s="25">
        <v>12.0</v>
      </c>
      <c r="F183" s="25"/>
      <c r="G183" s="26"/>
      <c r="H183" s="26" t="s">
        <v>2264</v>
      </c>
      <c r="I183" s="26"/>
      <c r="J183" s="26"/>
    </row>
    <row r="184">
      <c r="A184" s="26" t="s">
        <v>2222</v>
      </c>
      <c r="B184" s="27">
        <v>0.14108796296296297</v>
      </c>
      <c r="C184" s="26" t="s">
        <v>70</v>
      </c>
      <c r="D184" s="26" t="s">
        <v>93</v>
      </c>
      <c r="E184" s="25">
        <v>12.0</v>
      </c>
      <c r="F184" s="25">
        <f t="shared" ref="F184:F185" si="6">E184-9</f>
        <v>3</v>
      </c>
      <c r="G184" s="26"/>
      <c r="H184" s="26"/>
      <c r="I184" s="26"/>
      <c r="J184" s="26" t="s">
        <v>148</v>
      </c>
    </row>
    <row r="185">
      <c r="A185" s="26" t="s">
        <v>2222</v>
      </c>
      <c r="B185" s="26" t="s">
        <v>2265</v>
      </c>
      <c r="C185" s="26" t="s">
        <v>70</v>
      </c>
      <c r="D185" s="26" t="s">
        <v>93</v>
      </c>
      <c r="E185" s="25">
        <v>18.0</v>
      </c>
      <c r="F185" s="25">
        <f t="shared" si="6"/>
        <v>9</v>
      </c>
      <c r="G185" s="26"/>
      <c r="H185" s="26"/>
      <c r="I185" s="26"/>
      <c r="J185" s="26" t="s">
        <v>148</v>
      </c>
    </row>
    <row r="186">
      <c r="A186" s="26" t="s">
        <v>2222</v>
      </c>
      <c r="B186" s="27">
        <v>0.14123842592592592</v>
      </c>
      <c r="C186" s="26" t="s">
        <v>70</v>
      </c>
      <c r="D186" s="26" t="s">
        <v>91</v>
      </c>
      <c r="E186" s="25">
        <v>13.0</v>
      </c>
      <c r="F186" s="25"/>
      <c r="G186" s="26"/>
      <c r="H186" s="26" t="s">
        <v>2266</v>
      </c>
      <c r="I186" s="26"/>
      <c r="J186" s="26"/>
    </row>
    <row r="187">
      <c r="A187" s="26" t="s">
        <v>2222</v>
      </c>
      <c r="B187" s="27">
        <v>0.1413425925925926</v>
      </c>
      <c r="C187" s="26" t="s">
        <v>70</v>
      </c>
      <c r="D187" s="26" t="s">
        <v>91</v>
      </c>
      <c r="E187" s="25">
        <v>9.0</v>
      </c>
      <c r="F187" s="25"/>
      <c r="G187" s="26"/>
      <c r="H187" s="26" t="s">
        <v>2267</v>
      </c>
      <c r="I187" s="26"/>
      <c r="J187" s="26"/>
    </row>
    <row r="188">
      <c r="A188" s="26" t="s">
        <v>2222</v>
      </c>
      <c r="B188" s="27">
        <v>0.14216435185185186</v>
      </c>
      <c r="C188" s="26" t="s">
        <v>968</v>
      </c>
      <c r="D188" s="26" t="s">
        <v>91</v>
      </c>
      <c r="E188" s="25">
        <v>12.0</v>
      </c>
      <c r="F188" s="25"/>
      <c r="G188" s="26"/>
      <c r="H188" s="26" t="s">
        <v>2268</v>
      </c>
      <c r="I188" s="25">
        <v>1.0</v>
      </c>
      <c r="J188" s="26" t="s">
        <v>2269</v>
      </c>
    </row>
    <row r="189">
      <c r="A189" s="26" t="s">
        <v>2222</v>
      </c>
      <c r="B189" s="27">
        <v>0.1429050925925926</v>
      </c>
      <c r="C189" s="26" t="s">
        <v>70</v>
      </c>
      <c r="D189" s="26" t="s">
        <v>129</v>
      </c>
      <c r="E189" s="25" t="s">
        <v>68</v>
      </c>
      <c r="F189" s="25">
        <v>20.0</v>
      </c>
      <c r="G189" s="26"/>
      <c r="H189" s="26"/>
      <c r="I189" s="26"/>
      <c r="J189" s="26" t="s">
        <v>160</v>
      </c>
    </row>
    <row r="190">
      <c r="A190" s="26" t="s">
        <v>2222</v>
      </c>
      <c r="B190" s="27">
        <v>0.1429050925925926</v>
      </c>
      <c r="C190" s="26" t="s">
        <v>70</v>
      </c>
      <c r="D190" s="26" t="s">
        <v>129</v>
      </c>
      <c r="E190" s="25">
        <v>17.0</v>
      </c>
      <c r="F190" s="25">
        <f>E190-5</f>
        <v>12</v>
      </c>
      <c r="G190" s="26"/>
      <c r="H190" s="26"/>
      <c r="I190" s="26"/>
      <c r="J190" s="26" t="s">
        <v>161</v>
      </c>
    </row>
    <row r="191">
      <c r="A191" s="26" t="s">
        <v>2222</v>
      </c>
      <c r="B191" s="27">
        <v>0.14425925925925925</v>
      </c>
      <c r="C191" s="26" t="s">
        <v>82</v>
      </c>
      <c r="D191" s="26" t="s">
        <v>91</v>
      </c>
      <c r="E191" s="25">
        <v>29.0</v>
      </c>
      <c r="F191" s="25"/>
      <c r="G191" s="26"/>
      <c r="H191" s="26" t="s">
        <v>2270</v>
      </c>
      <c r="I191" s="26" t="s">
        <v>137</v>
      </c>
      <c r="J191" s="26" t="s">
        <v>701</v>
      </c>
    </row>
    <row r="192">
      <c r="A192" s="26" t="s">
        <v>2222</v>
      </c>
      <c r="B192" s="27">
        <v>0.14483796296296297</v>
      </c>
      <c r="C192" s="26" t="s">
        <v>66</v>
      </c>
      <c r="D192" s="26" t="s">
        <v>100</v>
      </c>
      <c r="E192" s="25">
        <v>4.0</v>
      </c>
      <c r="F192" s="25">
        <f>E192-1</f>
        <v>3</v>
      </c>
      <c r="G192" s="26"/>
      <c r="H192" s="26"/>
      <c r="I192" s="26"/>
      <c r="J192" s="26"/>
    </row>
    <row r="193">
      <c r="A193" s="26" t="s">
        <v>2222</v>
      </c>
      <c r="B193" s="27">
        <v>0.1492476851851852</v>
      </c>
      <c r="C193" s="26" t="s">
        <v>66</v>
      </c>
      <c r="D193" s="26" t="s">
        <v>93</v>
      </c>
      <c r="E193" s="25">
        <v>29.0</v>
      </c>
      <c r="F193" s="25">
        <f>E193-10</f>
        <v>19</v>
      </c>
      <c r="G193" s="26"/>
      <c r="H193" s="26"/>
      <c r="I193" s="26"/>
      <c r="J193" s="26" t="s">
        <v>110</v>
      </c>
    </row>
    <row r="194">
      <c r="A194" s="26" t="s">
        <v>2222</v>
      </c>
      <c r="B194" s="27">
        <v>0.14940972222222224</v>
      </c>
      <c r="C194" s="26" t="s">
        <v>66</v>
      </c>
      <c r="D194" s="26" t="s">
        <v>91</v>
      </c>
      <c r="E194" s="25">
        <v>13.0</v>
      </c>
      <c r="F194" s="25"/>
      <c r="G194" s="26"/>
      <c r="H194" s="26" t="s">
        <v>2271</v>
      </c>
      <c r="I194" s="26"/>
      <c r="J194" s="26"/>
    </row>
    <row r="195">
      <c r="A195" s="26" t="s">
        <v>2222</v>
      </c>
      <c r="B195" s="27">
        <v>0.14958333333333335</v>
      </c>
      <c r="C195" s="26" t="s">
        <v>66</v>
      </c>
      <c r="D195" s="26" t="s">
        <v>93</v>
      </c>
      <c r="E195" s="25">
        <v>18.0</v>
      </c>
      <c r="F195" s="25">
        <f>E195-10</f>
        <v>8</v>
      </c>
      <c r="G195" s="26"/>
      <c r="H195" s="26"/>
      <c r="I195" s="26"/>
      <c r="J195" s="26" t="s">
        <v>110</v>
      </c>
    </row>
    <row r="196">
      <c r="A196" s="26" t="s">
        <v>2222</v>
      </c>
      <c r="B196" s="27">
        <v>0.1496875</v>
      </c>
      <c r="C196" s="26" t="s">
        <v>66</v>
      </c>
      <c r="D196" s="26" t="s">
        <v>91</v>
      </c>
      <c r="E196" s="25">
        <v>13.0</v>
      </c>
      <c r="F196" s="25"/>
      <c r="G196" s="26"/>
      <c r="H196" s="26" t="s">
        <v>2271</v>
      </c>
      <c r="I196" s="26"/>
      <c r="J196" s="26"/>
    </row>
    <row r="197">
      <c r="A197" s="26" t="s">
        <v>2222</v>
      </c>
      <c r="B197" s="27">
        <v>0.1514236111111111</v>
      </c>
      <c r="C197" s="26" t="s">
        <v>84</v>
      </c>
      <c r="D197" s="26" t="s">
        <v>93</v>
      </c>
      <c r="E197" s="25" t="s">
        <v>75</v>
      </c>
      <c r="F197" s="25" t="s">
        <v>75</v>
      </c>
      <c r="G197" s="26"/>
      <c r="H197" s="26"/>
      <c r="I197" s="26"/>
      <c r="J197" s="26" t="s">
        <v>85</v>
      </c>
    </row>
    <row r="198">
      <c r="A198" s="26" t="s">
        <v>2222</v>
      </c>
      <c r="B198" s="27">
        <v>0.1514236111111111</v>
      </c>
      <c r="C198" s="26" t="s">
        <v>84</v>
      </c>
      <c r="D198" s="26" t="s">
        <v>93</v>
      </c>
      <c r="E198" s="25">
        <v>22.0</v>
      </c>
      <c r="F198" s="25">
        <f>E198-8</f>
        <v>14</v>
      </c>
      <c r="G198" s="26"/>
      <c r="H198" s="26"/>
      <c r="I198" s="26"/>
      <c r="J198" s="26" t="s">
        <v>553</v>
      </c>
    </row>
    <row r="199">
      <c r="A199" s="26" t="s">
        <v>2222</v>
      </c>
      <c r="B199" s="27">
        <v>0.1519097222222222</v>
      </c>
      <c r="C199" s="26" t="s">
        <v>84</v>
      </c>
      <c r="D199" s="26" t="s">
        <v>91</v>
      </c>
      <c r="E199" s="25">
        <v>8.0</v>
      </c>
      <c r="F199" s="25"/>
      <c r="G199" s="26"/>
      <c r="H199" s="26" t="s">
        <v>2272</v>
      </c>
      <c r="I199" s="25">
        <v>1.0</v>
      </c>
      <c r="J199" s="26"/>
    </row>
    <row r="200">
      <c r="A200" s="26" t="s">
        <v>2222</v>
      </c>
      <c r="B200" s="27">
        <v>0.15335648148148148</v>
      </c>
      <c r="C200" s="26" t="s">
        <v>84</v>
      </c>
      <c r="D200" s="26" t="s">
        <v>93</v>
      </c>
      <c r="E200" s="25" t="s">
        <v>75</v>
      </c>
      <c r="F200" s="25" t="s">
        <v>75</v>
      </c>
      <c r="G200" s="26"/>
      <c r="H200" s="26"/>
      <c r="I200" s="26"/>
      <c r="J200" s="26" t="s">
        <v>85</v>
      </c>
    </row>
    <row r="201">
      <c r="A201" s="26" t="s">
        <v>2222</v>
      </c>
      <c r="B201" s="27">
        <v>0.15335648148148148</v>
      </c>
      <c r="C201" s="26" t="s">
        <v>84</v>
      </c>
      <c r="D201" s="26" t="s">
        <v>93</v>
      </c>
      <c r="E201" s="25">
        <v>25.0</v>
      </c>
      <c r="F201" s="25">
        <f>E201-8</f>
        <v>17</v>
      </c>
      <c r="G201" s="26"/>
      <c r="H201" s="26"/>
      <c r="I201" s="26"/>
      <c r="J201" s="26" t="s">
        <v>1752</v>
      </c>
    </row>
    <row r="202">
      <c r="A202" s="26" t="s">
        <v>2222</v>
      </c>
      <c r="B202" s="27">
        <v>0.15344907407407407</v>
      </c>
      <c r="C202" s="26" t="s">
        <v>84</v>
      </c>
      <c r="D202" s="26" t="s">
        <v>91</v>
      </c>
      <c r="E202" s="25">
        <v>11.0</v>
      </c>
      <c r="F202" s="25"/>
      <c r="G202" s="26"/>
      <c r="H202" s="26" t="s">
        <v>2273</v>
      </c>
      <c r="I202" s="26"/>
      <c r="J202" s="26"/>
    </row>
    <row r="203">
      <c r="A203" s="26" t="s">
        <v>2222</v>
      </c>
      <c r="B203" s="27">
        <v>0.15410879629629629</v>
      </c>
      <c r="C203" s="26" t="s">
        <v>70</v>
      </c>
      <c r="D203" s="26" t="s">
        <v>93</v>
      </c>
      <c r="E203" s="25">
        <f>F203+10</f>
        <v>29</v>
      </c>
      <c r="F203" s="25">
        <v>19.0</v>
      </c>
      <c r="G203" s="26"/>
      <c r="H203" s="26"/>
      <c r="I203" s="26"/>
      <c r="J203" s="26" t="s">
        <v>99</v>
      </c>
    </row>
    <row r="204">
      <c r="A204" s="26" t="s">
        <v>2222</v>
      </c>
      <c r="B204" s="27">
        <v>0.15422453703703703</v>
      </c>
      <c r="C204" s="26" t="s">
        <v>70</v>
      </c>
      <c r="D204" s="26" t="s">
        <v>91</v>
      </c>
      <c r="E204" s="25">
        <v>11.0</v>
      </c>
      <c r="F204" s="25"/>
      <c r="G204" s="26"/>
      <c r="H204" s="26" t="s">
        <v>2274</v>
      </c>
      <c r="I204" s="26"/>
      <c r="J204" s="26"/>
    </row>
    <row r="205">
      <c r="A205" s="26" t="s">
        <v>2222</v>
      </c>
      <c r="B205" s="27">
        <v>0.1542824074074074</v>
      </c>
      <c r="C205" s="26" t="s">
        <v>70</v>
      </c>
      <c r="D205" s="26" t="s">
        <v>93</v>
      </c>
      <c r="E205" s="25">
        <v>25.0</v>
      </c>
      <c r="F205" s="25">
        <f>E205-10</f>
        <v>15</v>
      </c>
      <c r="G205" s="26"/>
      <c r="H205" s="26"/>
      <c r="I205" s="26"/>
      <c r="J205" s="26" t="s">
        <v>99</v>
      </c>
    </row>
    <row r="206">
      <c r="A206" s="26" t="s">
        <v>2222</v>
      </c>
      <c r="B206" s="27">
        <v>0.15434027777777778</v>
      </c>
      <c r="C206" s="26" t="s">
        <v>70</v>
      </c>
      <c r="D206" s="26" t="s">
        <v>91</v>
      </c>
      <c r="E206" s="25">
        <v>7.0</v>
      </c>
      <c r="F206" s="25"/>
      <c r="G206" s="26"/>
      <c r="H206" s="26" t="s">
        <v>2275</v>
      </c>
      <c r="I206" s="26"/>
      <c r="J206" s="26"/>
    </row>
    <row r="207">
      <c r="A207" s="26" t="s">
        <v>2222</v>
      </c>
      <c r="B207" s="27">
        <v>0.1545601851851852</v>
      </c>
      <c r="C207" s="26" t="s">
        <v>70</v>
      </c>
      <c r="D207" s="26" t="s">
        <v>93</v>
      </c>
      <c r="E207" s="25">
        <v>17.0</v>
      </c>
      <c r="F207" s="25">
        <f>E207-10</f>
        <v>7</v>
      </c>
      <c r="G207" s="26"/>
      <c r="H207" s="26"/>
      <c r="I207" s="26"/>
      <c r="J207" s="26" t="s">
        <v>99</v>
      </c>
    </row>
    <row r="208">
      <c r="A208" s="26" t="s">
        <v>2222</v>
      </c>
      <c r="B208" s="27">
        <v>0.15460648148148148</v>
      </c>
      <c r="C208" s="26" t="s">
        <v>70</v>
      </c>
      <c r="D208" s="26" t="s">
        <v>91</v>
      </c>
      <c r="E208" s="25">
        <v>7.0</v>
      </c>
      <c r="F208" s="25"/>
      <c r="G208" s="26"/>
      <c r="H208" s="26" t="s">
        <v>2275</v>
      </c>
      <c r="I208" s="26"/>
      <c r="J208" s="26"/>
    </row>
    <row r="209">
      <c r="A209" s="26" t="s">
        <v>2222</v>
      </c>
      <c r="B209" s="27">
        <v>0.15584490740740742</v>
      </c>
      <c r="C209" s="26" t="s">
        <v>968</v>
      </c>
      <c r="D209" s="26" t="s">
        <v>91</v>
      </c>
      <c r="E209" s="25">
        <v>17.0</v>
      </c>
      <c r="F209" s="25"/>
      <c r="G209" s="26"/>
      <c r="H209" s="26" t="s">
        <v>2276</v>
      </c>
      <c r="I209" s="26"/>
      <c r="J209" s="26" t="s">
        <v>263</v>
      </c>
    </row>
    <row r="210">
      <c r="A210" s="26" t="s">
        <v>2222</v>
      </c>
      <c r="B210" s="27">
        <v>0.15652777777777777</v>
      </c>
      <c r="C210" s="26" t="s">
        <v>82</v>
      </c>
      <c r="D210" s="26" t="s">
        <v>89</v>
      </c>
      <c r="E210" s="25">
        <f>F210+9</f>
        <v>28</v>
      </c>
      <c r="F210" s="25">
        <v>19.0</v>
      </c>
      <c r="G210" s="26"/>
      <c r="H210" s="26"/>
      <c r="I210" s="26"/>
      <c r="J210" s="26" t="s">
        <v>2074</v>
      </c>
    </row>
    <row r="211">
      <c r="A211" s="26" t="s">
        <v>2222</v>
      </c>
      <c r="B211" s="27">
        <v>0.15662037037037038</v>
      </c>
      <c r="C211" s="26" t="s">
        <v>82</v>
      </c>
      <c r="D211" s="26" t="s">
        <v>91</v>
      </c>
      <c r="E211" s="25">
        <v>21.0</v>
      </c>
      <c r="F211" s="25"/>
      <c r="G211" s="26"/>
      <c r="H211" s="26" t="s">
        <v>2277</v>
      </c>
      <c r="I211" s="26"/>
      <c r="J211" s="26"/>
    </row>
    <row r="212">
      <c r="A212" s="26" t="s">
        <v>2222</v>
      </c>
      <c r="B212" s="27">
        <v>0.15703703703703703</v>
      </c>
      <c r="C212" s="26" t="s">
        <v>69</v>
      </c>
      <c r="D212" s="26" t="s">
        <v>91</v>
      </c>
      <c r="E212" s="25">
        <v>14.0</v>
      </c>
      <c r="F212" s="25"/>
      <c r="G212" s="26"/>
      <c r="H212" s="26" t="s">
        <v>2278</v>
      </c>
      <c r="I212" s="25">
        <v>2.0</v>
      </c>
      <c r="J212" s="26" t="s">
        <v>1348</v>
      </c>
    </row>
    <row r="213">
      <c r="A213" s="26" t="s">
        <v>2222</v>
      </c>
      <c r="B213" s="27">
        <v>0.15851851851851853</v>
      </c>
      <c r="C213" s="26" t="s">
        <v>69</v>
      </c>
      <c r="D213" s="26" t="s">
        <v>91</v>
      </c>
      <c r="E213" s="25">
        <v>7.0</v>
      </c>
      <c r="F213" s="25"/>
      <c r="G213" s="26"/>
      <c r="H213" s="26" t="s">
        <v>2279</v>
      </c>
      <c r="I213" s="26"/>
      <c r="J213" s="26" t="s">
        <v>1348</v>
      </c>
    </row>
    <row r="214">
      <c r="A214" s="26" t="s">
        <v>2222</v>
      </c>
      <c r="B214" s="27">
        <v>0.16042824074074075</v>
      </c>
      <c r="C214" s="26" t="s">
        <v>74</v>
      </c>
      <c r="D214" s="26" t="s">
        <v>93</v>
      </c>
      <c r="E214" s="25">
        <v>28.0</v>
      </c>
      <c r="F214" s="25">
        <f>E214-10</f>
        <v>18</v>
      </c>
      <c r="G214" s="26"/>
      <c r="H214" s="26"/>
      <c r="I214" s="26"/>
      <c r="J214" s="26" t="s">
        <v>1363</v>
      </c>
    </row>
    <row r="215">
      <c r="A215" s="26" t="s">
        <v>2222</v>
      </c>
      <c r="B215" s="27">
        <v>0.1605324074074074</v>
      </c>
      <c r="C215" s="26" t="s">
        <v>74</v>
      </c>
      <c r="D215" s="26" t="s">
        <v>91</v>
      </c>
      <c r="E215" s="25">
        <v>25.0</v>
      </c>
      <c r="F215" s="25"/>
      <c r="G215" s="26"/>
      <c r="H215" s="26" t="s">
        <v>2280</v>
      </c>
      <c r="I215" s="25">
        <v>1.0</v>
      </c>
      <c r="J215" s="26"/>
    </row>
    <row r="216">
      <c r="A216" s="26" t="s">
        <v>2222</v>
      </c>
      <c r="B216" s="27">
        <v>0.16094907407407408</v>
      </c>
      <c r="C216" s="26" t="s">
        <v>66</v>
      </c>
      <c r="D216" s="26" t="s">
        <v>93</v>
      </c>
      <c r="E216" s="25">
        <v>26.0</v>
      </c>
      <c r="F216" s="25">
        <f>E216-9</f>
        <v>17</v>
      </c>
      <c r="G216" s="26"/>
      <c r="H216" s="26"/>
      <c r="I216" s="26"/>
      <c r="J216" s="26" t="s">
        <v>110</v>
      </c>
    </row>
    <row r="217">
      <c r="A217" s="26" t="s">
        <v>2222</v>
      </c>
      <c r="B217" s="27">
        <v>0.16111111111111112</v>
      </c>
      <c r="C217" s="26" t="s">
        <v>66</v>
      </c>
      <c r="D217" s="26" t="s">
        <v>91</v>
      </c>
      <c r="E217" s="25">
        <v>8.0</v>
      </c>
      <c r="F217" s="25"/>
      <c r="G217" s="26"/>
      <c r="H217" s="26" t="s">
        <v>2281</v>
      </c>
      <c r="I217" s="26"/>
      <c r="J217" s="26"/>
    </row>
    <row r="218">
      <c r="A218" s="26" t="s">
        <v>2222</v>
      </c>
      <c r="B218" s="27">
        <v>0.16125</v>
      </c>
      <c r="C218" s="26" t="s">
        <v>66</v>
      </c>
      <c r="D218" s="26" t="s">
        <v>93</v>
      </c>
      <c r="E218" s="25">
        <v>25.0</v>
      </c>
      <c r="F218" s="25">
        <f t="shared" ref="F218:F219" si="7">E218-9</f>
        <v>16</v>
      </c>
      <c r="G218" s="26"/>
      <c r="H218" s="26"/>
      <c r="I218" s="26"/>
      <c r="J218" s="26" t="s">
        <v>110</v>
      </c>
    </row>
    <row r="219">
      <c r="A219" s="26" t="s">
        <v>2222</v>
      </c>
      <c r="B219" s="27">
        <v>0.16145833333333334</v>
      </c>
      <c r="C219" s="26" t="s">
        <v>66</v>
      </c>
      <c r="D219" s="26" t="s">
        <v>93</v>
      </c>
      <c r="E219" s="25">
        <v>11.0</v>
      </c>
      <c r="F219" s="25">
        <f t="shared" si="7"/>
        <v>2</v>
      </c>
      <c r="G219" s="26"/>
      <c r="H219" s="26" t="s">
        <v>2273</v>
      </c>
      <c r="I219" s="26"/>
      <c r="J219" s="26"/>
    </row>
    <row r="220">
      <c r="A220" s="26" t="s">
        <v>2222</v>
      </c>
      <c r="B220" s="27">
        <v>0.16202546296296297</v>
      </c>
      <c r="C220" s="26" t="s">
        <v>69</v>
      </c>
      <c r="D220" s="26" t="s">
        <v>91</v>
      </c>
      <c r="E220" s="25">
        <v>12.0</v>
      </c>
      <c r="F220" s="25"/>
      <c r="G220" s="26"/>
      <c r="H220" s="26" t="s">
        <v>2282</v>
      </c>
      <c r="I220" s="26"/>
      <c r="J220" s="26" t="s">
        <v>263</v>
      </c>
    </row>
    <row r="221">
      <c r="A221" s="26" t="s">
        <v>2222</v>
      </c>
      <c r="B221" s="27">
        <v>0.16283564814814816</v>
      </c>
      <c r="C221" s="26" t="s">
        <v>84</v>
      </c>
      <c r="D221" s="26" t="s">
        <v>93</v>
      </c>
      <c r="E221" s="25" t="s">
        <v>75</v>
      </c>
      <c r="F221" s="25" t="s">
        <v>75</v>
      </c>
      <c r="G221" s="26"/>
      <c r="H221" s="26"/>
      <c r="I221" s="26"/>
      <c r="J221" s="26" t="s">
        <v>85</v>
      </c>
    </row>
    <row r="222">
      <c r="A222" s="26" t="s">
        <v>2222</v>
      </c>
      <c r="B222" s="27">
        <v>0.16283564814814816</v>
      </c>
      <c r="C222" s="26" t="s">
        <v>84</v>
      </c>
      <c r="D222" s="26" t="s">
        <v>93</v>
      </c>
      <c r="E222" s="25">
        <v>24.0</v>
      </c>
      <c r="F222" s="25">
        <f>E222-8</f>
        <v>16</v>
      </c>
      <c r="G222" s="26"/>
      <c r="H222" s="26"/>
      <c r="I222" s="26"/>
      <c r="J222" s="26" t="s">
        <v>553</v>
      </c>
    </row>
    <row r="223">
      <c r="A223" s="26" t="s">
        <v>2222</v>
      </c>
      <c r="B223" s="27">
        <v>0.163125</v>
      </c>
      <c r="C223" s="26" t="s">
        <v>84</v>
      </c>
      <c r="D223" s="26" t="s">
        <v>91</v>
      </c>
      <c r="E223" s="25">
        <v>22.0</v>
      </c>
      <c r="F223" s="25"/>
      <c r="G223" s="26"/>
      <c r="H223" s="26" t="s">
        <v>2283</v>
      </c>
      <c r="I223" s="25">
        <v>1.0</v>
      </c>
      <c r="J223" s="26"/>
    </row>
    <row r="224">
      <c r="A224" s="26" t="s">
        <v>2222</v>
      </c>
      <c r="B224" s="27">
        <v>0.16405092592592593</v>
      </c>
      <c r="C224" s="26" t="s">
        <v>84</v>
      </c>
      <c r="D224" s="26" t="s">
        <v>93</v>
      </c>
      <c r="E224" s="25" t="s">
        <v>75</v>
      </c>
      <c r="F224" s="25" t="s">
        <v>75</v>
      </c>
      <c r="G224" s="26"/>
      <c r="H224" s="26"/>
      <c r="I224" s="26"/>
      <c r="J224" s="26" t="s">
        <v>85</v>
      </c>
    </row>
    <row r="225">
      <c r="A225" s="26" t="s">
        <v>2222</v>
      </c>
      <c r="B225" s="27">
        <v>0.1640625</v>
      </c>
      <c r="C225" s="26" t="s">
        <v>84</v>
      </c>
      <c r="D225" s="26" t="s">
        <v>93</v>
      </c>
      <c r="E225" s="25">
        <v>23.0</v>
      </c>
      <c r="F225" s="25">
        <f>E225-8</f>
        <v>15</v>
      </c>
      <c r="G225" s="26"/>
      <c r="H225" s="26"/>
      <c r="I225" s="26"/>
      <c r="J225" s="26" t="s">
        <v>553</v>
      </c>
    </row>
    <row r="226">
      <c r="A226" s="26" t="s">
        <v>2222</v>
      </c>
      <c r="B226" s="27">
        <v>0.1645023148148148</v>
      </c>
      <c r="C226" s="26" t="s">
        <v>84</v>
      </c>
      <c r="D226" s="26" t="s">
        <v>91</v>
      </c>
      <c r="E226" s="25">
        <v>12.0</v>
      </c>
      <c r="F226" s="25"/>
      <c r="G226" s="26"/>
      <c r="H226" s="26" t="s">
        <v>2284</v>
      </c>
      <c r="I226" s="25">
        <v>1.0</v>
      </c>
      <c r="J226" s="26" t="s">
        <v>2285</v>
      </c>
    </row>
    <row r="227">
      <c r="A227" s="26" t="s">
        <v>2222</v>
      </c>
      <c r="B227" s="27">
        <v>0.16578703703703704</v>
      </c>
      <c r="C227" s="26" t="s">
        <v>70</v>
      </c>
      <c r="D227" s="26" t="s">
        <v>83</v>
      </c>
      <c r="E227" s="25">
        <v>11.0</v>
      </c>
      <c r="F227" s="25">
        <f>E227-6</f>
        <v>5</v>
      </c>
      <c r="G227" s="26"/>
      <c r="H227" s="26"/>
      <c r="I227" s="26"/>
      <c r="J227" s="26"/>
    </row>
    <row r="228">
      <c r="A228" s="26" t="s">
        <v>2222</v>
      </c>
      <c r="B228" s="27">
        <v>0.16619212962962962</v>
      </c>
      <c r="C228" s="26" t="s">
        <v>82</v>
      </c>
      <c r="D228" s="26" t="s">
        <v>89</v>
      </c>
      <c r="E228" s="25">
        <v>16.0</v>
      </c>
      <c r="F228" s="25">
        <f>E228-9</f>
        <v>7</v>
      </c>
      <c r="G228" s="26"/>
      <c r="H228" s="26"/>
      <c r="I228" s="26"/>
      <c r="J228" s="26" t="s">
        <v>2074</v>
      </c>
    </row>
    <row r="229">
      <c r="A229" s="26" t="s">
        <v>2222</v>
      </c>
      <c r="B229" s="27">
        <v>0.1662962962962963</v>
      </c>
      <c r="C229" s="26" t="s">
        <v>82</v>
      </c>
      <c r="D229" s="26" t="s">
        <v>91</v>
      </c>
      <c r="E229" s="25">
        <v>14.0</v>
      </c>
      <c r="F229" s="25"/>
      <c r="G229" s="26"/>
      <c r="H229" s="26" t="s">
        <v>2286</v>
      </c>
      <c r="I229" s="26"/>
      <c r="J229" s="26"/>
    </row>
    <row r="230">
      <c r="A230" s="26" t="s">
        <v>2222</v>
      </c>
      <c r="B230" s="27">
        <v>0.16671296296296295</v>
      </c>
      <c r="C230" s="26" t="s">
        <v>69</v>
      </c>
      <c r="D230" s="26" t="s">
        <v>91</v>
      </c>
      <c r="E230" s="25">
        <v>8.0</v>
      </c>
      <c r="F230" s="25"/>
      <c r="G230" s="26"/>
      <c r="H230" s="26" t="s">
        <v>2287</v>
      </c>
      <c r="I230" s="25">
        <v>2.0</v>
      </c>
      <c r="J230" s="26" t="s">
        <v>1348</v>
      </c>
    </row>
    <row r="231">
      <c r="A231" s="26" t="s">
        <v>2222</v>
      </c>
      <c r="B231" s="27">
        <v>0.16792824074074075</v>
      </c>
      <c r="C231" s="26" t="s">
        <v>69</v>
      </c>
      <c r="D231" s="26" t="s">
        <v>91</v>
      </c>
      <c r="E231" s="25">
        <v>15.0</v>
      </c>
      <c r="F231" s="25"/>
      <c r="G231" s="26"/>
      <c r="H231" s="26" t="s">
        <v>2288</v>
      </c>
      <c r="I231" s="26"/>
      <c r="J231" s="26" t="s">
        <v>1348</v>
      </c>
    </row>
    <row r="232">
      <c r="A232" s="26" t="s">
        <v>2222</v>
      </c>
      <c r="B232" s="27">
        <v>0.17253472222222221</v>
      </c>
      <c r="C232" s="26" t="s">
        <v>968</v>
      </c>
      <c r="D232" s="26" t="s">
        <v>67</v>
      </c>
      <c r="E232" s="25" t="s">
        <v>68</v>
      </c>
      <c r="F232" s="25">
        <v>20.0</v>
      </c>
      <c r="G232" s="26"/>
      <c r="H232" s="26"/>
      <c r="I232" s="26"/>
      <c r="J232" s="26"/>
    </row>
    <row r="233">
      <c r="A233" s="26" t="s">
        <v>2222</v>
      </c>
      <c r="B233" s="27">
        <v>0.1738310185185185</v>
      </c>
      <c r="C233" s="26" t="s">
        <v>70</v>
      </c>
      <c r="D233" s="26" t="s">
        <v>166</v>
      </c>
      <c r="E233" s="25" t="s">
        <v>68</v>
      </c>
      <c r="F233" s="25">
        <v>20.0</v>
      </c>
      <c r="G233" s="26"/>
      <c r="H233" s="26"/>
      <c r="I233" s="26"/>
      <c r="J233" s="26" t="s">
        <v>2289</v>
      </c>
    </row>
    <row r="234">
      <c r="A234" s="26" t="s">
        <v>2222</v>
      </c>
      <c r="B234" s="27">
        <v>0.1800462962962963</v>
      </c>
      <c r="C234" s="26" t="s">
        <v>66</v>
      </c>
      <c r="D234" s="26" t="s">
        <v>166</v>
      </c>
      <c r="E234" s="25">
        <v>15.0</v>
      </c>
      <c r="F234" s="25">
        <f t="shared" ref="F234:F235" si="8">E234-3</f>
        <v>12</v>
      </c>
      <c r="G234" s="26"/>
      <c r="H234" s="26"/>
      <c r="I234" s="26"/>
      <c r="J234" s="26" t="s">
        <v>2289</v>
      </c>
    </row>
    <row r="235">
      <c r="A235" s="26" t="s">
        <v>2222</v>
      </c>
      <c r="B235" s="27">
        <v>0.18008101851851852</v>
      </c>
      <c r="C235" s="26" t="s">
        <v>70</v>
      </c>
      <c r="D235" s="26" t="s">
        <v>166</v>
      </c>
      <c r="E235" s="25">
        <v>10.0</v>
      </c>
      <c r="F235" s="25">
        <f t="shared" si="8"/>
        <v>7</v>
      </c>
      <c r="G235" s="26"/>
      <c r="H235" s="26"/>
      <c r="I235" s="26"/>
      <c r="J235" s="26" t="s">
        <v>2289</v>
      </c>
    </row>
    <row r="236">
      <c r="A236" s="26" t="s">
        <v>2222</v>
      </c>
      <c r="B236" s="27">
        <v>0.18009259259259258</v>
      </c>
      <c r="C236" s="26" t="s">
        <v>82</v>
      </c>
      <c r="D236" s="26" t="s">
        <v>166</v>
      </c>
      <c r="E236" s="25">
        <v>25.0</v>
      </c>
      <c r="F236" s="25">
        <f>E236-8</f>
        <v>17</v>
      </c>
      <c r="G236" s="26"/>
      <c r="H236" s="26"/>
      <c r="I236" s="26"/>
      <c r="J236" s="26" t="s">
        <v>2289</v>
      </c>
    </row>
    <row r="237">
      <c r="A237" s="26" t="s">
        <v>2222</v>
      </c>
      <c r="B237" s="27">
        <v>0.18010416666666668</v>
      </c>
      <c r="C237" s="26" t="s">
        <v>74</v>
      </c>
      <c r="D237" s="26" t="s">
        <v>166</v>
      </c>
      <c r="E237" s="25">
        <v>5.0</v>
      </c>
      <c r="F237" s="25">
        <f>E237-0</f>
        <v>5</v>
      </c>
      <c r="G237" s="26"/>
      <c r="H237" s="26"/>
      <c r="I237" s="26"/>
      <c r="J237" s="26" t="s">
        <v>2289</v>
      </c>
    </row>
    <row r="238">
      <c r="A238" s="26" t="s">
        <v>2222</v>
      </c>
      <c r="B238" s="27">
        <v>0.18011574074074074</v>
      </c>
      <c r="C238" s="26" t="s">
        <v>69</v>
      </c>
      <c r="D238" s="26" t="s">
        <v>166</v>
      </c>
      <c r="E238" s="25">
        <v>17.0</v>
      </c>
      <c r="F238" s="25">
        <f t="shared" ref="F238:F239" si="9">E238-9</f>
        <v>8</v>
      </c>
      <c r="G238" s="26"/>
      <c r="H238" s="26"/>
      <c r="I238" s="26"/>
      <c r="J238" s="26" t="s">
        <v>2289</v>
      </c>
    </row>
    <row r="239">
      <c r="A239" s="26" t="s">
        <v>2222</v>
      </c>
      <c r="B239" s="27">
        <v>0.1801273148148148</v>
      </c>
      <c r="C239" s="26" t="s">
        <v>968</v>
      </c>
      <c r="D239" s="26" t="s">
        <v>166</v>
      </c>
      <c r="E239" s="25">
        <v>15.0</v>
      </c>
      <c r="F239" s="25">
        <f t="shared" si="9"/>
        <v>6</v>
      </c>
      <c r="G239" s="26"/>
      <c r="H239" s="26"/>
      <c r="I239" s="26"/>
      <c r="J239" s="26" t="s">
        <v>2289</v>
      </c>
    </row>
    <row r="240">
      <c r="A240" s="26" t="s">
        <v>2222</v>
      </c>
      <c r="B240" s="27">
        <v>0.18013888888888888</v>
      </c>
      <c r="C240" s="26" t="s">
        <v>84</v>
      </c>
      <c r="D240" s="26" t="s">
        <v>166</v>
      </c>
      <c r="E240" s="25">
        <v>5.0</v>
      </c>
      <c r="F240" s="25">
        <f>E240--1</f>
        <v>6</v>
      </c>
      <c r="G240" s="26"/>
      <c r="H240" s="26"/>
      <c r="I240" s="26"/>
      <c r="J240" s="26" t="s">
        <v>2289</v>
      </c>
    </row>
    <row r="241">
      <c r="A241" s="26" t="s">
        <v>2222</v>
      </c>
      <c r="B241" s="27">
        <v>0.1823611111111111</v>
      </c>
      <c r="C241" s="26" t="s">
        <v>66</v>
      </c>
      <c r="D241" s="26" t="s">
        <v>71</v>
      </c>
      <c r="E241" s="25">
        <v>14.0</v>
      </c>
      <c r="F241" s="25">
        <f>E241--2</f>
        <v>16</v>
      </c>
      <c r="G241" s="26"/>
      <c r="H241" s="26"/>
      <c r="I241" s="26"/>
      <c r="J241" s="26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2290</v>
      </c>
      <c r="B2" s="27">
        <v>0.009224537037037036</v>
      </c>
      <c r="C2" s="43" t="s">
        <v>74</v>
      </c>
      <c r="D2" s="43" t="s">
        <v>67</v>
      </c>
      <c r="E2" s="28">
        <v>16.0</v>
      </c>
      <c r="F2" s="28">
        <f>E2-0</f>
        <v>16</v>
      </c>
      <c r="G2" s="26"/>
      <c r="H2" s="26"/>
      <c r="I2" s="26"/>
      <c r="J2" s="26"/>
    </row>
    <row r="3">
      <c r="A3" s="43" t="s">
        <v>2290</v>
      </c>
      <c r="B3" s="27">
        <v>0.009340277777777777</v>
      </c>
      <c r="C3" s="43" t="s">
        <v>84</v>
      </c>
      <c r="D3" s="43" t="s">
        <v>67</v>
      </c>
      <c r="E3" s="28">
        <v>12.0</v>
      </c>
      <c r="F3" s="28">
        <f>E3-3</f>
        <v>9</v>
      </c>
      <c r="G3" s="26"/>
      <c r="H3" s="26"/>
      <c r="I3" s="26"/>
      <c r="J3" s="26"/>
    </row>
    <row r="4">
      <c r="A4" s="43" t="s">
        <v>2290</v>
      </c>
      <c r="B4" s="27">
        <v>0.014895833333333334</v>
      </c>
      <c r="C4" s="43" t="s">
        <v>82</v>
      </c>
      <c r="D4" s="43" t="s">
        <v>67</v>
      </c>
      <c r="E4" s="28">
        <v>22.0</v>
      </c>
      <c r="F4" s="28">
        <f>E4-4</f>
        <v>18</v>
      </c>
      <c r="G4" s="26"/>
      <c r="H4" s="26"/>
      <c r="I4" s="26"/>
      <c r="J4" s="26"/>
    </row>
    <row r="5">
      <c r="A5" s="43" t="s">
        <v>2290</v>
      </c>
      <c r="B5" s="27">
        <v>0.014907407407407407</v>
      </c>
      <c r="C5" s="43" t="s">
        <v>70</v>
      </c>
      <c r="D5" s="43" t="s">
        <v>67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2290</v>
      </c>
      <c r="B6" s="27">
        <v>0.019675925925925927</v>
      </c>
      <c r="C6" s="43" t="s">
        <v>968</v>
      </c>
      <c r="D6" s="43" t="s">
        <v>67</v>
      </c>
      <c r="E6" s="28">
        <v>27.0</v>
      </c>
      <c r="F6" s="28">
        <f>E6-9</f>
        <v>18</v>
      </c>
      <c r="G6" s="26"/>
      <c r="H6" s="26"/>
      <c r="I6" s="26"/>
      <c r="J6" s="26"/>
    </row>
    <row r="7">
      <c r="A7" s="43" t="s">
        <v>2290</v>
      </c>
      <c r="B7" s="27">
        <v>0.019675925925925927</v>
      </c>
      <c r="C7" s="43" t="s">
        <v>968</v>
      </c>
      <c r="D7" s="43" t="s">
        <v>67</v>
      </c>
      <c r="E7" s="28" t="s">
        <v>75</v>
      </c>
      <c r="F7" s="28" t="s">
        <v>75</v>
      </c>
      <c r="G7" s="26"/>
      <c r="H7" s="26"/>
      <c r="I7" s="26"/>
      <c r="J7" s="43" t="s">
        <v>2291</v>
      </c>
    </row>
    <row r="8">
      <c r="A8" s="43" t="s">
        <v>2290</v>
      </c>
      <c r="B8" s="27">
        <v>0.02515046296296296</v>
      </c>
      <c r="C8" s="43" t="s">
        <v>157</v>
      </c>
      <c r="D8" s="43" t="s">
        <v>67</v>
      </c>
      <c r="E8" s="28" t="s">
        <v>75</v>
      </c>
      <c r="F8" s="28" t="s">
        <v>75</v>
      </c>
      <c r="G8" s="26"/>
      <c r="H8" s="26"/>
      <c r="I8" s="26"/>
      <c r="J8" s="43" t="s">
        <v>2291</v>
      </c>
    </row>
    <row r="9">
      <c r="A9" s="43" t="s">
        <v>2290</v>
      </c>
      <c r="B9" s="27">
        <v>0.02515046296296296</v>
      </c>
      <c r="C9" s="43" t="s">
        <v>157</v>
      </c>
      <c r="D9" s="43" t="s">
        <v>67</v>
      </c>
      <c r="E9" s="28">
        <v>13.0</v>
      </c>
      <c r="F9" s="28">
        <f>E9-3</f>
        <v>10</v>
      </c>
      <c r="G9" s="26"/>
      <c r="H9" s="26"/>
      <c r="I9" s="26"/>
      <c r="J9" s="43" t="s">
        <v>2292</v>
      </c>
    </row>
    <row r="10">
      <c r="A10" s="43" t="s">
        <v>2290</v>
      </c>
      <c r="B10" s="27">
        <v>0.029305555555555557</v>
      </c>
      <c r="C10" s="43" t="s">
        <v>66</v>
      </c>
      <c r="D10" s="43" t="s">
        <v>67</v>
      </c>
      <c r="E10" s="28">
        <v>5.0</v>
      </c>
      <c r="F10" s="28">
        <f>E10-2</f>
        <v>3</v>
      </c>
      <c r="G10" s="26"/>
      <c r="H10" s="26"/>
      <c r="I10" s="26"/>
      <c r="J10" s="26"/>
    </row>
    <row r="11">
      <c r="A11" s="43" t="s">
        <v>2290</v>
      </c>
      <c r="B11" s="27">
        <v>0.03530092592592592</v>
      </c>
      <c r="C11" s="43" t="s">
        <v>66</v>
      </c>
      <c r="D11" s="43" t="s">
        <v>125</v>
      </c>
      <c r="E11" s="28">
        <v>25.0</v>
      </c>
      <c r="F11" s="28">
        <f>E11-10</f>
        <v>15</v>
      </c>
      <c r="G11" s="26"/>
      <c r="H11" s="26"/>
      <c r="I11" s="26"/>
      <c r="J11" s="43" t="s">
        <v>957</v>
      </c>
    </row>
    <row r="12">
      <c r="A12" s="43" t="s">
        <v>2290</v>
      </c>
      <c r="B12" s="27">
        <v>0.03533564814814815</v>
      </c>
      <c r="C12" s="43" t="s">
        <v>69</v>
      </c>
      <c r="D12" s="43" t="s">
        <v>125</v>
      </c>
      <c r="E12" s="28">
        <v>23.0</v>
      </c>
      <c r="F12" s="25">
        <f>E12-4-10</f>
        <v>9</v>
      </c>
      <c r="G12" s="26"/>
      <c r="H12" s="26"/>
      <c r="I12" s="26"/>
      <c r="J12" s="43" t="s">
        <v>957</v>
      </c>
    </row>
    <row r="13">
      <c r="A13" s="43" t="s">
        <v>2290</v>
      </c>
      <c r="B13" s="27">
        <v>0.035347222222222224</v>
      </c>
      <c r="C13" s="43" t="s">
        <v>70</v>
      </c>
      <c r="D13" s="43" t="s">
        <v>125</v>
      </c>
      <c r="E13" s="28">
        <v>28.0</v>
      </c>
      <c r="F13" s="25">
        <f>E13-9-10</f>
        <v>9</v>
      </c>
      <c r="G13" s="26"/>
      <c r="H13" s="26"/>
      <c r="I13" s="26"/>
      <c r="J13" s="43" t="s">
        <v>957</v>
      </c>
    </row>
    <row r="14">
      <c r="A14" s="43" t="s">
        <v>2290</v>
      </c>
      <c r="B14" s="27">
        <v>0.0353587962962963</v>
      </c>
      <c r="C14" s="43" t="s">
        <v>82</v>
      </c>
      <c r="D14" s="43" t="s">
        <v>125</v>
      </c>
      <c r="E14" s="28">
        <v>13.0</v>
      </c>
      <c r="F14" s="25">
        <f>E14-1-10</f>
        <v>2</v>
      </c>
      <c r="G14" s="26"/>
      <c r="H14" s="26"/>
      <c r="I14" s="26"/>
      <c r="J14" s="43" t="s">
        <v>957</v>
      </c>
    </row>
    <row r="15">
      <c r="A15" s="43" t="s">
        <v>2290</v>
      </c>
      <c r="B15" s="27">
        <v>0.03539351851851852</v>
      </c>
      <c r="C15" s="43" t="s">
        <v>74</v>
      </c>
      <c r="D15" s="43" t="s">
        <v>125</v>
      </c>
      <c r="E15" s="28">
        <v>35.0</v>
      </c>
      <c r="F15" s="25">
        <f>E15-10-13</f>
        <v>12</v>
      </c>
      <c r="G15" s="26"/>
      <c r="H15" s="26"/>
      <c r="I15" s="26"/>
      <c r="J15" s="43" t="s">
        <v>957</v>
      </c>
    </row>
    <row r="16">
      <c r="A16" s="43" t="s">
        <v>2290</v>
      </c>
      <c r="B16" s="27">
        <v>0.03539351851851852</v>
      </c>
      <c r="C16" s="43" t="s">
        <v>74</v>
      </c>
      <c r="D16" s="43" t="s">
        <v>125</v>
      </c>
      <c r="E16" s="28" t="s">
        <v>75</v>
      </c>
      <c r="F16" s="28" t="s">
        <v>75</v>
      </c>
      <c r="G16" s="26"/>
      <c r="H16" s="26"/>
      <c r="I16" s="26"/>
      <c r="J16" s="43" t="s">
        <v>2291</v>
      </c>
    </row>
    <row r="17">
      <c r="A17" s="43" t="s">
        <v>2290</v>
      </c>
      <c r="B17" s="27">
        <v>0.035416666666666666</v>
      </c>
      <c r="C17" s="43" t="s">
        <v>968</v>
      </c>
      <c r="D17" s="43" t="s">
        <v>125</v>
      </c>
      <c r="E17" s="28">
        <v>24.0</v>
      </c>
      <c r="F17" s="28">
        <f>E17-1-10</f>
        <v>13</v>
      </c>
      <c r="G17" s="26"/>
      <c r="H17" s="26"/>
      <c r="I17" s="26"/>
      <c r="J17" s="43" t="s">
        <v>957</v>
      </c>
    </row>
    <row r="18">
      <c r="A18" s="43" t="s">
        <v>2290</v>
      </c>
      <c r="B18" s="27">
        <v>0.03542824074074074</v>
      </c>
      <c r="C18" s="43" t="s">
        <v>84</v>
      </c>
      <c r="D18" s="43" t="s">
        <v>125</v>
      </c>
      <c r="E18" s="28">
        <v>24.0</v>
      </c>
      <c r="F18" s="28">
        <f>E18-2-10</f>
        <v>12</v>
      </c>
      <c r="G18" s="26"/>
      <c r="H18" s="26"/>
      <c r="I18" s="26"/>
      <c r="J18" s="43" t="s">
        <v>957</v>
      </c>
    </row>
    <row r="19">
      <c r="A19" s="43" t="s">
        <v>2290</v>
      </c>
      <c r="B19" s="27">
        <v>0.036145833333333335</v>
      </c>
      <c r="C19" s="43" t="s">
        <v>69</v>
      </c>
      <c r="D19" s="43" t="s">
        <v>125</v>
      </c>
      <c r="E19" s="28">
        <v>29.0</v>
      </c>
      <c r="F19" s="25">
        <f>E19-4-10</f>
        <v>15</v>
      </c>
      <c r="G19" s="26"/>
      <c r="H19" s="26"/>
      <c r="I19" s="26"/>
      <c r="J19" s="43" t="s">
        <v>957</v>
      </c>
    </row>
    <row r="20">
      <c r="A20" s="43" t="s">
        <v>2290</v>
      </c>
      <c r="B20" s="27">
        <v>0.03619212962962963</v>
      </c>
      <c r="C20" s="43" t="s">
        <v>66</v>
      </c>
      <c r="D20" s="43" t="s">
        <v>125</v>
      </c>
      <c r="E20" s="28">
        <v>25.0</v>
      </c>
      <c r="F20" s="25">
        <f>E20-0-10</f>
        <v>15</v>
      </c>
      <c r="G20" s="26"/>
      <c r="H20" s="26"/>
      <c r="I20" s="26"/>
      <c r="J20" s="43" t="s">
        <v>957</v>
      </c>
    </row>
    <row r="21">
      <c r="A21" s="43" t="s">
        <v>2290</v>
      </c>
      <c r="B21" s="27">
        <v>0.0362037037037037</v>
      </c>
      <c r="C21" s="43" t="s">
        <v>70</v>
      </c>
      <c r="D21" s="43" t="s">
        <v>125</v>
      </c>
      <c r="E21" s="28">
        <v>23.0</v>
      </c>
      <c r="F21" s="25">
        <f>E21-9-10</f>
        <v>4</v>
      </c>
      <c r="G21" s="26"/>
      <c r="H21" s="26"/>
      <c r="I21" s="26"/>
      <c r="J21" s="43" t="s">
        <v>957</v>
      </c>
    </row>
    <row r="22">
      <c r="A22" s="43" t="s">
        <v>2290</v>
      </c>
      <c r="B22" s="27">
        <v>0.03621527777777778</v>
      </c>
      <c r="C22" s="43" t="s">
        <v>82</v>
      </c>
      <c r="D22" s="43" t="s">
        <v>125</v>
      </c>
      <c r="E22" s="28">
        <v>22.0</v>
      </c>
      <c r="F22" s="25">
        <f>E22-2-10</f>
        <v>10</v>
      </c>
      <c r="G22" s="26"/>
      <c r="H22" s="26"/>
      <c r="I22" s="26"/>
      <c r="J22" s="43" t="s">
        <v>957</v>
      </c>
    </row>
    <row r="23">
      <c r="A23" s="43" t="s">
        <v>2290</v>
      </c>
      <c r="B23" s="27">
        <v>0.036238425925925924</v>
      </c>
      <c r="C23" s="43" t="s">
        <v>74</v>
      </c>
      <c r="D23" s="43" t="s">
        <v>125</v>
      </c>
      <c r="E23" s="28">
        <v>26.0</v>
      </c>
      <c r="F23" s="25">
        <f>E23-13-10</f>
        <v>3</v>
      </c>
      <c r="G23" s="26"/>
      <c r="H23" s="26"/>
      <c r="I23" s="26"/>
      <c r="J23" s="43" t="s">
        <v>957</v>
      </c>
    </row>
    <row r="24">
      <c r="A24" s="43" t="s">
        <v>2290</v>
      </c>
      <c r="B24" s="27">
        <v>0.03625</v>
      </c>
      <c r="C24" s="43" t="s">
        <v>968</v>
      </c>
      <c r="D24" s="43" t="s">
        <v>125</v>
      </c>
      <c r="E24" s="28" t="s">
        <v>68</v>
      </c>
      <c r="F24" s="28">
        <v>20.0</v>
      </c>
      <c r="G24" s="26"/>
      <c r="H24" s="26"/>
      <c r="I24" s="26"/>
      <c r="J24" s="43" t="s">
        <v>957</v>
      </c>
    </row>
    <row r="25">
      <c r="A25" s="43" t="s">
        <v>2290</v>
      </c>
      <c r="B25" s="27">
        <v>0.03627314814814815</v>
      </c>
      <c r="C25" s="43" t="s">
        <v>84</v>
      </c>
      <c r="D25" s="43" t="s">
        <v>125</v>
      </c>
      <c r="E25" s="28" t="s">
        <v>75</v>
      </c>
      <c r="F25" s="28" t="s">
        <v>75</v>
      </c>
      <c r="G25" s="26"/>
      <c r="H25" s="26"/>
      <c r="I25" s="26"/>
      <c r="J25" s="43" t="s">
        <v>2293</v>
      </c>
    </row>
    <row r="26">
      <c r="A26" s="43" t="s">
        <v>2290</v>
      </c>
      <c r="B26" s="27">
        <v>0.03627314814814815</v>
      </c>
      <c r="C26" s="43" t="s">
        <v>84</v>
      </c>
      <c r="D26" s="43" t="s">
        <v>125</v>
      </c>
      <c r="E26" s="28">
        <v>19.0</v>
      </c>
      <c r="F26" s="25">
        <f>E26-2-10</f>
        <v>7</v>
      </c>
      <c r="G26" s="26"/>
      <c r="H26" s="26"/>
      <c r="I26" s="26"/>
      <c r="J26" s="43" t="s">
        <v>957</v>
      </c>
    </row>
    <row r="27">
      <c r="A27" s="43" t="s">
        <v>2290</v>
      </c>
      <c r="B27" s="27">
        <v>0.03690972222222222</v>
      </c>
      <c r="C27" s="43" t="s">
        <v>74</v>
      </c>
      <c r="D27" s="43" t="s">
        <v>83</v>
      </c>
      <c r="E27" s="28">
        <v>13.0</v>
      </c>
      <c r="F27" s="28">
        <f>E27-11</f>
        <v>2</v>
      </c>
      <c r="G27" s="26"/>
      <c r="H27" s="26"/>
      <c r="I27" s="26"/>
      <c r="J27" s="26"/>
    </row>
    <row r="28">
      <c r="A28" s="43" t="s">
        <v>2290</v>
      </c>
      <c r="B28" s="27">
        <v>0.037141203703703704</v>
      </c>
      <c r="C28" s="43" t="s">
        <v>66</v>
      </c>
      <c r="D28" s="43" t="s">
        <v>125</v>
      </c>
      <c r="E28" s="28">
        <v>21.0</v>
      </c>
      <c r="F28" s="28">
        <f>E28-0-10</f>
        <v>11</v>
      </c>
      <c r="G28" s="26"/>
      <c r="H28" s="26"/>
      <c r="I28" s="26"/>
      <c r="J28" s="43" t="s">
        <v>957</v>
      </c>
    </row>
    <row r="29">
      <c r="A29" s="43" t="s">
        <v>2290</v>
      </c>
      <c r="B29" s="27">
        <v>0.03719907407407407</v>
      </c>
      <c r="C29" s="43" t="s">
        <v>69</v>
      </c>
      <c r="D29" s="43" t="s">
        <v>125</v>
      </c>
      <c r="E29" s="28">
        <v>30.0</v>
      </c>
      <c r="F29" s="25">
        <f>E29-4-10</f>
        <v>16</v>
      </c>
      <c r="G29" s="26"/>
      <c r="H29" s="26"/>
      <c r="I29" s="26"/>
      <c r="J29" s="43" t="s">
        <v>957</v>
      </c>
    </row>
    <row r="30">
      <c r="A30" s="43" t="s">
        <v>2290</v>
      </c>
      <c r="B30" s="27">
        <v>0.03722222222222222</v>
      </c>
      <c r="C30" s="43" t="s">
        <v>70</v>
      </c>
      <c r="D30" s="43" t="s">
        <v>125</v>
      </c>
      <c r="E30" s="28">
        <v>34.0</v>
      </c>
      <c r="F30" s="25">
        <f>E30-9-10</f>
        <v>15</v>
      </c>
      <c r="G30" s="26"/>
      <c r="H30" s="26"/>
      <c r="I30" s="26"/>
      <c r="J30" s="43" t="s">
        <v>957</v>
      </c>
    </row>
    <row r="31">
      <c r="A31" s="43" t="s">
        <v>2290</v>
      </c>
      <c r="B31" s="27">
        <v>0.0372337962962963</v>
      </c>
      <c r="C31" s="43" t="s">
        <v>82</v>
      </c>
      <c r="D31" s="43" t="s">
        <v>125</v>
      </c>
      <c r="E31" s="28">
        <v>15.0</v>
      </c>
      <c r="F31" s="25">
        <f>E31-2-10</f>
        <v>3</v>
      </c>
      <c r="G31" s="26"/>
      <c r="H31" s="26"/>
      <c r="I31" s="26"/>
      <c r="J31" s="43" t="s">
        <v>957</v>
      </c>
    </row>
    <row r="32">
      <c r="A32" s="43" t="s">
        <v>2290</v>
      </c>
      <c r="B32" s="27">
        <v>0.03724537037037037</v>
      </c>
      <c r="C32" s="43" t="s">
        <v>74</v>
      </c>
      <c r="D32" s="43" t="s">
        <v>125</v>
      </c>
      <c r="E32" s="28">
        <v>31.0</v>
      </c>
      <c r="F32" s="25">
        <f>E32-13-10</f>
        <v>8</v>
      </c>
      <c r="G32" s="26"/>
      <c r="H32" s="26"/>
      <c r="I32" s="26"/>
      <c r="J32" s="43" t="s">
        <v>957</v>
      </c>
    </row>
    <row r="33">
      <c r="A33" s="43" t="s">
        <v>2290</v>
      </c>
      <c r="B33" s="27">
        <v>0.03724537037037037</v>
      </c>
      <c r="C33" s="43" t="s">
        <v>74</v>
      </c>
      <c r="D33" s="43" t="s">
        <v>125</v>
      </c>
      <c r="E33" s="28" t="s">
        <v>75</v>
      </c>
      <c r="F33" s="28" t="s">
        <v>75</v>
      </c>
      <c r="G33" s="26"/>
      <c r="H33" s="26"/>
      <c r="I33" s="26"/>
      <c r="J33" s="43" t="s">
        <v>2291</v>
      </c>
    </row>
    <row r="34">
      <c r="A34" s="43" t="s">
        <v>2290</v>
      </c>
      <c r="B34" s="27">
        <v>0.03726851851851852</v>
      </c>
      <c r="C34" s="43" t="s">
        <v>968</v>
      </c>
      <c r="D34" s="43" t="s">
        <v>125</v>
      </c>
      <c r="E34" s="28">
        <v>17.0</v>
      </c>
      <c r="F34" s="25">
        <f>E34-1-10</f>
        <v>6</v>
      </c>
      <c r="G34" s="26"/>
      <c r="H34" s="26"/>
      <c r="I34" s="26"/>
      <c r="J34" s="43" t="s">
        <v>957</v>
      </c>
    </row>
    <row r="35">
      <c r="A35" s="43" t="s">
        <v>2290</v>
      </c>
      <c r="B35" s="27">
        <v>0.037280092592592594</v>
      </c>
      <c r="C35" s="43" t="s">
        <v>84</v>
      </c>
      <c r="D35" s="43" t="s">
        <v>125</v>
      </c>
      <c r="E35" s="28">
        <v>25.0</v>
      </c>
      <c r="F35" s="28">
        <f>E35-2-10</f>
        <v>13</v>
      </c>
      <c r="G35" s="26"/>
      <c r="H35" s="26"/>
      <c r="I35" s="26"/>
      <c r="J35" s="43" t="s">
        <v>957</v>
      </c>
    </row>
    <row r="36">
      <c r="A36" s="43" t="s">
        <v>2290</v>
      </c>
      <c r="B36" s="27">
        <v>0.038125</v>
      </c>
      <c r="C36" s="43" t="s">
        <v>74</v>
      </c>
      <c r="D36" s="43" t="s">
        <v>67</v>
      </c>
      <c r="E36" s="28" t="s">
        <v>75</v>
      </c>
      <c r="F36" s="28" t="s">
        <v>75</v>
      </c>
      <c r="G36" s="26"/>
      <c r="H36" s="26"/>
      <c r="I36" s="26"/>
      <c r="J36" s="43" t="s">
        <v>2293</v>
      </c>
    </row>
    <row r="37">
      <c r="A37" s="43" t="s">
        <v>2290</v>
      </c>
      <c r="B37" s="27">
        <v>0.038125</v>
      </c>
      <c r="C37" s="43" t="s">
        <v>74</v>
      </c>
      <c r="D37" s="43" t="s">
        <v>67</v>
      </c>
      <c r="E37" s="28">
        <v>10.0</v>
      </c>
      <c r="F37" s="25">
        <f>E37-0</f>
        <v>10</v>
      </c>
      <c r="G37" s="26"/>
      <c r="H37" s="26"/>
      <c r="I37" s="26"/>
      <c r="J37" s="26"/>
    </row>
    <row r="38">
      <c r="A38" s="43" t="s">
        <v>2290</v>
      </c>
      <c r="B38" s="27">
        <v>0.03840277777777778</v>
      </c>
      <c r="C38" s="43" t="s">
        <v>74</v>
      </c>
      <c r="D38" s="43" t="s">
        <v>125</v>
      </c>
      <c r="E38" s="28">
        <v>39.0</v>
      </c>
      <c r="F38" s="28">
        <f>E38-13-10</f>
        <v>16</v>
      </c>
      <c r="G38" s="26"/>
      <c r="H38" s="26"/>
      <c r="I38" s="26"/>
      <c r="J38" s="43" t="s">
        <v>957</v>
      </c>
    </row>
    <row r="39">
      <c r="A39" s="43" t="s">
        <v>2290</v>
      </c>
      <c r="B39" s="27">
        <v>0.03840277777777778</v>
      </c>
      <c r="C39" s="43" t="s">
        <v>74</v>
      </c>
      <c r="D39" s="43" t="s">
        <v>125</v>
      </c>
      <c r="E39" s="28" t="s">
        <v>75</v>
      </c>
      <c r="F39" s="28" t="s">
        <v>75</v>
      </c>
      <c r="G39" s="26"/>
      <c r="H39" s="26"/>
      <c r="I39" s="26"/>
      <c r="J39" s="43" t="s">
        <v>2291</v>
      </c>
    </row>
    <row r="40">
      <c r="A40" s="43" t="s">
        <v>2290</v>
      </c>
      <c r="B40" s="27">
        <v>0.03849537037037037</v>
      </c>
      <c r="C40" s="43" t="s">
        <v>82</v>
      </c>
      <c r="D40" s="43" t="s">
        <v>125</v>
      </c>
      <c r="E40" s="28">
        <v>25.0</v>
      </c>
      <c r="F40" s="28">
        <f>E40-2-10</f>
        <v>13</v>
      </c>
      <c r="G40" s="26"/>
      <c r="H40" s="26"/>
      <c r="I40" s="26"/>
      <c r="J40" s="43" t="s">
        <v>957</v>
      </c>
    </row>
    <row r="41">
      <c r="A41" s="43" t="s">
        <v>2290</v>
      </c>
      <c r="B41" s="27">
        <v>0.03849537037037037</v>
      </c>
      <c r="C41" s="43" t="s">
        <v>82</v>
      </c>
      <c r="D41" s="43" t="s">
        <v>125</v>
      </c>
      <c r="E41" s="28" t="s">
        <v>75</v>
      </c>
      <c r="F41" s="28" t="s">
        <v>75</v>
      </c>
      <c r="G41" s="26"/>
      <c r="H41" s="26"/>
      <c r="I41" s="26"/>
      <c r="J41" s="43" t="s">
        <v>2291</v>
      </c>
    </row>
    <row r="42">
      <c r="A42" s="43" t="s">
        <v>2290</v>
      </c>
      <c r="B42" s="27">
        <v>0.03854166666666667</v>
      </c>
      <c r="C42" s="43" t="s">
        <v>70</v>
      </c>
      <c r="D42" s="43" t="s">
        <v>125</v>
      </c>
      <c r="E42" s="28" t="s">
        <v>88</v>
      </c>
      <c r="F42" s="28">
        <v>1.0</v>
      </c>
      <c r="G42" s="26"/>
      <c r="H42" s="26"/>
      <c r="I42" s="26"/>
      <c r="J42" s="43" t="s">
        <v>957</v>
      </c>
    </row>
    <row r="43">
      <c r="A43" s="43" t="s">
        <v>2290</v>
      </c>
      <c r="B43" s="27">
        <v>0.038564814814814816</v>
      </c>
      <c r="C43" s="43" t="s">
        <v>66</v>
      </c>
      <c r="D43" s="43" t="s">
        <v>125</v>
      </c>
      <c r="E43" s="28">
        <v>27.0</v>
      </c>
      <c r="F43" s="25">
        <f>E43-0-10</f>
        <v>17</v>
      </c>
      <c r="G43" s="26"/>
      <c r="H43" s="26"/>
      <c r="I43" s="26"/>
      <c r="J43" s="43" t="s">
        <v>957</v>
      </c>
    </row>
    <row r="44">
      <c r="A44" s="43" t="s">
        <v>2290</v>
      </c>
      <c r="B44" s="27">
        <v>0.038599537037037036</v>
      </c>
      <c r="C44" s="43" t="s">
        <v>69</v>
      </c>
      <c r="D44" s="43" t="s">
        <v>125</v>
      </c>
      <c r="E44" s="28">
        <v>30.0</v>
      </c>
      <c r="F44" s="25">
        <f>E44-4-10</f>
        <v>16</v>
      </c>
      <c r="G44" s="26"/>
      <c r="H44" s="26"/>
      <c r="I44" s="26"/>
      <c r="J44" s="43" t="s">
        <v>957</v>
      </c>
    </row>
    <row r="45">
      <c r="A45" s="43" t="s">
        <v>2290</v>
      </c>
      <c r="B45" s="27">
        <v>0.03864583333333333</v>
      </c>
      <c r="C45" s="43" t="s">
        <v>968</v>
      </c>
      <c r="D45" s="43" t="s">
        <v>125</v>
      </c>
      <c r="E45" s="28" t="s">
        <v>68</v>
      </c>
      <c r="F45" s="28">
        <v>20.0</v>
      </c>
      <c r="G45" s="26"/>
      <c r="H45" s="26"/>
      <c r="I45" s="26"/>
      <c r="J45" s="43" t="s">
        <v>957</v>
      </c>
    </row>
    <row r="46">
      <c r="A46" s="43" t="s">
        <v>2290</v>
      </c>
      <c r="B46" s="27">
        <v>0.03868055555555556</v>
      </c>
      <c r="C46" s="43" t="s">
        <v>84</v>
      </c>
      <c r="D46" s="43" t="s">
        <v>125</v>
      </c>
      <c r="E46" s="28">
        <v>28.0</v>
      </c>
      <c r="F46" s="28">
        <f>E46-2-10</f>
        <v>16</v>
      </c>
      <c r="G46" s="26"/>
      <c r="H46" s="26"/>
      <c r="I46" s="26"/>
      <c r="J46" s="43" t="s">
        <v>957</v>
      </c>
    </row>
    <row r="47">
      <c r="A47" s="43" t="s">
        <v>2290</v>
      </c>
      <c r="B47" s="27">
        <v>0.03993055555555555</v>
      </c>
      <c r="C47" s="43" t="s">
        <v>74</v>
      </c>
      <c r="D47" s="43" t="s">
        <v>67</v>
      </c>
      <c r="E47" s="28">
        <v>11.0</v>
      </c>
      <c r="F47" s="28">
        <f>E47-0</f>
        <v>11</v>
      </c>
      <c r="G47" s="26"/>
      <c r="H47" s="26"/>
      <c r="I47" s="26"/>
      <c r="J47" s="26"/>
    </row>
    <row r="48">
      <c r="A48" s="43" t="s">
        <v>2290</v>
      </c>
      <c r="B48" s="27">
        <v>0.0403125</v>
      </c>
      <c r="C48" s="43" t="s">
        <v>66</v>
      </c>
      <c r="D48" s="43" t="s">
        <v>125</v>
      </c>
      <c r="E48" s="28">
        <v>21.0</v>
      </c>
      <c r="F48" s="25">
        <f>E48-0-10</f>
        <v>11</v>
      </c>
      <c r="G48" s="26"/>
      <c r="H48" s="26"/>
      <c r="I48" s="26"/>
      <c r="J48" s="43" t="s">
        <v>957</v>
      </c>
    </row>
    <row r="49">
      <c r="A49" s="43" t="s">
        <v>2290</v>
      </c>
      <c r="B49" s="27">
        <v>0.04034722222222222</v>
      </c>
      <c r="C49" s="43" t="s">
        <v>70</v>
      </c>
      <c r="D49" s="43" t="s">
        <v>125</v>
      </c>
      <c r="E49" s="28">
        <v>37.0</v>
      </c>
      <c r="F49" s="25">
        <f>E49-9-10</f>
        <v>18</v>
      </c>
      <c r="G49" s="26"/>
      <c r="H49" s="26"/>
      <c r="I49" s="26"/>
      <c r="J49" s="43" t="s">
        <v>957</v>
      </c>
    </row>
    <row r="50">
      <c r="A50" s="43" t="s">
        <v>2290</v>
      </c>
      <c r="B50" s="27">
        <v>0.040358796296296295</v>
      </c>
      <c r="C50" s="43" t="s">
        <v>82</v>
      </c>
      <c r="D50" s="43" t="s">
        <v>125</v>
      </c>
      <c r="E50" s="28">
        <v>21.0</v>
      </c>
      <c r="F50" s="28">
        <f>E50-2-10</f>
        <v>9</v>
      </c>
      <c r="G50" s="26"/>
      <c r="H50" s="26"/>
      <c r="I50" s="26"/>
      <c r="J50" s="43" t="s">
        <v>957</v>
      </c>
    </row>
    <row r="51">
      <c r="A51" s="43" t="s">
        <v>2290</v>
      </c>
      <c r="B51" s="27">
        <v>0.040358796296296295</v>
      </c>
      <c r="C51" s="43" t="s">
        <v>82</v>
      </c>
      <c r="D51" s="43" t="s">
        <v>125</v>
      </c>
      <c r="E51" s="28" t="s">
        <v>75</v>
      </c>
      <c r="F51" s="28" t="s">
        <v>75</v>
      </c>
      <c r="G51" s="26"/>
      <c r="H51" s="26"/>
      <c r="I51" s="26"/>
      <c r="J51" s="43" t="s">
        <v>2291</v>
      </c>
    </row>
    <row r="52">
      <c r="A52" s="43" t="s">
        <v>2290</v>
      </c>
      <c r="B52" s="27">
        <v>0.04037037037037037</v>
      </c>
      <c r="C52" s="43" t="s">
        <v>74</v>
      </c>
      <c r="D52" s="43" t="s">
        <v>125</v>
      </c>
      <c r="E52" s="28" t="s">
        <v>75</v>
      </c>
      <c r="F52" s="28" t="s">
        <v>75</v>
      </c>
      <c r="G52" s="26"/>
      <c r="H52" s="26"/>
      <c r="I52" s="26"/>
      <c r="J52" s="43" t="s">
        <v>2291</v>
      </c>
    </row>
    <row r="53">
      <c r="A53" s="43" t="s">
        <v>2290</v>
      </c>
      <c r="B53" s="27">
        <v>0.04037037037037037</v>
      </c>
      <c r="C53" s="43" t="s">
        <v>74</v>
      </c>
      <c r="D53" s="43" t="s">
        <v>125</v>
      </c>
      <c r="E53" s="28">
        <v>35.0</v>
      </c>
      <c r="F53" s="25">
        <f>E53-13-10</f>
        <v>12</v>
      </c>
      <c r="G53" s="26"/>
      <c r="H53" s="26"/>
      <c r="I53" s="26"/>
      <c r="J53" s="43" t="s">
        <v>957</v>
      </c>
    </row>
    <row r="54">
      <c r="A54" s="43" t="s">
        <v>2290</v>
      </c>
      <c r="B54" s="27">
        <v>0.04038194444444444</v>
      </c>
      <c r="C54" s="43" t="s">
        <v>968</v>
      </c>
      <c r="D54" s="43" t="s">
        <v>125</v>
      </c>
      <c r="E54" s="28">
        <v>20.0</v>
      </c>
      <c r="F54" s="25">
        <f>E54-1-10</f>
        <v>9</v>
      </c>
      <c r="G54" s="26"/>
      <c r="H54" s="26"/>
      <c r="I54" s="26"/>
      <c r="J54" s="43" t="s">
        <v>957</v>
      </c>
    </row>
    <row r="55">
      <c r="A55" s="43" t="s">
        <v>2290</v>
      </c>
      <c r="B55" s="27">
        <v>0.040393518518518516</v>
      </c>
      <c r="C55" s="43" t="s">
        <v>84</v>
      </c>
      <c r="D55" s="43" t="s">
        <v>125</v>
      </c>
      <c r="E55" s="28">
        <v>31.0</v>
      </c>
      <c r="F55" s="28">
        <f>E55-2-10</f>
        <v>19</v>
      </c>
      <c r="G55" s="26"/>
      <c r="H55" s="26"/>
      <c r="I55" s="26"/>
      <c r="J55" s="43" t="s">
        <v>957</v>
      </c>
    </row>
    <row r="56">
      <c r="A56" s="43" t="s">
        <v>2290</v>
      </c>
      <c r="B56" s="27">
        <v>0.04045138888888889</v>
      </c>
      <c r="C56" s="43" t="s">
        <v>69</v>
      </c>
      <c r="D56" s="43" t="s">
        <v>125</v>
      </c>
      <c r="E56" s="28">
        <v>29.0</v>
      </c>
      <c r="F56" s="25">
        <f>E56-4-10</f>
        <v>15</v>
      </c>
      <c r="G56" s="26"/>
      <c r="H56" s="26"/>
      <c r="I56" s="26"/>
      <c r="J56" s="43" t="s">
        <v>957</v>
      </c>
    </row>
    <row r="57">
      <c r="A57" s="43" t="s">
        <v>2290</v>
      </c>
      <c r="B57" s="27">
        <v>0.041157407407407406</v>
      </c>
      <c r="C57" s="43" t="s">
        <v>74</v>
      </c>
      <c r="D57" s="43" t="s">
        <v>125</v>
      </c>
      <c r="E57" s="28">
        <v>28.0</v>
      </c>
      <c r="F57" s="25">
        <f>E57-13-10</f>
        <v>5</v>
      </c>
      <c r="G57" s="26"/>
      <c r="H57" s="26"/>
      <c r="I57" s="26"/>
      <c r="J57" s="43" t="s">
        <v>957</v>
      </c>
    </row>
    <row r="58">
      <c r="A58" s="43" t="s">
        <v>2290</v>
      </c>
      <c r="B58" s="27">
        <v>0.041180555555555554</v>
      </c>
      <c r="C58" s="43" t="s">
        <v>70</v>
      </c>
      <c r="D58" s="43" t="s">
        <v>125</v>
      </c>
      <c r="E58" s="28" t="s">
        <v>75</v>
      </c>
      <c r="F58" s="28" t="s">
        <v>75</v>
      </c>
      <c r="G58" s="26"/>
      <c r="H58" s="26"/>
      <c r="I58" s="26"/>
      <c r="J58" s="43" t="s">
        <v>2293</v>
      </c>
    </row>
    <row r="59">
      <c r="A59" s="43" t="s">
        <v>2290</v>
      </c>
      <c r="B59" s="27">
        <v>0.041180555555555554</v>
      </c>
      <c r="C59" s="43" t="s">
        <v>70</v>
      </c>
      <c r="D59" s="43" t="s">
        <v>125</v>
      </c>
      <c r="E59" s="28">
        <v>31.0</v>
      </c>
      <c r="F59" s="28">
        <f>E59-9-10</f>
        <v>12</v>
      </c>
      <c r="G59" s="26"/>
      <c r="H59" s="26"/>
      <c r="I59" s="26"/>
      <c r="J59" s="43" t="s">
        <v>957</v>
      </c>
    </row>
    <row r="60">
      <c r="A60" s="43" t="s">
        <v>2290</v>
      </c>
      <c r="B60" s="27">
        <v>0.0412037037037037</v>
      </c>
      <c r="C60" s="43" t="s">
        <v>82</v>
      </c>
      <c r="D60" s="43" t="s">
        <v>125</v>
      </c>
      <c r="E60" s="28">
        <v>28.0</v>
      </c>
      <c r="F60" s="28">
        <f>E60-2-10</f>
        <v>16</v>
      </c>
      <c r="G60" s="26"/>
      <c r="H60" s="26"/>
      <c r="I60" s="26"/>
      <c r="J60" s="43" t="s">
        <v>957</v>
      </c>
    </row>
    <row r="61">
      <c r="A61" s="43" t="s">
        <v>2290</v>
      </c>
      <c r="B61" s="27">
        <v>0.04123842592592593</v>
      </c>
      <c r="C61" s="43" t="s">
        <v>66</v>
      </c>
      <c r="D61" s="43" t="s">
        <v>125</v>
      </c>
      <c r="E61" s="28" t="s">
        <v>75</v>
      </c>
      <c r="F61" s="28" t="s">
        <v>75</v>
      </c>
      <c r="G61" s="26"/>
      <c r="H61" s="26"/>
      <c r="I61" s="26"/>
      <c r="J61" s="43" t="s">
        <v>2293</v>
      </c>
    </row>
    <row r="62">
      <c r="A62" s="43" t="s">
        <v>2290</v>
      </c>
      <c r="B62" s="27">
        <v>0.04123842592592593</v>
      </c>
      <c r="C62" s="43" t="s">
        <v>66</v>
      </c>
      <c r="D62" s="43" t="s">
        <v>125</v>
      </c>
      <c r="E62" s="28">
        <v>17.0</v>
      </c>
      <c r="F62" s="25">
        <f>E62-0-10</f>
        <v>7</v>
      </c>
      <c r="G62" s="26"/>
      <c r="H62" s="26"/>
      <c r="I62" s="26"/>
      <c r="J62" s="43" t="s">
        <v>957</v>
      </c>
    </row>
    <row r="63">
      <c r="A63" s="43" t="s">
        <v>2290</v>
      </c>
      <c r="B63" s="27">
        <v>0.04123842592592593</v>
      </c>
      <c r="C63" s="43" t="s">
        <v>69</v>
      </c>
      <c r="D63" s="43" t="s">
        <v>125</v>
      </c>
      <c r="E63" s="28" t="s">
        <v>75</v>
      </c>
      <c r="F63" s="28" t="s">
        <v>75</v>
      </c>
      <c r="G63" s="26"/>
      <c r="H63" s="26"/>
      <c r="I63" s="26"/>
      <c r="J63" s="43" t="s">
        <v>2293</v>
      </c>
    </row>
    <row r="64">
      <c r="A64" s="43" t="s">
        <v>2290</v>
      </c>
      <c r="B64" s="27">
        <v>0.04123842592592593</v>
      </c>
      <c r="C64" s="43" t="s">
        <v>69</v>
      </c>
      <c r="D64" s="43" t="s">
        <v>125</v>
      </c>
      <c r="E64" s="28">
        <v>26.0</v>
      </c>
      <c r="F64" s="28">
        <f>E64-4-10</f>
        <v>12</v>
      </c>
      <c r="G64" s="26"/>
      <c r="H64" s="26"/>
      <c r="I64" s="26"/>
      <c r="J64" s="43" t="s">
        <v>957</v>
      </c>
    </row>
    <row r="65">
      <c r="A65" s="43" t="s">
        <v>2290</v>
      </c>
      <c r="B65" s="27">
        <v>0.041261574074074076</v>
      </c>
      <c r="C65" s="43" t="s">
        <v>968</v>
      </c>
      <c r="D65" s="43" t="s">
        <v>125</v>
      </c>
      <c r="E65" s="28" t="s">
        <v>75</v>
      </c>
      <c r="F65" s="28" t="s">
        <v>75</v>
      </c>
      <c r="G65" s="26"/>
      <c r="H65" s="26"/>
      <c r="I65" s="26"/>
      <c r="J65" s="43" t="s">
        <v>2293</v>
      </c>
    </row>
    <row r="66">
      <c r="A66" s="43" t="s">
        <v>2290</v>
      </c>
      <c r="B66" s="27">
        <v>0.041261574074074076</v>
      </c>
      <c r="C66" s="43" t="s">
        <v>968</v>
      </c>
      <c r="D66" s="43" t="s">
        <v>125</v>
      </c>
      <c r="E66" s="28">
        <v>17.0</v>
      </c>
      <c r="F66" s="25">
        <f>E66-1-10</f>
        <v>6</v>
      </c>
      <c r="G66" s="26"/>
      <c r="H66" s="26"/>
      <c r="I66" s="26"/>
      <c r="J66" s="43" t="s">
        <v>957</v>
      </c>
    </row>
    <row r="67">
      <c r="A67" s="43" t="s">
        <v>2290</v>
      </c>
      <c r="B67" s="27">
        <v>0.041296296296296296</v>
      </c>
      <c r="C67" s="43" t="s">
        <v>84</v>
      </c>
      <c r="D67" s="43" t="s">
        <v>125</v>
      </c>
      <c r="E67" s="28" t="s">
        <v>75</v>
      </c>
      <c r="F67" s="28" t="s">
        <v>75</v>
      </c>
      <c r="G67" s="26"/>
      <c r="H67" s="26"/>
      <c r="I67" s="26"/>
      <c r="J67" s="43" t="s">
        <v>2293</v>
      </c>
    </row>
    <row r="68">
      <c r="A68" s="43" t="s">
        <v>2290</v>
      </c>
      <c r="B68" s="27">
        <v>0.041296296296296296</v>
      </c>
      <c r="C68" s="43" t="s">
        <v>84</v>
      </c>
      <c r="D68" s="43" t="s">
        <v>125</v>
      </c>
      <c r="E68" s="28" t="s">
        <v>88</v>
      </c>
      <c r="F68" s="28">
        <v>1.0</v>
      </c>
      <c r="G68" s="26"/>
      <c r="H68" s="26"/>
      <c r="I68" s="26"/>
      <c r="J68" s="26"/>
    </row>
    <row r="69">
      <c r="A69" s="43" t="s">
        <v>2290</v>
      </c>
      <c r="B69" s="27">
        <v>0.0424537037037037</v>
      </c>
      <c r="C69" s="43" t="s">
        <v>66</v>
      </c>
      <c r="D69" s="43" t="s">
        <v>320</v>
      </c>
      <c r="E69" s="28">
        <v>6.0</v>
      </c>
      <c r="F69" s="25">
        <f>E69--2</f>
        <v>8</v>
      </c>
      <c r="G69" s="26"/>
      <c r="H69" s="26"/>
      <c r="I69" s="26"/>
      <c r="J69" s="43" t="s">
        <v>2294</v>
      </c>
    </row>
    <row r="70">
      <c r="A70" s="43" t="s">
        <v>2290</v>
      </c>
      <c r="B70" s="27">
        <v>0.04247685185185185</v>
      </c>
      <c r="C70" s="43" t="s">
        <v>69</v>
      </c>
      <c r="D70" s="43" t="s">
        <v>166</v>
      </c>
      <c r="E70" s="28">
        <v>13.0</v>
      </c>
      <c r="F70" s="25">
        <f>E70-9</f>
        <v>4</v>
      </c>
      <c r="G70" s="26"/>
      <c r="H70" s="26"/>
      <c r="I70" s="26"/>
      <c r="J70" s="26"/>
    </row>
    <row r="71">
      <c r="A71" s="43" t="s">
        <v>2290</v>
      </c>
      <c r="B71" s="27">
        <v>0.0425</v>
      </c>
      <c r="C71" s="43" t="s">
        <v>70</v>
      </c>
      <c r="D71" s="43" t="s">
        <v>166</v>
      </c>
      <c r="E71" s="28">
        <v>5.0</v>
      </c>
      <c r="F71" s="25">
        <f>E71-3</f>
        <v>2</v>
      </c>
      <c r="G71" s="26"/>
      <c r="H71" s="26"/>
      <c r="I71" s="26"/>
      <c r="J71" s="43" t="s">
        <v>2295</v>
      </c>
    </row>
    <row r="72">
      <c r="A72" s="43" t="s">
        <v>2290</v>
      </c>
      <c r="B72" s="27">
        <v>0.04251157407407408</v>
      </c>
      <c r="C72" s="43" t="s">
        <v>82</v>
      </c>
      <c r="D72" s="43" t="s">
        <v>166</v>
      </c>
      <c r="E72" s="28">
        <v>17.0</v>
      </c>
      <c r="F72" s="25">
        <f>E72-8</f>
        <v>9</v>
      </c>
      <c r="G72" s="26"/>
      <c r="H72" s="26"/>
      <c r="I72" s="26"/>
      <c r="J72" s="26"/>
    </row>
    <row r="73">
      <c r="A73" s="43" t="s">
        <v>2290</v>
      </c>
      <c r="B73" s="27">
        <v>0.04252314814814815</v>
      </c>
      <c r="C73" s="43" t="s">
        <v>74</v>
      </c>
      <c r="D73" s="43" t="s">
        <v>166</v>
      </c>
      <c r="E73" s="28">
        <v>4.0</v>
      </c>
      <c r="F73" s="25">
        <f>E73-0</f>
        <v>4</v>
      </c>
      <c r="G73" s="26"/>
      <c r="H73" s="26"/>
      <c r="I73" s="26"/>
      <c r="J73" s="43" t="s">
        <v>2296</v>
      </c>
    </row>
    <row r="74">
      <c r="A74" s="43" t="s">
        <v>2290</v>
      </c>
      <c r="B74" s="27">
        <v>0.04255787037037037</v>
      </c>
      <c r="C74" s="43" t="s">
        <v>968</v>
      </c>
      <c r="D74" s="43" t="s">
        <v>166</v>
      </c>
      <c r="E74" s="28">
        <v>22.0</v>
      </c>
      <c r="F74" s="25">
        <f>E74-9</f>
        <v>13</v>
      </c>
      <c r="G74" s="26"/>
      <c r="H74" s="26"/>
      <c r="I74" s="26"/>
      <c r="J74" s="26"/>
    </row>
    <row r="75">
      <c r="A75" s="43" t="s">
        <v>2290</v>
      </c>
      <c r="B75" s="27">
        <v>0.04261574074074074</v>
      </c>
      <c r="C75" s="43" t="s">
        <v>84</v>
      </c>
      <c r="D75" s="43" t="s">
        <v>166</v>
      </c>
      <c r="E75" s="28">
        <v>16.0</v>
      </c>
      <c r="F75" s="28">
        <f>E75-0</f>
        <v>16</v>
      </c>
      <c r="G75" s="26"/>
      <c r="H75" s="26"/>
      <c r="I75" s="26"/>
      <c r="J75" s="26"/>
    </row>
    <row r="76">
      <c r="A76" s="43" t="s">
        <v>2290</v>
      </c>
      <c r="B76" s="27">
        <v>0.04341435185185185</v>
      </c>
      <c r="C76" s="43" t="s">
        <v>70</v>
      </c>
      <c r="D76" s="43" t="s">
        <v>76</v>
      </c>
      <c r="E76" s="28">
        <v>6.0</v>
      </c>
      <c r="F76" s="25"/>
      <c r="G76" s="26"/>
      <c r="H76" s="26"/>
      <c r="I76" s="26"/>
      <c r="J76" s="43" t="s">
        <v>2297</v>
      </c>
    </row>
    <row r="77">
      <c r="A77" s="43" t="s">
        <v>2290</v>
      </c>
      <c r="B77" s="27">
        <v>0.04423611111111111</v>
      </c>
      <c r="C77" s="43" t="s">
        <v>69</v>
      </c>
      <c r="D77" s="43" t="s">
        <v>209</v>
      </c>
      <c r="E77" s="28" t="s">
        <v>75</v>
      </c>
      <c r="F77" s="28" t="s">
        <v>75</v>
      </c>
      <c r="G77" s="26"/>
      <c r="H77" s="26"/>
      <c r="I77" s="26"/>
      <c r="J77" s="43" t="s">
        <v>2291</v>
      </c>
    </row>
    <row r="78">
      <c r="A78" s="43" t="s">
        <v>2290</v>
      </c>
      <c r="B78" s="27">
        <v>0.04423611111111111</v>
      </c>
      <c r="C78" s="43" t="s">
        <v>69</v>
      </c>
      <c r="D78" s="43" t="s">
        <v>209</v>
      </c>
      <c r="E78" s="28">
        <v>22.0</v>
      </c>
      <c r="F78" s="28">
        <v>19.0</v>
      </c>
      <c r="G78" s="26"/>
      <c r="H78" s="26"/>
      <c r="I78" s="26"/>
      <c r="J78" s="26"/>
    </row>
    <row r="79">
      <c r="A79" s="43" t="s">
        <v>2290</v>
      </c>
      <c r="B79" s="27">
        <v>0.044675925925925924</v>
      </c>
      <c r="C79" s="43" t="s">
        <v>70</v>
      </c>
      <c r="D79" s="43" t="s">
        <v>67</v>
      </c>
      <c r="E79" s="28">
        <v>9.0</v>
      </c>
      <c r="F79" s="28">
        <f>E79-3</f>
        <v>6</v>
      </c>
      <c r="G79" s="26"/>
      <c r="H79" s="26"/>
      <c r="I79" s="26"/>
      <c r="J79" s="26"/>
    </row>
    <row r="80">
      <c r="A80" s="43" t="s">
        <v>2290</v>
      </c>
      <c r="B80" s="27">
        <v>0.04576388888888889</v>
      </c>
      <c r="C80" s="43" t="s">
        <v>69</v>
      </c>
      <c r="D80" s="43" t="s">
        <v>125</v>
      </c>
      <c r="E80" s="28">
        <v>24.0</v>
      </c>
      <c r="F80" s="28">
        <f>E80-4-10</f>
        <v>10</v>
      </c>
      <c r="G80" s="26"/>
      <c r="H80" s="26"/>
      <c r="I80" s="26"/>
      <c r="J80" s="43" t="s">
        <v>957</v>
      </c>
    </row>
    <row r="81">
      <c r="A81" s="43" t="s">
        <v>2290</v>
      </c>
      <c r="B81" s="27">
        <v>0.04576388888888889</v>
      </c>
      <c r="C81" s="43" t="s">
        <v>66</v>
      </c>
      <c r="D81" s="43" t="s">
        <v>125</v>
      </c>
      <c r="E81" s="28">
        <v>24.0</v>
      </c>
      <c r="F81" s="25">
        <f>E81-0-10</f>
        <v>14</v>
      </c>
      <c r="G81" s="26"/>
      <c r="H81" s="26"/>
      <c r="I81" s="26"/>
      <c r="J81" s="43" t="s">
        <v>957</v>
      </c>
    </row>
    <row r="82">
      <c r="A82" s="43" t="s">
        <v>2290</v>
      </c>
      <c r="B82" s="27">
        <v>0.04581018518518518</v>
      </c>
      <c r="C82" s="43" t="s">
        <v>70</v>
      </c>
      <c r="D82" s="43" t="s">
        <v>125</v>
      </c>
      <c r="E82" s="28">
        <v>35.0</v>
      </c>
      <c r="F82" s="28">
        <f>E82-9-10</f>
        <v>16</v>
      </c>
      <c r="G82" s="26"/>
      <c r="H82" s="26"/>
      <c r="I82" s="26"/>
      <c r="J82" s="43" t="s">
        <v>957</v>
      </c>
    </row>
    <row r="83">
      <c r="A83" s="43" t="s">
        <v>2290</v>
      </c>
      <c r="B83" s="27">
        <v>0.04583333333333333</v>
      </c>
      <c r="C83" s="43" t="s">
        <v>82</v>
      </c>
      <c r="D83" s="43" t="s">
        <v>125</v>
      </c>
      <c r="E83" s="28" t="s">
        <v>75</v>
      </c>
      <c r="F83" s="28" t="s">
        <v>75</v>
      </c>
      <c r="G83" s="26"/>
      <c r="H83" s="26"/>
      <c r="I83" s="26"/>
      <c r="J83" s="43" t="s">
        <v>2291</v>
      </c>
    </row>
    <row r="84">
      <c r="A84" s="43" t="s">
        <v>2290</v>
      </c>
      <c r="B84" s="27">
        <v>0.04583333333333333</v>
      </c>
      <c r="C84" s="43" t="s">
        <v>82</v>
      </c>
      <c r="D84" s="43" t="s">
        <v>125</v>
      </c>
      <c r="E84" s="28">
        <v>28.0</v>
      </c>
      <c r="F84" s="28">
        <f>E84-2-10</f>
        <v>16</v>
      </c>
      <c r="G84" s="26"/>
      <c r="H84" s="26"/>
      <c r="I84" s="26"/>
      <c r="J84" s="43" t="s">
        <v>957</v>
      </c>
    </row>
    <row r="85">
      <c r="A85" s="43" t="s">
        <v>2290</v>
      </c>
      <c r="B85" s="27">
        <v>0.04584490740740741</v>
      </c>
      <c r="C85" s="43" t="s">
        <v>74</v>
      </c>
      <c r="D85" s="43" t="s">
        <v>125</v>
      </c>
      <c r="E85" s="28" t="s">
        <v>75</v>
      </c>
      <c r="F85" s="28" t="s">
        <v>75</v>
      </c>
      <c r="G85" s="26"/>
      <c r="H85" s="26"/>
      <c r="I85" s="26"/>
      <c r="J85" s="43" t="s">
        <v>2291</v>
      </c>
    </row>
    <row r="86">
      <c r="A86" s="43" t="s">
        <v>2290</v>
      </c>
      <c r="B86" s="27">
        <v>0.04584490740740741</v>
      </c>
      <c r="C86" s="43" t="s">
        <v>74</v>
      </c>
      <c r="D86" s="43" t="s">
        <v>125</v>
      </c>
      <c r="E86" s="28">
        <v>37.0</v>
      </c>
      <c r="F86" s="28">
        <f>E86-13-10</f>
        <v>14</v>
      </c>
      <c r="G86" s="26"/>
      <c r="H86" s="26"/>
      <c r="I86" s="26"/>
      <c r="J86" s="43" t="s">
        <v>957</v>
      </c>
    </row>
    <row r="87">
      <c r="A87" s="43" t="s">
        <v>2290</v>
      </c>
      <c r="B87" s="27">
        <v>0.045856481481481484</v>
      </c>
      <c r="C87" s="43" t="s">
        <v>968</v>
      </c>
      <c r="D87" s="43" t="s">
        <v>125</v>
      </c>
      <c r="E87" s="28">
        <v>13.0</v>
      </c>
      <c r="F87" s="28">
        <f>E87-1-10</f>
        <v>2</v>
      </c>
      <c r="G87" s="26"/>
      <c r="H87" s="26"/>
      <c r="I87" s="26"/>
      <c r="J87" s="43" t="s">
        <v>957</v>
      </c>
    </row>
    <row r="88">
      <c r="A88" s="43" t="s">
        <v>2290</v>
      </c>
      <c r="B88" s="27">
        <v>0.045891203703703705</v>
      </c>
      <c r="C88" s="43" t="s">
        <v>84</v>
      </c>
      <c r="D88" s="43" t="s">
        <v>125</v>
      </c>
      <c r="E88" s="28">
        <v>24.0</v>
      </c>
      <c r="F88" s="28">
        <f>E88-2-10</f>
        <v>12</v>
      </c>
      <c r="G88" s="26"/>
      <c r="H88" s="26"/>
      <c r="I88" s="26"/>
      <c r="J88" s="43" t="s">
        <v>957</v>
      </c>
    </row>
    <row r="89">
      <c r="A89" s="43" t="s">
        <v>2290</v>
      </c>
      <c r="B89" s="27">
        <v>0.04670138888888889</v>
      </c>
      <c r="C89" s="43" t="s">
        <v>66</v>
      </c>
      <c r="D89" s="43" t="s">
        <v>67</v>
      </c>
      <c r="E89" s="28" t="s">
        <v>88</v>
      </c>
      <c r="F89" s="28">
        <v>1.0</v>
      </c>
      <c r="G89" s="26"/>
      <c r="H89" s="26"/>
      <c r="I89" s="26"/>
      <c r="J89" s="26"/>
    </row>
    <row r="90">
      <c r="A90" s="43" t="s">
        <v>2290</v>
      </c>
      <c r="B90" s="27">
        <v>0.04704861111111111</v>
      </c>
      <c r="C90" s="43" t="s">
        <v>74</v>
      </c>
      <c r="D90" s="43" t="s">
        <v>83</v>
      </c>
      <c r="E90" s="28">
        <v>21.0</v>
      </c>
      <c r="F90" s="28">
        <f>E90-11</f>
        <v>10</v>
      </c>
      <c r="G90" s="26"/>
      <c r="H90" s="26"/>
      <c r="I90" s="26"/>
      <c r="J90" s="26"/>
    </row>
    <row r="91">
      <c r="A91" s="43" t="s">
        <v>2290</v>
      </c>
      <c r="B91" s="27">
        <v>0.04886574074074074</v>
      </c>
      <c r="C91" s="43" t="s">
        <v>66</v>
      </c>
      <c r="D91" s="43" t="s">
        <v>67</v>
      </c>
      <c r="E91" s="28">
        <v>21.0</v>
      </c>
      <c r="F91" s="25">
        <f>E91-2</f>
        <v>19</v>
      </c>
      <c r="G91" s="26"/>
      <c r="H91" s="26"/>
      <c r="I91" s="26"/>
      <c r="J91" s="26"/>
    </row>
    <row r="92">
      <c r="A92" s="43" t="s">
        <v>2290</v>
      </c>
      <c r="B92" s="27">
        <v>0.04958333333333333</v>
      </c>
      <c r="C92" s="43" t="s">
        <v>66</v>
      </c>
      <c r="D92" s="43" t="s">
        <v>125</v>
      </c>
      <c r="E92" s="28">
        <v>16.0</v>
      </c>
      <c r="F92" s="28">
        <f>E92-0-10</f>
        <v>6</v>
      </c>
      <c r="G92" s="26"/>
      <c r="H92" s="26"/>
      <c r="I92" s="26"/>
      <c r="J92" s="43" t="s">
        <v>957</v>
      </c>
    </row>
    <row r="93">
      <c r="A93" s="43" t="s">
        <v>2290</v>
      </c>
      <c r="B93" s="27">
        <v>0.04958333333333333</v>
      </c>
      <c r="C93" s="43" t="s">
        <v>66</v>
      </c>
      <c r="D93" s="43" t="s">
        <v>125</v>
      </c>
      <c r="E93" s="28" t="s">
        <v>75</v>
      </c>
      <c r="F93" s="28" t="s">
        <v>75</v>
      </c>
      <c r="G93" s="26"/>
      <c r="H93" s="26"/>
      <c r="I93" s="26"/>
      <c r="J93" s="43" t="s">
        <v>2293</v>
      </c>
    </row>
    <row r="94">
      <c r="A94" s="43" t="s">
        <v>2290</v>
      </c>
      <c r="B94" s="27">
        <v>0.0496875</v>
      </c>
      <c r="C94" s="43" t="s">
        <v>70</v>
      </c>
      <c r="D94" s="43" t="s">
        <v>125</v>
      </c>
      <c r="E94" s="28">
        <v>22.0</v>
      </c>
      <c r="F94" s="25">
        <f>E94-9-10</f>
        <v>3</v>
      </c>
      <c r="G94" s="26"/>
      <c r="H94" s="26"/>
      <c r="I94" s="26"/>
      <c r="J94" s="43" t="s">
        <v>957</v>
      </c>
    </row>
    <row r="95">
      <c r="A95" s="43" t="s">
        <v>2290</v>
      </c>
      <c r="B95" s="27">
        <v>0.0496875</v>
      </c>
      <c r="C95" s="43" t="s">
        <v>70</v>
      </c>
      <c r="D95" s="43" t="s">
        <v>125</v>
      </c>
      <c r="E95" s="28" t="s">
        <v>75</v>
      </c>
      <c r="F95" s="28" t="s">
        <v>75</v>
      </c>
      <c r="G95" s="26"/>
      <c r="H95" s="26"/>
      <c r="I95" s="26"/>
      <c r="J95" s="43" t="s">
        <v>2293</v>
      </c>
    </row>
    <row r="96">
      <c r="A96" s="43" t="s">
        <v>2290</v>
      </c>
      <c r="B96" s="27">
        <v>0.049699074074074076</v>
      </c>
      <c r="C96" s="43" t="s">
        <v>82</v>
      </c>
      <c r="D96" s="43" t="s">
        <v>125</v>
      </c>
      <c r="E96" s="28">
        <v>16.0</v>
      </c>
      <c r="F96" s="28">
        <f>E96-2-10</f>
        <v>4</v>
      </c>
      <c r="G96" s="26"/>
      <c r="H96" s="26"/>
      <c r="I96" s="26"/>
      <c r="J96" s="43" t="s">
        <v>957</v>
      </c>
    </row>
    <row r="97">
      <c r="A97" s="43" t="s">
        <v>2290</v>
      </c>
      <c r="B97" s="27">
        <v>0.04971064814814815</v>
      </c>
      <c r="C97" s="43" t="s">
        <v>74</v>
      </c>
      <c r="D97" s="43" t="s">
        <v>125</v>
      </c>
      <c r="E97" s="28" t="s">
        <v>68</v>
      </c>
      <c r="F97" s="28">
        <v>20.0</v>
      </c>
      <c r="G97" s="26"/>
      <c r="H97" s="26"/>
      <c r="I97" s="26"/>
      <c r="J97" s="43" t="s">
        <v>957</v>
      </c>
    </row>
    <row r="98">
      <c r="A98" s="43" t="s">
        <v>2290</v>
      </c>
      <c r="B98" s="27">
        <v>0.04972222222222222</v>
      </c>
      <c r="C98" s="43" t="s">
        <v>968</v>
      </c>
      <c r="D98" s="43" t="s">
        <v>125</v>
      </c>
      <c r="E98" s="28">
        <v>15.0</v>
      </c>
      <c r="F98" s="25">
        <f>E98-1-10</f>
        <v>4</v>
      </c>
      <c r="G98" s="26"/>
      <c r="H98" s="26"/>
      <c r="I98" s="26"/>
      <c r="J98" s="43" t="s">
        <v>957</v>
      </c>
    </row>
    <row r="99">
      <c r="A99" s="43" t="s">
        <v>2290</v>
      </c>
      <c r="B99" s="27">
        <v>0.04972222222222222</v>
      </c>
      <c r="C99" s="43" t="s">
        <v>968</v>
      </c>
      <c r="D99" s="43" t="s">
        <v>125</v>
      </c>
      <c r="E99" s="28" t="s">
        <v>75</v>
      </c>
      <c r="F99" s="28" t="s">
        <v>75</v>
      </c>
      <c r="G99" s="26"/>
      <c r="H99" s="26"/>
      <c r="I99" s="26"/>
      <c r="J99" s="43" t="s">
        <v>2293</v>
      </c>
    </row>
    <row r="100">
      <c r="A100" s="43" t="s">
        <v>2290</v>
      </c>
      <c r="B100" s="27">
        <v>0.0497337962962963</v>
      </c>
      <c r="C100" s="43" t="s">
        <v>84</v>
      </c>
      <c r="D100" s="43" t="s">
        <v>125</v>
      </c>
      <c r="E100" s="28">
        <v>16.0</v>
      </c>
      <c r="F100" s="25">
        <f>E100-2-10</f>
        <v>4</v>
      </c>
      <c r="G100" s="26"/>
      <c r="H100" s="26"/>
      <c r="I100" s="26"/>
      <c r="J100" s="43" t="s">
        <v>957</v>
      </c>
    </row>
    <row r="101">
      <c r="A101" s="43" t="s">
        <v>2290</v>
      </c>
      <c r="B101" s="27">
        <v>0.0497337962962963</v>
      </c>
      <c r="C101" s="43" t="s">
        <v>84</v>
      </c>
      <c r="D101" s="43" t="s">
        <v>125</v>
      </c>
      <c r="E101" s="28" t="s">
        <v>75</v>
      </c>
      <c r="F101" s="28" t="s">
        <v>75</v>
      </c>
      <c r="G101" s="26"/>
      <c r="H101" s="26"/>
      <c r="I101" s="26"/>
      <c r="J101" s="43" t="s">
        <v>2293</v>
      </c>
    </row>
    <row r="102">
      <c r="A102" s="43" t="s">
        <v>2290</v>
      </c>
      <c r="B102" s="27">
        <v>0.0497337962962963</v>
      </c>
      <c r="C102" s="43" t="s">
        <v>69</v>
      </c>
      <c r="D102" s="43" t="s">
        <v>125</v>
      </c>
      <c r="E102" s="28">
        <v>19.0</v>
      </c>
      <c r="F102" s="28">
        <f>E102-4-10</f>
        <v>5</v>
      </c>
      <c r="G102" s="26"/>
      <c r="H102" s="26"/>
      <c r="I102" s="26"/>
      <c r="J102" s="43" t="s">
        <v>957</v>
      </c>
    </row>
    <row r="103">
      <c r="A103" s="43" t="s">
        <v>2290</v>
      </c>
      <c r="B103" s="27">
        <v>0.0497337962962963</v>
      </c>
      <c r="C103" s="43" t="s">
        <v>69</v>
      </c>
      <c r="D103" s="43" t="s">
        <v>125</v>
      </c>
      <c r="E103" s="28" t="s">
        <v>75</v>
      </c>
      <c r="F103" s="28" t="s">
        <v>75</v>
      </c>
      <c r="G103" s="26"/>
      <c r="H103" s="26"/>
      <c r="I103" s="26"/>
      <c r="J103" s="43" t="s">
        <v>2293</v>
      </c>
    </row>
    <row r="104">
      <c r="A104" s="43" t="s">
        <v>2290</v>
      </c>
      <c r="B104" s="27">
        <v>0.050243055555555555</v>
      </c>
      <c r="C104" s="43" t="s">
        <v>66</v>
      </c>
      <c r="D104" s="43" t="s">
        <v>2298</v>
      </c>
      <c r="E104" s="28">
        <v>11.0</v>
      </c>
      <c r="F104" s="25">
        <f>E104--2</f>
        <v>13</v>
      </c>
      <c r="G104" s="26"/>
      <c r="H104" s="26"/>
      <c r="I104" s="26"/>
      <c r="J104" s="43" t="s">
        <v>2294</v>
      </c>
    </row>
    <row r="105">
      <c r="A105" s="43" t="s">
        <v>2290</v>
      </c>
      <c r="B105" s="27">
        <v>0.05028935185185185</v>
      </c>
      <c r="C105" s="43" t="s">
        <v>69</v>
      </c>
      <c r="D105" s="43" t="s">
        <v>166</v>
      </c>
      <c r="E105" s="28">
        <v>19.0</v>
      </c>
      <c r="F105" s="25">
        <f>E105-9</f>
        <v>10</v>
      </c>
      <c r="G105" s="26"/>
      <c r="H105" s="26"/>
      <c r="I105" s="26"/>
      <c r="J105" s="26"/>
    </row>
    <row r="106">
      <c r="A106" s="43" t="s">
        <v>2290</v>
      </c>
      <c r="B106" s="27">
        <v>0.0503125</v>
      </c>
      <c r="C106" s="43" t="s">
        <v>82</v>
      </c>
      <c r="D106" s="43" t="s">
        <v>166</v>
      </c>
      <c r="E106" s="28">
        <v>11.0</v>
      </c>
      <c r="F106" s="28">
        <f>E106-8</f>
        <v>3</v>
      </c>
      <c r="G106" s="26"/>
      <c r="H106" s="26"/>
      <c r="I106" s="26"/>
      <c r="J106" s="43" t="s">
        <v>2299</v>
      </c>
    </row>
    <row r="107">
      <c r="A107" s="43" t="s">
        <v>2290</v>
      </c>
      <c r="B107" s="27">
        <v>0.05032407407407408</v>
      </c>
      <c r="C107" s="43" t="s">
        <v>74</v>
      </c>
      <c r="D107" s="43" t="s">
        <v>166</v>
      </c>
      <c r="E107" s="28">
        <v>11.0</v>
      </c>
      <c r="F107" s="28">
        <f>E107-0</f>
        <v>11</v>
      </c>
      <c r="G107" s="26"/>
      <c r="H107" s="26"/>
      <c r="I107" s="26"/>
      <c r="J107" s="43" t="s">
        <v>2300</v>
      </c>
    </row>
    <row r="108">
      <c r="A108" s="43" t="s">
        <v>2290</v>
      </c>
      <c r="B108" s="27">
        <v>0.05033564814814815</v>
      </c>
      <c r="C108" s="43" t="s">
        <v>968</v>
      </c>
      <c r="D108" s="43" t="s">
        <v>166</v>
      </c>
      <c r="E108" s="28">
        <v>28.0</v>
      </c>
      <c r="F108" s="28">
        <f>E108-9</f>
        <v>19</v>
      </c>
      <c r="G108" s="26"/>
      <c r="H108" s="26"/>
      <c r="I108" s="26"/>
      <c r="J108" s="26"/>
    </row>
    <row r="109">
      <c r="A109" s="43" t="s">
        <v>2290</v>
      </c>
      <c r="B109" s="27">
        <v>0.050347222222222224</v>
      </c>
      <c r="C109" s="43" t="s">
        <v>84</v>
      </c>
      <c r="D109" s="43" t="s">
        <v>166</v>
      </c>
      <c r="E109" s="28">
        <v>16.0</v>
      </c>
      <c r="F109" s="28">
        <f t="shared" ref="F109:F110" si="1">E109-0</f>
        <v>16</v>
      </c>
      <c r="G109" s="26"/>
      <c r="H109" s="26"/>
      <c r="I109" s="26"/>
      <c r="J109" s="26"/>
    </row>
    <row r="110">
      <c r="A110" s="43" t="s">
        <v>2290</v>
      </c>
      <c r="B110" s="27">
        <v>0.050833333333333335</v>
      </c>
      <c r="C110" s="43" t="s">
        <v>82</v>
      </c>
      <c r="D110" s="43" t="s">
        <v>93</v>
      </c>
      <c r="E110" s="28">
        <v>10.0</v>
      </c>
      <c r="F110" s="28">
        <f t="shared" si="1"/>
        <v>10</v>
      </c>
      <c r="G110" s="26"/>
      <c r="H110" s="26"/>
      <c r="I110" s="26"/>
      <c r="J110" s="43" t="s">
        <v>2301</v>
      </c>
    </row>
    <row r="111">
      <c r="A111" s="43" t="s">
        <v>2290</v>
      </c>
      <c r="B111" s="27">
        <v>0.051412037037037034</v>
      </c>
      <c r="C111" s="43" t="s">
        <v>74</v>
      </c>
      <c r="D111" s="43" t="s">
        <v>93</v>
      </c>
      <c r="E111" s="28">
        <v>13.0</v>
      </c>
      <c r="F111" s="25">
        <f>E111-9</f>
        <v>4</v>
      </c>
      <c r="G111" s="26"/>
      <c r="H111" s="26"/>
      <c r="I111" s="26"/>
      <c r="J111" s="43" t="s">
        <v>2302</v>
      </c>
    </row>
    <row r="112">
      <c r="A112" s="43" t="s">
        <v>2290</v>
      </c>
      <c r="B112" s="27">
        <v>0.05206018518518519</v>
      </c>
      <c r="C112" s="43" t="s">
        <v>66</v>
      </c>
      <c r="D112" s="43" t="s">
        <v>73</v>
      </c>
      <c r="E112" s="28">
        <v>9.0</v>
      </c>
      <c r="F112" s="25">
        <f t="shared" ref="F112:F113" si="2">E112-0</f>
        <v>9</v>
      </c>
      <c r="G112" s="26"/>
      <c r="H112" s="26"/>
      <c r="I112" s="26"/>
      <c r="J112" s="26"/>
    </row>
    <row r="113">
      <c r="A113" s="43" t="s">
        <v>2290</v>
      </c>
      <c r="B113" s="27">
        <v>0.05260416666666667</v>
      </c>
      <c r="C113" s="43" t="s">
        <v>84</v>
      </c>
      <c r="D113" s="43" t="s">
        <v>166</v>
      </c>
      <c r="E113" s="28">
        <v>16.0</v>
      </c>
      <c r="F113" s="25">
        <f t="shared" si="2"/>
        <v>16</v>
      </c>
      <c r="G113" s="26"/>
      <c r="H113" s="26"/>
      <c r="I113" s="26"/>
      <c r="J113" s="26"/>
    </row>
    <row r="114">
      <c r="A114" s="43" t="s">
        <v>2290</v>
      </c>
      <c r="B114" s="27">
        <v>0.05232638888888889</v>
      </c>
      <c r="C114" s="43" t="s">
        <v>968</v>
      </c>
      <c r="D114" s="43" t="s">
        <v>166</v>
      </c>
      <c r="E114" s="28">
        <v>26.0</v>
      </c>
      <c r="F114" s="28">
        <f>E114-9</f>
        <v>17</v>
      </c>
      <c r="G114" s="26"/>
      <c r="H114" s="26"/>
      <c r="I114" s="26"/>
      <c r="J114" s="26"/>
    </row>
    <row r="115">
      <c r="A115" s="43" t="s">
        <v>2290</v>
      </c>
      <c r="B115" s="27">
        <v>0.05233796296296296</v>
      </c>
      <c r="C115" s="43" t="s">
        <v>74</v>
      </c>
      <c r="D115" s="43" t="s">
        <v>166</v>
      </c>
      <c r="E115" s="28">
        <v>10.0</v>
      </c>
      <c r="F115" s="25">
        <f>E115-0</f>
        <v>10</v>
      </c>
      <c r="G115" s="26"/>
      <c r="H115" s="26"/>
      <c r="I115" s="26"/>
      <c r="J115" s="43" t="s">
        <v>2303</v>
      </c>
    </row>
    <row r="116">
      <c r="A116" s="43" t="s">
        <v>2290</v>
      </c>
      <c r="B116" s="27">
        <v>0.05237268518518518</v>
      </c>
      <c r="C116" s="43" t="s">
        <v>82</v>
      </c>
      <c r="D116" s="43" t="s">
        <v>166</v>
      </c>
      <c r="E116" s="28">
        <v>22.0</v>
      </c>
      <c r="F116" s="25">
        <f>E116-8</f>
        <v>14</v>
      </c>
      <c r="G116" s="26"/>
      <c r="H116" s="26"/>
      <c r="I116" s="26"/>
      <c r="J116" s="26"/>
    </row>
    <row r="117">
      <c r="A117" s="43" t="s">
        <v>2290</v>
      </c>
      <c r="B117" s="27">
        <v>0.05238425925925926</v>
      </c>
      <c r="C117" s="43" t="s">
        <v>70</v>
      </c>
      <c r="D117" s="43" t="s">
        <v>166</v>
      </c>
      <c r="E117" s="28">
        <v>18.0</v>
      </c>
      <c r="F117" s="28">
        <f>E117-3</f>
        <v>15</v>
      </c>
      <c r="G117" s="26"/>
      <c r="H117" s="26"/>
      <c r="I117" s="26"/>
      <c r="J117" s="26"/>
    </row>
    <row r="118">
      <c r="A118" s="43" t="s">
        <v>2290</v>
      </c>
      <c r="B118" s="27">
        <v>0.05240740740740741</v>
      </c>
      <c r="C118" s="43" t="s">
        <v>66</v>
      </c>
      <c r="D118" s="43" t="s">
        <v>320</v>
      </c>
      <c r="E118" s="28">
        <v>8.0</v>
      </c>
      <c r="F118" s="28">
        <f>E118--2</f>
        <v>10</v>
      </c>
      <c r="G118" s="26"/>
      <c r="H118" s="26"/>
      <c r="I118" s="26"/>
      <c r="J118" s="26"/>
    </row>
    <row r="119">
      <c r="A119" s="43" t="s">
        <v>2290</v>
      </c>
      <c r="B119" s="27">
        <v>0.05253472222222222</v>
      </c>
      <c r="C119" s="43" t="s">
        <v>69</v>
      </c>
      <c r="D119" s="43" t="s">
        <v>166</v>
      </c>
      <c r="E119" s="28">
        <v>18.0</v>
      </c>
      <c r="F119" s="28">
        <f>E119-9</f>
        <v>9</v>
      </c>
      <c r="G119" s="26"/>
      <c r="H119" s="26"/>
      <c r="I119" s="26"/>
      <c r="J119" s="26"/>
    </row>
    <row r="120">
      <c r="A120" s="43" t="s">
        <v>2290</v>
      </c>
      <c r="B120" s="27">
        <v>0.05298611111111111</v>
      </c>
      <c r="C120" s="43" t="s">
        <v>74</v>
      </c>
      <c r="D120" s="43" t="s">
        <v>67</v>
      </c>
      <c r="E120" s="28" t="s">
        <v>68</v>
      </c>
      <c r="F120" s="28">
        <v>20.0</v>
      </c>
      <c r="G120" s="26"/>
      <c r="H120" s="26"/>
      <c r="I120" s="26"/>
      <c r="J120" s="26"/>
    </row>
    <row r="121">
      <c r="A121" s="43" t="s">
        <v>2290</v>
      </c>
      <c r="B121" s="27">
        <v>0.05379629629629629</v>
      </c>
      <c r="C121" s="43" t="s">
        <v>74</v>
      </c>
      <c r="D121" s="43" t="s">
        <v>166</v>
      </c>
      <c r="E121" s="28">
        <v>18.0</v>
      </c>
      <c r="F121" s="28">
        <f>E121-0</f>
        <v>18</v>
      </c>
      <c r="G121" s="26"/>
      <c r="H121" s="26"/>
      <c r="I121" s="26"/>
      <c r="J121" s="26"/>
    </row>
    <row r="122">
      <c r="A122" s="43" t="s">
        <v>2290</v>
      </c>
      <c r="B122" s="27">
        <v>0.054282407407407404</v>
      </c>
      <c r="C122" s="43" t="s">
        <v>66</v>
      </c>
      <c r="D122" s="43" t="s">
        <v>67</v>
      </c>
      <c r="E122" s="28" t="s">
        <v>68</v>
      </c>
      <c r="F122" s="28">
        <v>20.0</v>
      </c>
      <c r="G122" s="26"/>
      <c r="H122" s="26"/>
      <c r="I122" s="26"/>
      <c r="J122" s="26"/>
    </row>
    <row r="123">
      <c r="A123" s="43" t="s">
        <v>2290</v>
      </c>
      <c r="B123" s="27">
        <v>0.055046296296296295</v>
      </c>
      <c r="C123" s="43" t="s">
        <v>70</v>
      </c>
      <c r="D123" s="43" t="s">
        <v>125</v>
      </c>
      <c r="E123" s="28" t="s">
        <v>68</v>
      </c>
      <c r="F123" s="28">
        <v>20.0</v>
      </c>
      <c r="G123" s="26"/>
      <c r="H123" s="26"/>
      <c r="I123" s="26"/>
      <c r="J123" s="43" t="s">
        <v>957</v>
      </c>
    </row>
    <row r="124">
      <c r="A124" s="43" t="s">
        <v>2290</v>
      </c>
      <c r="B124" s="27">
        <v>0.05561342592592593</v>
      </c>
      <c r="C124" s="43" t="s">
        <v>66</v>
      </c>
      <c r="D124" s="43" t="s">
        <v>125</v>
      </c>
      <c r="E124" s="28">
        <v>16.0</v>
      </c>
      <c r="F124" s="28">
        <f>E124-0-10</f>
        <v>6</v>
      </c>
      <c r="G124" s="26"/>
      <c r="H124" s="26"/>
      <c r="I124" s="26"/>
      <c r="J124" s="43" t="s">
        <v>957</v>
      </c>
    </row>
    <row r="125">
      <c r="A125" s="43" t="s">
        <v>2290</v>
      </c>
      <c r="B125" s="27">
        <v>0.055636574074074074</v>
      </c>
      <c r="C125" s="43" t="s">
        <v>69</v>
      </c>
      <c r="D125" s="43" t="s">
        <v>125</v>
      </c>
      <c r="E125" s="28">
        <v>31.0</v>
      </c>
      <c r="F125" s="25">
        <f>E125-4-10</f>
        <v>17</v>
      </c>
      <c r="G125" s="26"/>
      <c r="H125" s="26"/>
      <c r="I125" s="26"/>
      <c r="J125" s="43" t="s">
        <v>957</v>
      </c>
    </row>
    <row r="126">
      <c r="A126" s="43" t="s">
        <v>2290</v>
      </c>
      <c r="B126" s="27">
        <v>0.055671296296296295</v>
      </c>
      <c r="C126" s="43" t="s">
        <v>74</v>
      </c>
      <c r="D126" s="43" t="s">
        <v>125</v>
      </c>
      <c r="E126" s="28" t="s">
        <v>75</v>
      </c>
      <c r="F126" s="28" t="s">
        <v>75</v>
      </c>
      <c r="G126" s="26"/>
      <c r="H126" s="26"/>
      <c r="I126" s="26"/>
      <c r="J126" s="43" t="s">
        <v>2291</v>
      </c>
    </row>
    <row r="127">
      <c r="A127" s="43" t="s">
        <v>2290</v>
      </c>
      <c r="B127" s="27">
        <v>0.055671296296296295</v>
      </c>
      <c r="C127" s="43" t="s">
        <v>74</v>
      </c>
      <c r="D127" s="43" t="s">
        <v>125</v>
      </c>
      <c r="E127" s="28">
        <v>28.0</v>
      </c>
      <c r="F127" s="28">
        <f>E127-13-10</f>
        <v>5</v>
      </c>
      <c r="G127" s="26"/>
      <c r="H127" s="26"/>
      <c r="I127" s="26"/>
      <c r="J127" s="43" t="s">
        <v>957</v>
      </c>
    </row>
    <row r="128">
      <c r="A128" s="43" t="s">
        <v>2290</v>
      </c>
      <c r="B128" s="27">
        <v>0.05569444444444444</v>
      </c>
      <c r="C128" s="43" t="s">
        <v>968</v>
      </c>
      <c r="D128" s="43" t="s">
        <v>125</v>
      </c>
      <c r="E128" s="28">
        <v>30.0</v>
      </c>
      <c r="F128" s="28">
        <f>E128-1-10</f>
        <v>19</v>
      </c>
      <c r="G128" s="26"/>
      <c r="H128" s="26"/>
      <c r="I128" s="26"/>
      <c r="J128" s="43" t="s">
        <v>957</v>
      </c>
    </row>
    <row r="129">
      <c r="A129" s="43" t="s">
        <v>2290</v>
      </c>
      <c r="B129" s="27">
        <v>0.055706018518518516</v>
      </c>
      <c r="C129" s="43" t="s">
        <v>84</v>
      </c>
      <c r="D129" s="43" t="s">
        <v>125</v>
      </c>
      <c r="E129" s="28">
        <v>21.0</v>
      </c>
      <c r="F129" s="25">
        <f>E129-2-10</f>
        <v>9</v>
      </c>
      <c r="G129" s="26"/>
      <c r="H129" s="26"/>
      <c r="I129" s="26"/>
      <c r="J129" s="43" t="s">
        <v>957</v>
      </c>
    </row>
    <row r="130">
      <c r="A130" s="43" t="s">
        <v>2290</v>
      </c>
      <c r="B130" s="27">
        <v>0.05571759259259259</v>
      </c>
      <c r="C130" s="43" t="s">
        <v>82</v>
      </c>
      <c r="D130" s="43" t="s">
        <v>125</v>
      </c>
      <c r="E130" s="28" t="s">
        <v>75</v>
      </c>
      <c r="F130" s="28" t="s">
        <v>75</v>
      </c>
      <c r="G130" s="26"/>
      <c r="H130" s="26"/>
      <c r="I130" s="26"/>
      <c r="J130" s="43" t="s">
        <v>2291</v>
      </c>
    </row>
    <row r="131">
      <c r="A131" s="43" t="s">
        <v>2290</v>
      </c>
      <c r="B131" s="27">
        <v>0.05571759259259259</v>
      </c>
      <c r="C131" s="43" t="s">
        <v>82</v>
      </c>
      <c r="D131" s="43" t="s">
        <v>125</v>
      </c>
      <c r="E131" s="28">
        <v>29.0</v>
      </c>
      <c r="F131" s="25">
        <f>E131-2-10</f>
        <v>17</v>
      </c>
      <c r="G131" s="26"/>
      <c r="H131" s="26"/>
      <c r="I131" s="26"/>
      <c r="J131" s="43" t="s">
        <v>957</v>
      </c>
    </row>
    <row r="132">
      <c r="A132" s="43" t="s">
        <v>2290</v>
      </c>
      <c r="B132" s="27">
        <v>0.05722222222222222</v>
      </c>
      <c r="C132" s="43" t="s">
        <v>66</v>
      </c>
      <c r="D132" s="43" t="s">
        <v>320</v>
      </c>
      <c r="E132" s="28" t="s">
        <v>88</v>
      </c>
      <c r="F132" s="28">
        <v>1.0</v>
      </c>
      <c r="G132" s="26"/>
      <c r="H132" s="26"/>
      <c r="I132" s="26"/>
      <c r="J132" s="43" t="s">
        <v>2304</v>
      </c>
    </row>
    <row r="133">
      <c r="A133" s="43" t="s">
        <v>2290</v>
      </c>
      <c r="B133" s="27">
        <v>0.05726851851851852</v>
      </c>
      <c r="C133" s="43" t="s">
        <v>70</v>
      </c>
      <c r="D133" s="43" t="s">
        <v>166</v>
      </c>
      <c r="E133" s="28">
        <v>6.0</v>
      </c>
      <c r="F133" s="25">
        <f>E133-3</f>
        <v>3</v>
      </c>
      <c r="G133" s="26"/>
      <c r="H133" s="26"/>
      <c r="I133" s="26"/>
      <c r="J133" s="43" t="s">
        <v>1805</v>
      </c>
    </row>
    <row r="134">
      <c r="A134" s="43" t="s">
        <v>2290</v>
      </c>
      <c r="B134" s="27">
        <v>0.05728009259259259</v>
      </c>
      <c r="C134" s="43" t="s">
        <v>82</v>
      </c>
      <c r="D134" s="43" t="s">
        <v>166</v>
      </c>
      <c r="E134" s="28">
        <v>15.0</v>
      </c>
      <c r="F134" s="25">
        <f>E134-8</f>
        <v>7</v>
      </c>
      <c r="G134" s="26"/>
      <c r="H134" s="26"/>
      <c r="I134" s="26"/>
      <c r="J134" s="26"/>
    </row>
    <row r="135">
      <c r="A135" s="43" t="s">
        <v>2290</v>
      </c>
      <c r="B135" s="27">
        <v>0.05730324074074074</v>
      </c>
      <c r="C135" s="43" t="s">
        <v>74</v>
      </c>
      <c r="D135" s="43" t="s">
        <v>166</v>
      </c>
      <c r="E135" s="28">
        <v>12.0</v>
      </c>
      <c r="F135" s="28">
        <f>E135-0</f>
        <v>12</v>
      </c>
      <c r="G135" s="26"/>
      <c r="H135" s="26"/>
      <c r="I135" s="26"/>
      <c r="J135" s="26"/>
    </row>
    <row r="136">
      <c r="A136" s="43" t="s">
        <v>2290</v>
      </c>
      <c r="B136" s="27">
        <v>0.05732638888888889</v>
      </c>
      <c r="C136" s="43" t="s">
        <v>968</v>
      </c>
      <c r="D136" s="43" t="s">
        <v>166</v>
      </c>
      <c r="E136" s="28">
        <v>26.0</v>
      </c>
      <c r="F136" s="25">
        <f>E136-9</f>
        <v>17</v>
      </c>
      <c r="G136" s="26"/>
      <c r="H136" s="26"/>
      <c r="I136" s="26"/>
      <c r="J136" s="26"/>
    </row>
    <row r="137">
      <c r="A137" s="43" t="s">
        <v>2290</v>
      </c>
      <c r="B137" s="27">
        <v>0.057337962962962966</v>
      </c>
      <c r="C137" s="43" t="s">
        <v>84</v>
      </c>
      <c r="D137" s="43" t="s">
        <v>166</v>
      </c>
      <c r="E137" s="28" t="s">
        <v>88</v>
      </c>
      <c r="F137" s="28">
        <v>1.0</v>
      </c>
      <c r="G137" s="26"/>
      <c r="H137" s="26"/>
      <c r="I137" s="26"/>
      <c r="J137" s="26"/>
    </row>
    <row r="138">
      <c r="A138" s="43" t="s">
        <v>2290</v>
      </c>
      <c r="B138" s="27">
        <v>0.05744212962962963</v>
      </c>
      <c r="C138" s="43" t="s">
        <v>69</v>
      </c>
      <c r="D138" s="43" t="s">
        <v>166</v>
      </c>
      <c r="E138" s="28">
        <v>24.0</v>
      </c>
      <c r="F138" s="25">
        <f>E138-9</f>
        <v>15</v>
      </c>
      <c r="G138" s="26"/>
      <c r="H138" s="26"/>
      <c r="I138" s="26"/>
      <c r="J138" s="26"/>
    </row>
    <row r="139">
      <c r="A139" s="43" t="s">
        <v>2290</v>
      </c>
      <c r="B139" s="27">
        <v>0.057708333333333334</v>
      </c>
      <c r="C139" s="43" t="s">
        <v>70</v>
      </c>
      <c r="D139" s="43" t="s">
        <v>87</v>
      </c>
      <c r="E139" s="28">
        <v>19.0</v>
      </c>
      <c r="F139" s="28">
        <f>E139-5</f>
        <v>14</v>
      </c>
      <c r="G139" s="26"/>
      <c r="H139" s="26"/>
      <c r="I139" s="26"/>
      <c r="J139" s="26"/>
    </row>
    <row r="140">
      <c r="A140" s="43" t="s">
        <v>2290</v>
      </c>
      <c r="B140" s="27">
        <v>0.05771990740740741</v>
      </c>
      <c r="C140" s="43" t="s">
        <v>968</v>
      </c>
      <c r="D140" s="43" t="s">
        <v>87</v>
      </c>
      <c r="E140" s="28">
        <v>18.0</v>
      </c>
      <c r="F140" s="25">
        <f>E140-1</f>
        <v>17</v>
      </c>
      <c r="G140" s="26"/>
      <c r="H140" s="26"/>
      <c r="I140" s="26"/>
      <c r="J140" s="26"/>
    </row>
    <row r="141">
      <c r="A141" s="43" t="s">
        <v>2290</v>
      </c>
      <c r="B141" s="27">
        <v>0.057743055555555554</v>
      </c>
      <c r="C141" s="43" t="s">
        <v>74</v>
      </c>
      <c r="D141" s="43" t="s">
        <v>87</v>
      </c>
      <c r="E141" s="28">
        <v>15.0</v>
      </c>
      <c r="F141" s="25">
        <f>E141-5</f>
        <v>10</v>
      </c>
      <c r="G141" s="26"/>
      <c r="H141" s="26"/>
      <c r="I141" s="26"/>
      <c r="J141" s="26"/>
    </row>
    <row r="142">
      <c r="A142" s="43" t="s">
        <v>2290</v>
      </c>
      <c r="B142" s="27">
        <v>0.0578125</v>
      </c>
      <c r="C142" s="43" t="s">
        <v>69</v>
      </c>
      <c r="D142" s="43" t="s">
        <v>87</v>
      </c>
      <c r="E142" s="28">
        <v>11.0</v>
      </c>
      <c r="F142" s="28">
        <f>E142-4</f>
        <v>7</v>
      </c>
      <c r="G142" s="26"/>
      <c r="H142" s="26"/>
      <c r="I142" s="26"/>
      <c r="J142" s="26"/>
    </row>
    <row r="143">
      <c r="A143" s="43" t="s">
        <v>2290</v>
      </c>
      <c r="B143" s="27">
        <v>0.057824074074074076</v>
      </c>
      <c r="C143" s="43" t="s">
        <v>84</v>
      </c>
      <c r="D143" s="43" t="s">
        <v>87</v>
      </c>
      <c r="E143" s="28">
        <v>13.0</v>
      </c>
      <c r="F143" s="28" t="s">
        <v>75</v>
      </c>
      <c r="G143" s="26"/>
      <c r="H143" s="26"/>
      <c r="I143" s="26"/>
      <c r="J143" s="43" t="s">
        <v>2305</v>
      </c>
    </row>
    <row r="144">
      <c r="A144" s="43" t="s">
        <v>2290</v>
      </c>
      <c r="B144" s="27">
        <v>0.057824074074074076</v>
      </c>
      <c r="C144" s="43" t="s">
        <v>84</v>
      </c>
      <c r="D144" s="43" t="s">
        <v>87</v>
      </c>
      <c r="E144" s="28" t="s">
        <v>75</v>
      </c>
      <c r="F144" s="28" t="s">
        <v>75</v>
      </c>
      <c r="G144" s="26"/>
      <c r="H144" s="26"/>
      <c r="I144" s="26"/>
      <c r="J144" s="43" t="s">
        <v>2291</v>
      </c>
    </row>
    <row r="145">
      <c r="A145" s="43" t="s">
        <v>2290</v>
      </c>
      <c r="B145" s="27">
        <v>0.057962962962962966</v>
      </c>
      <c r="C145" s="43" t="s">
        <v>66</v>
      </c>
      <c r="D145" s="43" t="s">
        <v>87</v>
      </c>
      <c r="E145" s="28">
        <v>8.0</v>
      </c>
      <c r="F145" s="25">
        <f>E145-0</f>
        <v>8</v>
      </c>
      <c r="G145" s="26"/>
      <c r="H145" s="26"/>
      <c r="I145" s="26"/>
      <c r="J145" s="26"/>
    </row>
    <row r="146">
      <c r="A146" s="43" t="s">
        <v>2290</v>
      </c>
      <c r="B146" s="27">
        <v>0.05798611111111111</v>
      </c>
      <c r="C146" s="43" t="s">
        <v>82</v>
      </c>
      <c r="D146" s="43" t="s">
        <v>87</v>
      </c>
      <c r="E146" s="28">
        <v>4.0</v>
      </c>
      <c r="F146" s="25">
        <f>E146-1</f>
        <v>3</v>
      </c>
      <c r="G146" s="26"/>
      <c r="H146" s="26"/>
      <c r="I146" s="26"/>
      <c r="J146" s="26"/>
    </row>
    <row r="147">
      <c r="A147" s="43" t="s">
        <v>2290</v>
      </c>
      <c r="B147" s="27">
        <v>0.06253472222222223</v>
      </c>
      <c r="C147" s="43" t="s">
        <v>74</v>
      </c>
      <c r="D147" s="43" t="s">
        <v>93</v>
      </c>
      <c r="E147" s="28" t="s">
        <v>88</v>
      </c>
      <c r="F147" s="28">
        <v>1.0</v>
      </c>
      <c r="G147" s="26"/>
      <c r="H147" s="26"/>
      <c r="I147" s="26"/>
      <c r="J147" s="43" t="s">
        <v>2306</v>
      </c>
    </row>
    <row r="148">
      <c r="A148" s="43" t="s">
        <v>2290</v>
      </c>
      <c r="B148" s="27">
        <v>0.06284722222222222</v>
      </c>
      <c r="C148" s="43" t="s">
        <v>74</v>
      </c>
      <c r="D148" s="43" t="s">
        <v>129</v>
      </c>
      <c r="E148" s="28" t="s">
        <v>75</v>
      </c>
      <c r="F148" s="28" t="s">
        <v>75</v>
      </c>
      <c r="G148" s="26"/>
      <c r="H148" s="43" t="s">
        <v>2307</v>
      </c>
      <c r="I148" s="26"/>
      <c r="J148" s="26"/>
    </row>
    <row r="149">
      <c r="A149" s="43" t="s">
        <v>2290</v>
      </c>
      <c r="B149" s="27">
        <v>0.06309027777777777</v>
      </c>
      <c r="C149" s="43" t="s">
        <v>74</v>
      </c>
      <c r="D149" s="43" t="s">
        <v>93</v>
      </c>
      <c r="E149" s="28">
        <v>24.0</v>
      </c>
      <c r="F149" s="28">
        <f>E149-10</f>
        <v>14</v>
      </c>
      <c r="G149" s="26"/>
      <c r="H149" s="26"/>
      <c r="I149" s="26"/>
      <c r="J149" s="43" t="s">
        <v>2306</v>
      </c>
    </row>
    <row r="150">
      <c r="A150" s="43" t="s">
        <v>2290</v>
      </c>
      <c r="B150" s="27">
        <v>0.06320601851851852</v>
      </c>
      <c r="C150" s="43" t="s">
        <v>74</v>
      </c>
      <c r="D150" s="43" t="s">
        <v>91</v>
      </c>
      <c r="E150" s="28">
        <v>10.0</v>
      </c>
      <c r="F150" s="25"/>
      <c r="G150" s="26"/>
      <c r="H150" s="43" t="s">
        <v>2308</v>
      </c>
      <c r="I150" s="26"/>
      <c r="J150" s="26"/>
    </row>
    <row r="151">
      <c r="A151" s="43" t="s">
        <v>2290</v>
      </c>
      <c r="B151" s="27">
        <v>0.06347222222222222</v>
      </c>
      <c r="C151" s="43" t="s">
        <v>69</v>
      </c>
      <c r="D151" s="43" t="s">
        <v>100</v>
      </c>
      <c r="E151" s="28">
        <v>16.0</v>
      </c>
      <c r="F151" s="28">
        <f>E151-4</f>
        <v>12</v>
      </c>
      <c r="G151" s="26"/>
      <c r="H151" s="43" t="s">
        <v>2309</v>
      </c>
      <c r="I151" s="26"/>
      <c r="J151" s="26"/>
    </row>
    <row r="152">
      <c r="A152" s="43" t="s">
        <v>2290</v>
      </c>
      <c r="B152" s="27">
        <v>0.06528935185185185</v>
      </c>
      <c r="C152" s="43" t="s">
        <v>66</v>
      </c>
      <c r="D152" s="43" t="s">
        <v>100</v>
      </c>
      <c r="E152" s="28">
        <v>14.0</v>
      </c>
      <c r="F152" s="28">
        <f>E152-1</f>
        <v>13</v>
      </c>
      <c r="G152" s="26"/>
      <c r="H152" s="26"/>
      <c r="I152" s="26"/>
      <c r="J152" s="26"/>
    </row>
    <row r="153">
      <c r="A153" s="43" t="s">
        <v>2290</v>
      </c>
      <c r="B153" s="27">
        <v>0.06530092592592593</v>
      </c>
      <c r="C153" s="43" t="s">
        <v>70</v>
      </c>
      <c r="D153" s="43" t="s">
        <v>100</v>
      </c>
      <c r="E153" s="28">
        <v>15.0</v>
      </c>
      <c r="F153" s="25">
        <f>E153-9</f>
        <v>6</v>
      </c>
      <c r="G153" s="26"/>
      <c r="H153" s="26"/>
      <c r="I153" s="26"/>
      <c r="J153" s="26"/>
    </row>
    <row r="154">
      <c r="A154" s="43" t="s">
        <v>2290</v>
      </c>
      <c r="B154" s="27">
        <v>0.06533564814814814</v>
      </c>
      <c r="C154" s="43" t="s">
        <v>82</v>
      </c>
      <c r="D154" s="43" t="s">
        <v>100</v>
      </c>
      <c r="E154" s="28">
        <v>19.0</v>
      </c>
      <c r="F154" s="25">
        <f>E154-2</f>
        <v>17</v>
      </c>
      <c r="G154" s="26"/>
      <c r="H154" s="26"/>
      <c r="I154" s="26"/>
      <c r="J154" s="26"/>
    </row>
    <row r="155">
      <c r="A155" s="43" t="s">
        <v>2290</v>
      </c>
      <c r="B155" s="27">
        <v>0.06534722222222222</v>
      </c>
      <c r="C155" s="43" t="s">
        <v>968</v>
      </c>
      <c r="D155" s="43" t="s">
        <v>100</v>
      </c>
      <c r="E155" s="28">
        <v>19.0</v>
      </c>
      <c r="F155" s="25">
        <f>E155-1</f>
        <v>18</v>
      </c>
      <c r="G155" s="26"/>
      <c r="H155" s="26"/>
      <c r="I155" s="26"/>
      <c r="J155" s="26"/>
    </row>
    <row r="156">
      <c r="A156" s="43" t="s">
        <v>2290</v>
      </c>
      <c r="B156" s="27">
        <v>0.06600694444444444</v>
      </c>
      <c r="C156" s="43" t="s">
        <v>66</v>
      </c>
      <c r="D156" s="43" t="s">
        <v>76</v>
      </c>
      <c r="E156" s="28">
        <v>5.0</v>
      </c>
      <c r="F156" s="25"/>
      <c r="G156" s="26"/>
      <c r="H156" s="26"/>
      <c r="I156" s="26"/>
      <c r="J156" s="43" t="s">
        <v>2310</v>
      </c>
    </row>
    <row r="157">
      <c r="A157" s="43" t="s">
        <v>2290</v>
      </c>
      <c r="B157" s="27">
        <v>0.06612268518518519</v>
      </c>
      <c r="C157" s="43" t="s">
        <v>66</v>
      </c>
      <c r="D157" s="43" t="s">
        <v>93</v>
      </c>
      <c r="E157" s="28">
        <v>22.0</v>
      </c>
      <c r="F157" s="25">
        <f>E157-10</f>
        <v>12</v>
      </c>
      <c r="G157" s="26"/>
      <c r="H157" s="26"/>
      <c r="I157" s="26"/>
      <c r="J157" s="43" t="s">
        <v>2311</v>
      </c>
    </row>
    <row r="158">
      <c r="A158" s="43" t="s">
        <v>2290</v>
      </c>
      <c r="B158" s="27">
        <v>0.06618055555555556</v>
      </c>
      <c r="C158" s="43" t="s">
        <v>66</v>
      </c>
      <c r="D158" s="43" t="s">
        <v>91</v>
      </c>
      <c r="E158" s="28">
        <v>8.0</v>
      </c>
      <c r="F158" s="28"/>
      <c r="G158" s="26"/>
      <c r="H158" s="43" t="s">
        <v>2312</v>
      </c>
      <c r="I158" s="26"/>
      <c r="J158" s="26"/>
    </row>
    <row r="159">
      <c r="A159" s="43" t="s">
        <v>2290</v>
      </c>
      <c r="B159" s="27">
        <v>0.06667824074074075</v>
      </c>
      <c r="C159" s="43" t="s">
        <v>82</v>
      </c>
      <c r="D159" s="43" t="s">
        <v>166</v>
      </c>
      <c r="E159" s="28" t="s">
        <v>68</v>
      </c>
      <c r="F159" s="28">
        <v>20.0</v>
      </c>
      <c r="G159" s="26"/>
      <c r="H159" s="26"/>
      <c r="I159" s="26"/>
      <c r="J159" s="26"/>
    </row>
    <row r="160">
      <c r="A160" s="43" t="s">
        <v>2290</v>
      </c>
      <c r="B160" s="27">
        <v>0.06671296296296296</v>
      </c>
      <c r="C160" s="43" t="s">
        <v>70</v>
      </c>
      <c r="D160" s="43" t="s">
        <v>166</v>
      </c>
      <c r="E160" s="28">
        <v>11.0</v>
      </c>
      <c r="F160" s="28">
        <f t="shared" ref="F160:F161" si="3">E160-3</f>
        <v>8</v>
      </c>
      <c r="G160" s="26"/>
      <c r="H160" s="26"/>
      <c r="I160" s="26"/>
      <c r="J160" s="26"/>
    </row>
    <row r="161">
      <c r="A161" s="43" t="s">
        <v>2290</v>
      </c>
      <c r="B161" s="27">
        <v>0.06675925925925925</v>
      </c>
      <c r="C161" s="43" t="s">
        <v>66</v>
      </c>
      <c r="D161" s="43" t="s">
        <v>166</v>
      </c>
      <c r="E161" s="28">
        <v>21.0</v>
      </c>
      <c r="F161" s="28">
        <f t="shared" si="3"/>
        <v>18</v>
      </c>
      <c r="G161" s="26"/>
      <c r="H161" s="26"/>
      <c r="I161" s="26"/>
      <c r="J161" s="26"/>
    </row>
    <row r="162">
      <c r="A162" s="43" t="s">
        <v>2290</v>
      </c>
      <c r="B162" s="27">
        <v>0.06677083333333333</v>
      </c>
      <c r="C162" s="43" t="s">
        <v>69</v>
      </c>
      <c r="D162" s="43" t="s">
        <v>166</v>
      </c>
      <c r="E162" s="28">
        <v>17.0</v>
      </c>
      <c r="F162" s="25">
        <f>E162-9</f>
        <v>8</v>
      </c>
      <c r="G162" s="26"/>
      <c r="H162" s="26"/>
      <c r="I162" s="26"/>
      <c r="J162" s="26"/>
    </row>
    <row r="163">
      <c r="A163" s="43" t="s">
        <v>2290</v>
      </c>
      <c r="B163" s="27">
        <v>0.06680555555555556</v>
      </c>
      <c r="C163" s="43" t="s">
        <v>74</v>
      </c>
      <c r="D163" s="43" t="s">
        <v>166</v>
      </c>
      <c r="E163" s="28" t="s">
        <v>88</v>
      </c>
      <c r="F163" s="28">
        <v>1.0</v>
      </c>
      <c r="G163" s="26"/>
      <c r="H163" s="26"/>
      <c r="I163" s="26"/>
      <c r="J163" s="26"/>
    </row>
    <row r="164">
      <c r="A164" s="43" t="s">
        <v>2290</v>
      </c>
      <c r="B164" s="27">
        <v>0.06681712962962963</v>
      </c>
      <c r="C164" s="43" t="s">
        <v>968</v>
      </c>
      <c r="D164" s="43" t="s">
        <v>166</v>
      </c>
      <c r="E164" s="28" t="s">
        <v>68</v>
      </c>
      <c r="F164" s="28">
        <v>20.0</v>
      </c>
      <c r="G164" s="26"/>
      <c r="H164" s="26"/>
      <c r="I164" s="26"/>
      <c r="J164" s="26"/>
    </row>
    <row r="165">
      <c r="A165" s="43" t="s">
        <v>2290</v>
      </c>
      <c r="B165" s="27">
        <v>0.06686342592592592</v>
      </c>
      <c r="C165" s="43" t="s">
        <v>84</v>
      </c>
      <c r="D165" s="43" t="s">
        <v>166</v>
      </c>
      <c r="E165" s="28">
        <v>17.0</v>
      </c>
      <c r="F165" s="25">
        <f>E165-0</f>
        <v>17</v>
      </c>
      <c r="G165" s="26"/>
      <c r="H165" s="26"/>
      <c r="I165" s="26"/>
      <c r="J165" s="26"/>
    </row>
    <row r="166">
      <c r="A166" s="43" t="s">
        <v>2290</v>
      </c>
      <c r="B166" s="27">
        <v>0.0673263888888889</v>
      </c>
      <c r="C166" s="43" t="s">
        <v>70</v>
      </c>
      <c r="D166" s="43" t="s">
        <v>166</v>
      </c>
      <c r="E166" s="28" t="s">
        <v>88</v>
      </c>
      <c r="F166" s="28">
        <v>1.0</v>
      </c>
      <c r="G166" s="26"/>
      <c r="H166" s="26"/>
      <c r="I166" s="26"/>
      <c r="J166" s="26"/>
    </row>
    <row r="167">
      <c r="A167" s="43" t="s">
        <v>2290</v>
      </c>
      <c r="B167" s="27">
        <v>0.06819444444444445</v>
      </c>
      <c r="C167" s="43" t="s">
        <v>74</v>
      </c>
      <c r="D167" s="43" t="s">
        <v>76</v>
      </c>
      <c r="E167" s="28">
        <v>3.0</v>
      </c>
      <c r="F167" s="28"/>
      <c r="G167" s="26"/>
      <c r="H167" s="26"/>
      <c r="I167" s="26"/>
      <c r="J167" s="43" t="s">
        <v>2313</v>
      </c>
    </row>
    <row r="168">
      <c r="A168" s="43" t="s">
        <v>2290</v>
      </c>
      <c r="B168" s="27">
        <v>0.07045138888888888</v>
      </c>
      <c r="C168" s="43" t="s">
        <v>84</v>
      </c>
      <c r="D168" s="43" t="s">
        <v>67</v>
      </c>
      <c r="E168" s="28">
        <v>14.0</v>
      </c>
      <c r="F168" s="25">
        <f>E168-3</f>
        <v>11</v>
      </c>
      <c r="G168" s="26"/>
      <c r="H168" s="26"/>
      <c r="I168" s="26"/>
      <c r="J168" s="26"/>
    </row>
    <row r="169">
      <c r="A169" s="43" t="s">
        <v>2290</v>
      </c>
      <c r="B169" s="27">
        <v>0.07226851851851852</v>
      </c>
      <c r="C169" s="43" t="s">
        <v>69</v>
      </c>
      <c r="D169" s="43" t="s">
        <v>131</v>
      </c>
      <c r="E169" s="28">
        <v>20.0</v>
      </c>
      <c r="F169" s="25">
        <f>E169-1</f>
        <v>19</v>
      </c>
      <c r="G169" s="26"/>
      <c r="H169" s="26"/>
      <c r="I169" s="26"/>
      <c r="J169" s="26"/>
    </row>
    <row r="170">
      <c r="A170" s="43" t="s">
        <v>2290</v>
      </c>
      <c r="B170" s="27">
        <v>0.07349537037037036</v>
      </c>
      <c r="C170" s="43" t="s">
        <v>69</v>
      </c>
      <c r="D170" s="43" t="s">
        <v>81</v>
      </c>
      <c r="E170" s="28">
        <v>13.0</v>
      </c>
      <c r="F170" s="28">
        <f>E170-2</f>
        <v>11</v>
      </c>
      <c r="G170" s="26"/>
      <c r="H170" s="26"/>
      <c r="I170" s="26"/>
      <c r="J170" s="26"/>
    </row>
    <row r="171">
      <c r="A171" s="43" t="s">
        <v>2290</v>
      </c>
      <c r="B171" s="27">
        <v>0.07488425925925926</v>
      </c>
      <c r="C171" s="43" t="s">
        <v>968</v>
      </c>
      <c r="D171" s="43" t="s">
        <v>166</v>
      </c>
      <c r="E171" s="28" t="s">
        <v>68</v>
      </c>
      <c r="F171" s="28">
        <v>20.0</v>
      </c>
      <c r="G171" s="26"/>
      <c r="H171" s="26"/>
      <c r="I171" s="26"/>
      <c r="J171" s="26"/>
    </row>
    <row r="172">
      <c r="A172" s="43" t="s">
        <v>2290</v>
      </c>
      <c r="B172" s="27">
        <v>0.07511574074074075</v>
      </c>
      <c r="C172" s="43" t="s">
        <v>74</v>
      </c>
      <c r="D172" s="43" t="s">
        <v>166</v>
      </c>
      <c r="E172" s="28" t="s">
        <v>68</v>
      </c>
      <c r="F172" s="28">
        <v>20.0</v>
      </c>
      <c r="G172" s="26"/>
      <c r="H172" s="26"/>
      <c r="I172" s="26"/>
      <c r="J172" s="26"/>
    </row>
    <row r="173">
      <c r="A173" s="43" t="s">
        <v>2290</v>
      </c>
      <c r="B173" s="27">
        <v>0.07512731481481481</v>
      </c>
      <c r="C173" s="43" t="s">
        <v>84</v>
      </c>
      <c r="D173" s="43" t="s">
        <v>166</v>
      </c>
      <c r="E173" s="28" t="s">
        <v>88</v>
      </c>
      <c r="F173" s="28">
        <v>1.0</v>
      </c>
      <c r="G173" s="26"/>
      <c r="H173" s="26"/>
      <c r="I173" s="26"/>
      <c r="J173" s="26"/>
    </row>
    <row r="174">
      <c r="A174" s="43" t="s">
        <v>2290</v>
      </c>
      <c r="B174" s="27">
        <v>0.07515046296296296</v>
      </c>
      <c r="C174" s="43" t="s">
        <v>82</v>
      </c>
      <c r="D174" s="43" t="s">
        <v>166</v>
      </c>
      <c r="E174" s="28">
        <v>27.0</v>
      </c>
      <c r="F174" s="25">
        <f>E174-8</f>
        <v>19</v>
      </c>
      <c r="G174" s="26"/>
      <c r="H174" s="26"/>
      <c r="I174" s="26"/>
      <c r="J174" s="26"/>
    </row>
    <row r="175">
      <c r="A175" s="43" t="s">
        <v>2290</v>
      </c>
      <c r="B175" s="27">
        <v>0.07516203703703704</v>
      </c>
      <c r="C175" s="43" t="s">
        <v>70</v>
      </c>
      <c r="D175" s="43" t="s">
        <v>166</v>
      </c>
      <c r="E175" s="28" t="s">
        <v>68</v>
      </c>
      <c r="F175" s="28">
        <v>20.0</v>
      </c>
      <c r="G175" s="26"/>
      <c r="H175" s="26"/>
      <c r="I175" s="26"/>
      <c r="J175" s="26"/>
    </row>
    <row r="176">
      <c r="A176" s="43" t="s">
        <v>2290</v>
      </c>
      <c r="B176" s="27">
        <v>0.07520833333333334</v>
      </c>
      <c r="C176" s="43" t="s">
        <v>66</v>
      </c>
      <c r="D176" s="43" t="s">
        <v>166</v>
      </c>
      <c r="E176" s="28">
        <v>19.0</v>
      </c>
      <c r="F176" s="25">
        <f>E176-3</f>
        <v>16</v>
      </c>
      <c r="G176" s="26"/>
      <c r="H176" s="26"/>
      <c r="I176" s="26"/>
      <c r="J176" s="26"/>
    </row>
    <row r="177">
      <c r="A177" s="43" t="s">
        <v>2290</v>
      </c>
      <c r="B177" s="27">
        <v>0.0752199074074074</v>
      </c>
      <c r="C177" s="43" t="s">
        <v>69</v>
      </c>
      <c r="D177" s="43" t="s">
        <v>166</v>
      </c>
      <c r="E177" s="28">
        <v>17.0</v>
      </c>
      <c r="F177" s="28">
        <f>E177-9</f>
        <v>8</v>
      </c>
      <c r="G177" s="26"/>
      <c r="H177" s="26"/>
      <c r="I177" s="26"/>
      <c r="J177" s="26"/>
    </row>
    <row r="178">
      <c r="A178" s="43" t="s">
        <v>2290</v>
      </c>
      <c r="B178" s="27">
        <v>0.07599537037037037</v>
      </c>
      <c r="C178" s="43" t="s">
        <v>157</v>
      </c>
      <c r="D178" s="43" t="s">
        <v>78</v>
      </c>
      <c r="E178" s="28">
        <v>8.0</v>
      </c>
      <c r="F178" s="25">
        <f>E178-0</f>
        <v>8</v>
      </c>
      <c r="G178" s="26"/>
      <c r="H178" s="26"/>
      <c r="I178" s="26"/>
      <c r="J178" s="26"/>
    </row>
    <row r="179">
      <c r="A179" s="43" t="s">
        <v>2290</v>
      </c>
      <c r="B179" s="27">
        <v>0.07634259259259259</v>
      </c>
      <c r="C179" s="43" t="s">
        <v>82</v>
      </c>
      <c r="D179" s="43" t="s">
        <v>76</v>
      </c>
      <c r="E179" s="28">
        <v>6.0</v>
      </c>
      <c r="F179" s="28"/>
      <c r="G179" s="26"/>
      <c r="H179" s="26"/>
      <c r="I179" s="26"/>
      <c r="J179" s="43" t="s">
        <v>2314</v>
      </c>
    </row>
    <row r="180">
      <c r="A180" s="43" t="s">
        <v>2290</v>
      </c>
      <c r="B180" s="27">
        <v>0.07664351851851851</v>
      </c>
      <c r="C180" s="43" t="s">
        <v>74</v>
      </c>
      <c r="D180" s="43" t="s">
        <v>166</v>
      </c>
      <c r="E180" s="28" t="s">
        <v>88</v>
      </c>
      <c r="F180" s="28">
        <v>1.0</v>
      </c>
      <c r="G180" s="26"/>
      <c r="H180" s="26"/>
      <c r="I180" s="26"/>
      <c r="J180" s="26"/>
    </row>
    <row r="181">
      <c r="A181" s="43" t="s">
        <v>2290</v>
      </c>
      <c r="B181" s="27">
        <v>0.07671296296296297</v>
      </c>
      <c r="C181" s="43" t="s">
        <v>66</v>
      </c>
      <c r="D181" s="43" t="s">
        <v>166</v>
      </c>
      <c r="E181" s="28">
        <v>16.0</v>
      </c>
      <c r="F181" s="25">
        <f t="shared" ref="F181:F182" si="4">E181-3</f>
        <v>13</v>
      </c>
      <c r="G181" s="26"/>
      <c r="H181" s="26"/>
      <c r="I181" s="26"/>
      <c r="J181" s="26"/>
    </row>
    <row r="182">
      <c r="A182" s="43" t="s">
        <v>2290</v>
      </c>
      <c r="B182" s="27">
        <v>0.07673611111111112</v>
      </c>
      <c r="C182" s="43" t="s">
        <v>70</v>
      </c>
      <c r="D182" s="43" t="s">
        <v>166</v>
      </c>
      <c r="E182" s="28">
        <v>11.0</v>
      </c>
      <c r="F182" s="28">
        <f t="shared" si="4"/>
        <v>8</v>
      </c>
      <c r="G182" s="26"/>
      <c r="H182" s="26"/>
      <c r="I182" s="26"/>
      <c r="J182" s="43" t="s">
        <v>1805</v>
      </c>
    </row>
    <row r="183">
      <c r="A183" s="43" t="s">
        <v>2290</v>
      </c>
      <c r="B183" s="27">
        <v>0.07674768518518518</v>
      </c>
      <c r="C183" s="43" t="s">
        <v>82</v>
      </c>
      <c r="D183" s="43" t="s">
        <v>166</v>
      </c>
      <c r="E183" s="28">
        <v>22.0</v>
      </c>
      <c r="F183" s="28">
        <f>E183-8</f>
        <v>14</v>
      </c>
      <c r="G183" s="26"/>
      <c r="H183" s="26"/>
      <c r="I183" s="26"/>
      <c r="J183" s="26"/>
    </row>
    <row r="184">
      <c r="A184" s="43" t="s">
        <v>2290</v>
      </c>
      <c r="B184" s="27">
        <v>0.07677083333333333</v>
      </c>
      <c r="C184" s="43" t="s">
        <v>84</v>
      </c>
      <c r="D184" s="43" t="s">
        <v>166</v>
      </c>
      <c r="E184" s="28">
        <v>8.0</v>
      </c>
      <c r="F184" s="25">
        <f>E184-0</f>
        <v>8</v>
      </c>
      <c r="G184" s="26"/>
      <c r="H184" s="26"/>
      <c r="I184" s="26"/>
      <c r="J184" s="26"/>
    </row>
    <row r="185">
      <c r="A185" s="43" t="s">
        <v>2290</v>
      </c>
      <c r="B185" s="27">
        <v>0.07680555555555556</v>
      </c>
      <c r="C185" s="43" t="s">
        <v>968</v>
      </c>
      <c r="D185" s="43" t="s">
        <v>166</v>
      </c>
      <c r="E185" s="28">
        <v>24.0</v>
      </c>
      <c r="F185" s="25">
        <f t="shared" ref="F185:F187" si="5">E185-9</f>
        <v>15</v>
      </c>
      <c r="G185" s="26"/>
      <c r="H185" s="26"/>
      <c r="I185" s="26"/>
      <c r="J185" s="26"/>
    </row>
    <row r="186">
      <c r="A186" s="43" t="s">
        <v>2290</v>
      </c>
      <c r="B186" s="27">
        <v>0.076875</v>
      </c>
      <c r="C186" s="43" t="s">
        <v>69</v>
      </c>
      <c r="D186" s="43" t="s">
        <v>166</v>
      </c>
      <c r="E186" s="28">
        <v>24.0</v>
      </c>
      <c r="F186" s="25">
        <f t="shared" si="5"/>
        <v>15</v>
      </c>
      <c r="G186" s="26"/>
      <c r="H186" s="26"/>
      <c r="I186" s="26"/>
      <c r="J186" s="26"/>
    </row>
    <row r="187">
      <c r="A187" s="43" t="s">
        <v>2290</v>
      </c>
      <c r="B187" s="27">
        <v>0.07707175925925926</v>
      </c>
      <c r="C187" s="43" t="s">
        <v>74</v>
      </c>
      <c r="D187" s="43" t="s">
        <v>93</v>
      </c>
      <c r="E187" s="28">
        <v>27.0</v>
      </c>
      <c r="F187" s="25">
        <f t="shared" si="5"/>
        <v>18</v>
      </c>
      <c r="G187" s="26"/>
      <c r="H187" s="26"/>
      <c r="I187" s="26"/>
      <c r="J187" s="43" t="s">
        <v>2315</v>
      </c>
    </row>
    <row r="188">
      <c r="A188" s="43" t="s">
        <v>2290</v>
      </c>
      <c r="B188" s="27">
        <v>0.07726851851851851</v>
      </c>
      <c r="C188" s="43" t="s">
        <v>74</v>
      </c>
      <c r="D188" s="43" t="s">
        <v>91</v>
      </c>
      <c r="E188" s="28">
        <v>10.0</v>
      </c>
      <c r="F188" s="25"/>
      <c r="G188" s="26"/>
      <c r="H188" s="43" t="s">
        <v>2316</v>
      </c>
      <c r="I188" s="26"/>
      <c r="J188" s="26"/>
    </row>
    <row r="189">
      <c r="A189" s="43" t="s">
        <v>2290</v>
      </c>
      <c r="B189" s="27">
        <v>0.07788194444444445</v>
      </c>
      <c r="C189" s="43" t="s">
        <v>157</v>
      </c>
      <c r="D189" s="43" t="s">
        <v>67</v>
      </c>
      <c r="E189" s="28">
        <v>10.0</v>
      </c>
      <c r="F189" s="25">
        <f>E189-3</f>
        <v>7</v>
      </c>
      <c r="G189" s="26"/>
      <c r="H189" s="26"/>
      <c r="I189" s="26"/>
      <c r="J189" s="26"/>
    </row>
    <row r="190">
      <c r="A190" s="43" t="s">
        <v>2290</v>
      </c>
      <c r="B190" s="27">
        <v>0.10159722222222223</v>
      </c>
      <c r="C190" s="43" t="s">
        <v>968</v>
      </c>
      <c r="D190" s="43" t="s">
        <v>67</v>
      </c>
      <c r="E190" s="28">
        <v>16.0</v>
      </c>
      <c r="F190" s="28">
        <f>E190-9</f>
        <v>7</v>
      </c>
      <c r="G190" s="26"/>
      <c r="H190" s="26"/>
      <c r="I190" s="26"/>
      <c r="J190" s="26"/>
    </row>
    <row r="191">
      <c r="A191" s="43" t="s">
        <v>2290</v>
      </c>
      <c r="B191" s="27">
        <v>0.10292824074074074</v>
      </c>
      <c r="C191" s="43" t="s">
        <v>968</v>
      </c>
      <c r="D191" s="43" t="s">
        <v>120</v>
      </c>
      <c r="E191" s="28">
        <v>15.0</v>
      </c>
      <c r="F191" s="25"/>
      <c r="G191" s="26"/>
      <c r="H191" s="43" t="s">
        <v>2317</v>
      </c>
      <c r="I191" s="26"/>
      <c r="J191" s="43" t="s">
        <v>1208</v>
      </c>
    </row>
    <row r="192">
      <c r="A192" s="43" t="s">
        <v>2290</v>
      </c>
      <c r="B192" s="27">
        <v>0.10336805555555556</v>
      </c>
      <c r="C192" s="43" t="s">
        <v>82</v>
      </c>
      <c r="D192" s="43" t="s">
        <v>130</v>
      </c>
      <c r="E192" s="28">
        <v>24.0</v>
      </c>
      <c r="F192" s="25">
        <f>E192-6</f>
        <v>18</v>
      </c>
      <c r="G192" s="26"/>
      <c r="H192" s="26"/>
      <c r="I192" s="26"/>
      <c r="J192" s="26"/>
    </row>
    <row r="193">
      <c r="A193" s="43" t="s">
        <v>2290</v>
      </c>
      <c r="B193" s="27">
        <v>0.10913194444444445</v>
      </c>
      <c r="C193" s="43" t="s">
        <v>82</v>
      </c>
      <c r="D193" s="43" t="s">
        <v>67</v>
      </c>
      <c r="E193" s="28">
        <v>22.0</v>
      </c>
      <c r="F193" s="25">
        <f>E193-4</f>
        <v>18</v>
      </c>
      <c r="G193" s="26"/>
      <c r="H193" s="26"/>
      <c r="I193" s="26"/>
      <c r="J193" s="26"/>
    </row>
    <row r="194">
      <c r="A194" s="43" t="s">
        <v>2290</v>
      </c>
      <c r="B194" s="27">
        <v>0.10988425925925926</v>
      </c>
      <c r="C194" s="43" t="s">
        <v>69</v>
      </c>
      <c r="D194" s="43" t="s">
        <v>154</v>
      </c>
      <c r="E194" s="28">
        <v>15.0</v>
      </c>
      <c r="F194" s="25">
        <f>E194-5</f>
        <v>10</v>
      </c>
      <c r="G194" s="26"/>
      <c r="H194" s="26"/>
      <c r="I194" s="26"/>
      <c r="J194" s="26"/>
    </row>
    <row r="195">
      <c r="A195" s="43" t="s">
        <v>2290</v>
      </c>
      <c r="B195" s="27">
        <v>0.11266203703703703</v>
      </c>
      <c r="C195" s="43" t="s">
        <v>66</v>
      </c>
      <c r="D195" s="43" t="s">
        <v>67</v>
      </c>
      <c r="E195" s="28">
        <v>16.0</v>
      </c>
      <c r="F195" s="25">
        <f>E195-2</f>
        <v>14</v>
      </c>
      <c r="G195" s="26"/>
      <c r="H195" s="26"/>
      <c r="I195" s="26"/>
      <c r="J195" s="26"/>
    </row>
    <row r="196">
      <c r="A196" s="43" t="s">
        <v>2290</v>
      </c>
      <c r="B196" s="27">
        <v>0.11493055555555555</v>
      </c>
      <c r="C196" s="43" t="s">
        <v>82</v>
      </c>
      <c r="D196" s="43" t="s">
        <v>67</v>
      </c>
      <c r="E196" s="28">
        <v>15.0</v>
      </c>
      <c r="F196" s="25">
        <f>E196-4</f>
        <v>11</v>
      </c>
      <c r="G196" s="26"/>
      <c r="H196" s="26"/>
      <c r="I196" s="26"/>
      <c r="J196" s="26"/>
    </row>
    <row r="197">
      <c r="A197" s="43" t="s">
        <v>2290</v>
      </c>
      <c r="B197" s="27">
        <v>0.11494212962962963</v>
      </c>
      <c r="C197" s="43" t="s">
        <v>70</v>
      </c>
      <c r="D197" s="43" t="s">
        <v>67</v>
      </c>
      <c r="E197" s="28">
        <v>8.0</v>
      </c>
      <c r="F197" s="25">
        <f>E197-3</f>
        <v>5</v>
      </c>
      <c r="G197" s="26"/>
      <c r="H197" s="26"/>
      <c r="I197" s="26"/>
      <c r="J197" s="26"/>
    </row>
    <row r="198">
      <c r="A198" s="43" t="s">
        <v>2290</v>
      </c>
      <c r="B198" s="27">
        <v>0.11496527777777778</v>
      </c>
      <c r="C198" s="43" t="s">
        <v>66</v>
      </c>
      <c r="D198" s="43" t="s">
        <v>67</v>
      </c>
      <c r="E198" s="28">
        <v>7.0</v>
      </c>
      <c r="F198" s="28">
        <f>E198-2</f>
        <v>5</v>
      </c>
      <c r="G198" s="26"/>
      <c r="H198" s="26"/>
      <c r="I198" s="26"/>
      <c r="J198" s="26"/>
    </row>
    <row r="199">
      <c r="A199" s="43" t="s">
        <v>2290</v>
      </c>
      <c r="B199" s="27">
        <v>0.11496527777777778</v>
      </c>
      <c r="C199" s="43" t="s">
        <v>69</v>
      </c>
      <c r="D199" s="43" t="s">
        <v>67</v>
      </c>
      <c r="E199" s="28">
        <v>8.0</v>
      </c>
      <c r="F199" s="25">
        <f>E199-5</f>
        <v>3</v>
      </c>
      <c r="G199" s="26"/>
      <c r="H199" s="26"/>
      <c r="I199" s="26"/>
      <c r="J199" s="26"/>
    </row>
    <row r="200">
      <c r="A200" s="43" t="s">
        <v>2290</v>
      </c>
      <c r="B200" s="27">
        <v>0.11497685185185186</v>
      </c>
      <c r="C200" s="43" t="s">
        <v>74</v>
      </c>
      <c r="D200" s="43" t="s">
        <v>67</v>
      </c>
      <c r="E200" s="28">
        <v>15.0</v>
      </c>
      <c r="F200" s="25">
        <f>E200-0</f>
        <v>15</v>
      </c>
      <c r="G200" s="26"/>
      <c r="H200" s="26"/>
      <c r="I200" s="26"/>
      <c r="J200" s="26"/>
    </row>
    <row r="201">
      <c r="A201" s="43" t="s">
        <v>2290</v>
      </c>
      <c r="B201" s="27">
        <v>0.11498842592592592</v>
      </c>
      <c r="C201" s="43" t="s">
        <v>968</v>
      </c>
      <c r="D201" s="43" t="s">
        <v>67</v>
      </c>
      <c r="E201" s="28">
        <v>11.0</v>
      </c>
      <c r="F201" s="28">
        <f>E201-9</f>
        <v>2</v>
      </c>
      <c r="G201" s="26"/>
      <c r="H201" s="26"/>
      <c r="I201" s="26"/>
      <c r="J201" s="26"/>
    </row>
    <row r="202">
      <c r="A202" s="43" t="s">
        <v>2290</v>
      </c>
      <c r="B202" s="27">
        <v>0.115</v>
      </c>
      <c r="C202" s="43" t="s">
        <v>84</v>
      </c>
      <c r="D202" s="43" t="s">
        <v>67</v>
      </c>
      <c r="E202" s="28">
        <v>18.0</v>
      </c>
      <c r="F202" s="25">
        <f>E202-3</f>
        <v>15</v>
      </c>
      <c r="G202" s="26"/>
      <c r="H202" s="26"/>
      <c r="I202" s="26"/>
      <c r="J202" s="26"/>
    </row>
    <row r="203">
      <c r="A203" s="43" t="s">
        <v>2290</v>
      </c>
      <c r="B203" s="27">
        <v>0.11578703703703704</v>
      </c>
      <c r="C203" s="43" t="s">
        <v>74</v>
      </c>
      <c r="D203" s="43" t="s">
        <v>83</v>
      </c>
      <c r="E203" s="28">
        <v>20.0</v>
      </c>
      <c r="F203" s="25">
        <f>E203-11</f>
        <v>9</v>
      </c>
      <c r="G203" s="26"/>
      <c r="H203" s="26"/>
      <c r="I203" s="26"/>
      <c r="J203" s="26"/>
    </row>
    <row r="204">
      <c r="A204" s="43" t="s">
        <v>2290</v>
      </c>
      <c r="B204" s="27">
        <v>0.11881944444444445</v>
      </c>
      <c r="C204" s="43" t="s">
        <v>84</v>
      </c>
      <c r="D204" s="43" t="s">
        <v>87</v>
      </c>
      <c r="E204" s="28" t="s">
        <v>75</v>
      </c>
      <c r="F204" s="28" t="s">
        <v>75</v>
      </c>
      <c r="G204" s="26"/>
      <c r="H204" s="26"/>
      <c r="I204" s="26"/>
      <c r="J204" s="43" t="s">
        <v>2291</v>
      </c>
    </row>
    <row r="205">
      <c r="A205" s="43" t="s">
        <v>2290</v>
      </c>
      <c r="B205" s="27">
        <v>0.11881944444444445</v>
      </c>
      <c r="C205" s="43" t="s">
        <v>84</v>
      </c>
      <c r="D205" s="43" t="s">
        <v>87</v>
      </c>
      <c r="E205" s="28">
        <v>8.0</v>
      </c>
      <c r="F205" s="25">
        <f>E205-2</f>
        <v>6</v>
      </c>
      <c r="G205" s="26"/>
      <c r="H205" s="26"/>
      <c r="I205" s="26"/>
      <c r="J205" s="26"/>
    </row>
    <row r="206">
      <c r="A206" s="43" t="s">
        <v>2290</v>
      </c>
      <c r="B206" s="27">
        <v>0.11990740740740741</v>
      </c>
      <c r="C206" s="43" t="s">
        <v>84</v>
      </c>
      <c r="D206" s="43" t="s">
        <v>93</v>
      </c>
      <c r="E206" s="28">
        <v>17.0</v>
      </c>
      <c r="F206" s="25">
        <f>E206-8</f>
        <v>9</v>
      </c>
      <c r="G206" s="26"/>
      <c r="H206" s="26"/>
      <c r="I206" s="26"/>
      <c r="J206" s="43" t="s">
        <v>2318</v>
      </c>
    </row>
    <row r="207">
      <c r="A207" s="43" t="s">
        <v>2290</v>
      </c>
      <c r="B207" s="27">
        <v>0.1203125</v>
      </c>
      <c r="C207" s="43" t="s">
        <v>84</v>
      </c>
      <c r="D207" s="43" t="s">
        <v>91</v>
      </c>
      <c r="E207" s="28">
        <v>17.0</v>
      </c>
      <c r="F207" s="25"/>
      <c r="G207" s="26"/>
      <c r="H207" s="43" t="s">
        <v>2319</v>
      </c>
      <c r="I207" s="26"/>
      <c r="J207" s="26"/>
    </row>
    <row r="208">
      <c r="A208" s="43" t="s">
        <v>2290</v>
      </c>
      <c r="B208" s="27">
        <v>0.12076388888888889</v>
      </c>
      <c r="C208" s="43" t="s">
        <v>84</v>
      </c>
      <c r="D208" s="43" t="s">
        <v>91</v>
      </c>
      <c r="E208" s="28">
        <v>11.0</v>
      </c>
      <c r="F208" s="25"/>
      <c r="G208" s="26"/>
      <c r="H208" s="43" t="s">
        <v>2319</v>
      </c>
      <c r="I208" s="26"/>
      <c r="J208" s="26"/>
    </row>
    <row r="209">
      <c r="A209" s="43" t="s">
        <v>2290</v>
      </c>
      <c r="B209" s="27">
        <v>0.12299768518518518</v>
      </c>
      <c r="C209" s="43" t="s">
        <v>66</v>
      </c>
      <c r="D209" s="43" t="s">
        <v>87</v>
      </c>
      <c r="E209" s="28">
        <v>15.0</v>
      </c>
      <c r="F209" s="25">
        <f>E209-0</f>
        <v>15</v>
      </c>
      <c r="G209" s="26"/>
      <c r="H209" s="26"/>
      <c r="I209" s="26"/>
      <c r="J209" s="26"/>
    </row>
    <row r="210">
      <c r="A210" s="43" t="s">
        <v>2290</v>
      </c>
      <c r="B210" s="27">
        <v>0.12325231481481481</v>
      </c>
      <c r="C210" s="43" t="s">
        <v>66</v>
      </c>
      <c r="D210" s="43" t="s">
        <v>93</v>
      </c>
      <c r="E210" s="28">
        <v>17.0</v>
      </c>
      <c r="F210" s="25">
        <f>E210-4</f>
        <v>13</v>
      </c>
      <c r="G210" s="26"/>
      <c r="H210" s="26"/>
      <c r="I210" s="26"/>
      <c r="J210" s="43" t="s">
        <v>2320</v>
      </c>
    </row>
    <row r="211">
      <c r="A211" s="43" t="s">
        <v>2290</v>
      </c>
      <c r="B211" s="27">
        <v>0.12340277777777778</v>
      </c>
      <c r="C211" s="43" t="s">
        <v>66</v>
      </c>
      <c r="D211" s="43" t="s">
        <v>209</v>
      </c>
      <c r="E211" s="28">
        <v>15.0</v>
      </c>
      <c r="F211" s="28">
        <f>E211-0</f>
        <v>15</v>
      </c>
      <c r="G211" s="26"/>
      <c r="H211" s="26"/>
      <c r="I211" s="26"/>
      <c r="J211" s="26"/>
    </row>
    <row r="212">
      <c r="A212" s="43" t="s">
        <v>2290</v>
      </c>
      <c r="B212" s="27">
        <v>0.12363425925925926</v>
      </c>
      <c r="C212" s="43" t="s">
        <v>66</v>
      </c>
      <c r="D212" s="43" t="s">
        <v>209</v>
      </c>
      <c r="E212" s="28" t="s">
        <v>75</v>
      </c>
      <c r="F212" s="28" t="s">
        <v>75</v>
      </c>
      <c r="G212" s="26"/>
      <c r="H212" s="26"/>
      <c r="I212" s="26"/>
      <c r="J212" s="43" t="s">
        <v>2291</v>
      </c>
    </row>
    <row r="213">
      <c r="A213" s="43" t="s">
        <v>2290</v>
      </c>
      <c r="B213" s="27">
        <v>0.12363425925925926</v>
      </c>
      <c r="C213" s="43" t="s">
        <v>66</v>
      </c>
      <c r="D213" s="43" t="s">
        <v>209</v>
      </c>
      <c r="E213" s="28">
        <v>18.0</v>
      </c>
      <c r="F213" s="25">
        <f>E213-0</f>
        <v>18</v>
      </c>
      <c r="G213" s="26"/>
      <c r="H213" s="43" t="s">
        <v>2321</v>
      </c>
      <c r="I213" s="26"/>
      <c r="J213" s="26"/>
    </row>
    <row r="214">
      <c r="A214" s="43" t="s">
        <v>2290</v>
      </c>
      <c r="B214" s="27">
        <v>0.12482638888888889</v>
      </c>
      <c r="C214" s="43" t="s">
        <v>84</v>
      </c>
      <c r="D214" s="43" t="s">
        <v>209</v>
      </c>
      <c r="E214" s="28" t="s">
        <v>75</v>
      </c>
      <c r="F214" s="25"/>
      <c r="G214" s="26"/>
      <c r="H214" s="26"/>
      <c r="I214" s="26"/>
      <c r="J214" s="43" t="s">
        <v>2291</v>
      </c>
    </row>
    <row r="215">
      <c r="A215" s="43" t="s">
        <v>2290</v>
      </c>
      <c r="B215" s="27">
        <v>0.12482638888888889</v>
      </c>
      <c r="C215" s="43" t="s">
        <v>84</v>
      </c>
      <c r="D215" s="43" t="s">
        <v>209</v>
      </c>
      <c r="E215" s="28">
        <v>18.0</v>
      </c>
      <c r="F215" s="25">
        <f>E215-3</f>
        <v>15</v>
      </c>
      <c r="G215" s="26"/>
      <c r="H215" s="26"/>
      <c r="I215" s="26"/>
      <c r="J215" s="26"/>
    </row>
    <row r="216">
      <c r="A216" s="43" t="s">
        <v>2290</v>
      </c>
      <c r="B216" s="27">
        <v>0.12693287037037038</v>
      </c>
      <c r="C216" s="43" t="s">
        <v>968</v>
      </c>
      <c r="D216" s="43" t="s">
        <v>67</v>
      </c>
      <c r="E216" s="28">
        <v>25.0</v>
      </c>
      <c r="F216" s="25">
        <f>E216-9</f>
        <v>16</v>
      </c>
      <c r="G216" s="26"/>
      <c r="H216" s="26"/>
      <c r="I216" s="26"/>
      <c r="J216" s="26"/>
    </row>
    <row r="217">
      <c r="A217" s="43" t="s">
        <v>2290</v>
      </c>
      <c r="B217" s="27">
        <v>0.12854166666666667</v>
      </c>
      <c r="C217" s="43" t="s">
        <v>84</v>
      </c>
      <c r="D217" s="43" t="s">
        <v>93</v>
      </c>
      <c r="E217" s="28" t="s">
        <v>68</v>
      </c>
      <c r="F217" s="28">
        <v>20.0</v>
      </c>
      <c r="G217" s="26"/>
      <c r="H217" s="26"/>
      <c r="I217" s="26"/>
      <c r="J217" s="43" t="s">
        <v>2318</v>
      </c>
    </row>
    <row r="218">
      <c r="A218" s="43" t="s">
        <v>2290</v>
      </c>
      <c r="B218" s="27">
        <v>0.12915509259259259</v>
      </c>
      <c r="C218" s="43" t="s">
        <v>84</v>
      </c>
      <c r="D218" s="43" t="s">
        <v>91</v>
      </c>
      <c r="E218" s="28">
        <v>27.0</v>
      </c>
      <c r="F218" s="25"/>
      <c r="G218" s="26"/>
      <c r="H218" s="43" t="s">
        <v>2322</v>
      </c>
      <c r="I218" s="28">
        <v>1.0</v>
      </c>
      <c r="J218" s="43" t="s">
        <v>119</v>
      </c>
    </row>
    <row r="219">
      <c r="A219" s="43" t="s">
        <v>2290</v>
      </c>
      <c r="B219" s="27">
        <v>0.12997685185185184</v>
      </c>
      <c r="C219" s="43" t="s">
        <v>84</v>
      </c>
      <c r="D219" s="43" t="s">
        <v>93</v>
      </c>
      <c r="E219" s="28">
        <v>18.0</v>
      </c>
      <c r="F219" s="25">
        <f>E219-8</f>
        <v>10</v>
      </c>
      <c r="G219" s="26"/>
      <c r="H219" s="26"/>
      <c r="I219" s="26"/>
      <c r="J219" s="43" t="s">
        <v>2323</v>
      </c>
    </row>
    <row r="220">
      <c r="A220" s="43" t="s">
        <v>2290</v>
      </c>
      <c r="B220" s="27">
        <v>0.13008101851851853</v>
      </c>
      <c r="C220" s="43" t="s">
        <v>84</v>
      </c>
      <c r="D220" s="43" t="s">
        <v>91</v>
      </c>
      <c r="E220" s="28">
        <v>14.0</v>
      </c>
      <c r="F220" s="25"/>
      <c r="G220" s="26"/>
      <c r="H220" s="43" t="s">
        <v>2324</v>
      </c>
      <c r="I220" s="26"/>
      <c r="J220" s="26"/>
    </row>
    <row r="221">
      <c r="A221" s="43" t="s">
        <v>2290</v>
      </c>
      <c r="B221" s="27">
        <v>0.13314814814814815</v>
      </c>
      <c r="C221" s="43" t="s">
        <v>968</v>
      </c>
      <c r="D221" s="43" t="s">
        <v>87</v>
      </c>
      <c r="E221" s="28" t="s">
        <v>68</v>
      </c>
      <c r="F221" s="28">
        <v>20.0</v>
      </c>
      <c r="G221" s="26"/>
      <c r="H221" s="26"/>
      <c r="I221" s="26"/>
      <c r="J221" s="26"/>
    </row>
    <row r="222">
      <c r="A222" s="43" t="s">
        <v>2290</v>
      </c>
      <c r="B222" s="27">
        <v>0.13381944444444444</v>
      </c>
      <c r="C222" s="43" t="s">
        <v>74</v>
      </c>
      <c r="D222" s="43" t="s">
        <v>67</v>
      </c>
      <c r="E222" s="28">
        <v>7.0</v>
      </c>
      <c r="F222" s="28">
        <f>E222-0</f>
        <v>7</v>
      </c>
      <c r="G222" s="26"/>
      <c r="H222" s="26"/>
      <c r="I222" s="26"/>
      <c r="J222" s="26"/>
    </row>
    <row r="223">
      <c r="A223" s="43" t="s">
        <v>2290</v>
      </c>
      <c r="B223" s="27">
        <v>0.13446759259259258</v>
      </c>
      <c r="C223" s="43" t="s">
        <v>70</v>
      </c>
      <c r="D223" s="43" t="s">
        <v>67</v>
      </c>
      <c r="E223" s="28">
        <v>8.0</v>
      </c>
      <c r="F223" s="25">
        <f>E223-3</f>
        <v>5</v>
      </c>
      <c r="G223" s="26"/>
      <c r="H223" s="26"/>
      <c r="I223" s="26"/>
      <c r="J223" s="26"/>
    </row>
    <row r="224">
      <c r="A224" s="43" t="s">
        <v>2290</v>
      </c>
      <c r="B224" s="27">
        <v>0.1377662037037037</v>
      </c>
      <c r="C224" s="43" t="s">
        <v>84</v>
      </c>
      <c r="D224" s="43" t="s">
        <v>93</v>
      </c>
      <c r="E224" s="28">
        <v>10.0</v>
      </c>
      <c r="F224" s="25">
        <f t="shared" ref="F224:F225" si="6">E224-8</f>
        <v>2</v>
      </c>
      <c r="G224" s="26"/>
      <c r="H224" s="26"/>
      <c r="I224" s="26"/>
      <c r="J224" s="43" t="s">
        <v>2323</v>
      </c>
    </row>
    <row r="225">
      <c r="A225" s="43" t="s">
        <v>2290</v>
      </c>
      <c r="B225" s="27">
        <v>0.1379513888888889</v>
      </c>
      <c r="C225" s="43" t="s">
        <v>84</v>
      </c>
      <c r="D225" s="43" t="s">
        <v>93</v>
      </c>
      <c r="E225" s="28">
        <v>11.0</v>
      </c>
      <c r="F225" s="28">
        <f t="shared" si="6"/>
        <v>3</v>
      </c>
      <c r="G225" s="26"/>
      <c r="H225" s="26"/>
      <c r="I225" s="26"/>
      <c r="J225" s="43" t="s">
        <v>2323</v>
      </c>
    </row>
    <row r="226">
      <c r="A226" s="43" t="s">
        <v>2290</v>
      </c>
      <c r="B226" s="27">
        <v>0.13913194444444443</v>
      </c>
      <c r="C226" s="43" t="s">
        <v>968</v>
      </c>
      <c r="D226" s="43" t="s">
        <v>91</v>
      </c>
      <c r="E226" s="28">
        <v>19.0</v>
      </c>
      <c r="F226" s="25"/>
      <c r="G226" s="26"/>
      <c r="H226" s="43" t="s">
        <v>2325</v>
      </c>
      <c r="I226" s="26"/>
      <c r="J226" s="26"/>
    </row>
    <row r="227">
      <c r="A227" s="43" t="s">
        <v>2290</v>
      </c>
      <c r="B227" s="27">
        <v>0.1396990740740741</v>
      </c>
      <c r="C227" s="43" t="s">
        <v>968</v>
      </c>
      <c r="D227" s="43" t="s">
        <v>91</v>
      </c>
      <c r="E227" s="28">
        <v>14.0</v>
      </c>
      <c r="F227" s="25"/>
      <c r="G227" s="26"/>
      <c r="H227" s="43" t="s">
        <v>2326</v>
      </c>
      <c r="I227" s="26"/>
      <c r="J227" s="26"/>
    </row>
    <row r="228">
      <c r="A228" s="43" t="s">
        <v>2290</v>
      </c>
      <c r="B228" s="27">
        <v>0.1404513888888889</v>
      </c>
      <c r="C228" s="43" t="s">
        <v>82</v>
      </c>
      <c r="D228" s="43" t="s">
        <v>89</v>
      </c>
      <c r="E228" s="28">
        <v>17.0</v>
      </c>
      <c r="F228" s="25">
        <f>E228-9</f>
        <v>8</v>
      </c>
      <c r="G228" s="26"/>
      <c r="H228" s="26"/>
      <c r="I228" s="26"/>
      <c r="J228" s="43" t="s">
        <v>151</v>
      </c>
    </row>
    <row r="229">
      <c r="A229" s="43" t="s">
        <v>2290</v>
      </c>
      <c r="B229" s="27">
        <v>0.14164351851851853</v>
      </c>
      <c r="C229" s="43" t="s">
        <v>70</v>
      </c>
      <c r="D229" s="43" t="s">
        <v>67</v>
      </c>
      <c r="E229" s="28">
        <v>16.0</v>
      </c>
      <c r="F229" s="25">
        <f>E229-3</f>
        <v>13</v>
      </c>
      <c r="G229" s="26"/>
      <c r="H229" s="26"/>
      <c r="I229" s="26"/>
      <c r="J229" s="26"/>
    </row>
    <row r="230">
      <c r="A230" s="43" t="s">
        <v>2290</v>
      </c>
      <c r="B230" s="27">
        <v>0.1424074074074074</v>
      </c>
      <c r="C230" s="43" t="s">
        <v>968</v>
      </c>
      <c r="D230" s="43" t="s">
        <v>209</v>
      </c>
      <c r="E230" s="28">
        <v>5.0</v>
      </c>
      <c r="F230" s="25">
        <f>E230-0</f>
        <v>5</v>
      </c>
      <c r="G230" s="26"/>
      <c r="H230" s="26"/>
      <c r="I230" s="26"/>
      <c r="J230" s="26"/>
    </row>
    <row r="231">
      <c r="A231" s="43" t="s">
        <v>2290</v>
      </c>
      <c r="B231" s="27">
        <v>0.14357638888888888</v>
      </c>
      <c r="C231" s="43" t="s">
        <v>66</v>
      </c>
      <c r="D231" s="43" t="s">
        <v>93</v>
      </c>
      <c r="E231" s="28" t="s">
        <v>75</v>
      </c>
      <c r="F231" s="28" t="s">
        <v>75</v>
      </c>
      <c r="G231" s="26"/>
      <c r="H231" s="26"/>
      <c r="I231" s="26"/>
      <c r="J231" s="43" t="s">
        <v>2291</v>
      </c>
    </row>
    <row r="232">
      <c r="A232" s="43" t="s">
        <v>2290</v>
      </c>
      <c r="B232" s="27">
        <v>0.14357638888888888</v>
      </c>
      <c r="C232" s="43" t="s">
        <v>66</v>
      </c>
      <c r="D232" s="43" t="s">
        <v>93</v>
      </c>
      <c r="E232" s="28">
        <v>23.0</v>
      </c>
      <c r="F232" s="25">
        <f>E232-10</f>
        <v>13</v>
      </c>
      <c r="G232" s="26"/>
      <c r="H232" s="26"/>
      <c r="I232" s="26"/>
      <c r="J232" s="43" t="s">
        <v>2327</v>
      </c>
    </row>
    <row r="233">
      <c r="A233" s="43" t="s">
        <v>2290</v>
      </c>
      <c r="B233" s="27">
        <v>0.14363425925925927</v>
      </c>
      <c r="C233" s="43" t="s">
        <v>66</v>
      </c>
      <c r="D233" s="43" t="s">
        <v>91</v>
      </c>
      <c r="E233" s="28">
        <v>8.0</v>
      </c>
      <c r="F233" s="28"/>
      <c r="G233" s="26"/>
      <c r="H233" s="43" t="s">
        <v>2328</v>
      </c>
      <c r="I233" s="26"/>
      <c r="J233" s="26"/>
    </row>
    <row r="234">
      <c r="A234" s="43" t="s">
        <v>2290</v>
      </c>
      <c r="B234" s="27">
        <v>0.14378472222222222</v>
      </c>
      <c r="C234" s="43" t="s">
        <v>66</v>
      </c>
      <c r="D234" s="43" t="s">
        <v>93</v>
      </c>
      <c r="E234" s="28" t="s">
        <v>75</v>
      </c>
      <c r="F234" s="28" t="s">
        <v>75</v>
      </c>
      <c r="G234" s="26"/>
      <c r="H234" s="26"/>
      <c r="I234" s="26"/>
      <c r="J234" s="43" t="s">
        <v>2291</v>
      </c>
    </row>
    <row r="235">
      <c r="A235" s="43" t="s">
        <v>2290</v>
      </c>
      <c r="B235" s="27">
        <v>0.14378472222222222</v>
      </c>
      <c r="C235" s="43" t="s">
        <v>66</v>
      </c>
      <c r="D235" s="43" t="s">
        <v>93</v>
      </c>
      <c r="E235" s="28">
        <v>19.0</v>
      </c>
      <c r="F235" s="25">
        <f>E235-10</f>
        <v>9</v>
      </c>
      <c r="G235" s="26"/>
      <c r="H235" s="26"/>
      <c r="I235" s="26"/>
      <c r="J235" s="43" t="s">
        <v>2327</v>
      </c>
    </row>
    <row r="236">
      <c r="A236" s="43" t="s">
        <v>2290</v>
      </c>
      <c r="B236" s="27">
        <v>0.14386574074074074</v>
      </c>
      <c r="C236" s="43" t="s">
        <v>66</v>
      </c>
      <c r="D236" s="43" t="s">
        <v>91</v>
      </c>
      <c r="E236" s="28">
        <v>12.0</v>
      </c>
      <c r="F236" s="28"/>
      <c r="G236" s="26"/>
      <c r="H236" s="43" t="s">
        <v>2329</v>
      </c>
      <c r="I236" s="26"/>
      <c r="J236" s="26"/>
    </row>
    <row r="237">
      <c r="A237" s="43" t="s">
        <v>2290</v>
      </c>
      <c r="B237" s="27">
        <v>0.14444444444444443</v>
      </c>
      <c r="C237" s="43" t="s">
        <v>84</v>
      </c>
      <c r="D237" s="43" t="s">
        <v>93</v>
      </c>
      <c r="E237" s="28" t="s">
        <v>75</v>
      </c>
      <c r="F237" s="28" t="s">
        <v>75</v>
      </c>
      <c r="G237" s="26"/>
      <c r="H237" s="26"/>
      <c r="I237" s="26"/>
      <c r="J237" s="43" t="s">
        <v>2291</v>
      </c>
    </row>
    <row r="238">
      <c r="A238" s="43" t="s">
        <v>2290</v>
      </c>
      <c r="B238" s="27">
        <v>0.14444444444444443</v>
      </c>
      <c r="C238" s="43" t="s">
        <v>84</v>
      </c>
      <c r="D238" s="43" t="s">
        <v>93</v>
      </c>
      <c r="E238" s="28">
        <v>15.0</v>
      </c>
      <c r="F238" s="25">
        <f>E238-8</f>
        <v>7</v>
      </c>
      <c r="G238" s="26"/>
      <c r="H238" s="26"/>
      <c r="I238" s="26"/>
      <c r="J238" s="43" t="s">
        <v>2330</v>
      </c>
    </row>
    <row r="239">
      <c r="A239" s="43" t="s">
        <v>2290</v>
      </c>
      <c r="B239" s="27">
        <v>0.14457175925925925</v>
      </c>
      <c r="C239" s="43" t="s">
        <v>84</v>
      </c>
      <c r="D239" s="43" t="s">
        <v>91</v>
      </c>
      <c r="E239" s="28">
        <v>16.0</v>
      </c>
      <c r="F239" s="25"/>
      <c r="G239" s="26"/>
      <c r="H239" s="43" t="s">
        <v>2331</v>
      </c>
      <c r="I239" s="26"/>
      <c r="J239" s="26"/>
    </row>
    <row r="240">
      <c r="A240" s="43" t="s">
        <v>2290</v>
      </c>
      <c r="B240" s="27">
        <v>0.14476851851851852</v>
      </c>
      <c r="C240" s="43" t="s">
        <v>84</v>
      </c>
      <c r="D240" s="43" t="s">
        <v>93</v>
      </c>
      <c r="E240" s="28" t="s">
        <v>75</v>
      </c>
      <c r="F240" s="28" t="s">
        <v>75</v>
      </c>
      <c r="G240" s="26"/>
      <c r="H240" s="26"/>
      <c r="I240" s="26"/>
      <c r="J240" s="43" t="s">
        <v>2332</v>
      </c>
    </row>
    <row r="241">
      <c r="A241" s="43" t="s">
        <v>2290</v>
      </c>
      <c r="B241" s="27">
        <v>0.14476851851851852</v>
      </c>
      <c r="C241" s="43" t="s">
        <v>84</v>
      </c>
      <c r="D241" s="43" t="s">
        <v>93</v>
      </c>
      <c r="E241" s="28">
        <v>20.0</v>
      </c>
      <c r="F241" s="25">
        <f>E241-8</f>
        <v>12</v>
      </c>
      <c r="G241" s="26"/>
      <c r="H241" s="26"/>
      <c r="I241" s="26"/>
      <c r="J241" s="43" t="s">
        <v>2330</v>
      </c>
    </row>
    <row r="242">
      <c r="A242" s="43" t="s">
        <v>2290</v>
      </c>
      <c r="B242" s="27">
        <v>0.1448611111111111</v>
      </c>
      <c r="C242" s="43" t="s">
        <v>84</v>
      </c>
      <c r="D242" s="43" t="s">
        <v>91</v>
      </c>
      <c r="E242" s="28">
        <v>12.0</v>
      </c>
      <c r="F242" s="25"/>
      <c r="G242" s="26"/>
      <c r="H242" s="43" t="s">
        <v>2329</v>
      </c>
      <c r="I242" s="26"/>
      <c r="J242" s="26"/>
    </row>
    <row r="243">
      <c r="A243" s="43" t="s">
        <v>2290</v>
      </c>
      <c r="B243" s="27">
        <v>0.14527777777777778</v>
      </c>
      <c r="C243" s="43" t="s">
        <v>968</v>
      </c>
      <c r="D243" s="43" t="s">
        <v>91</v>
      </c>
      <c r="E243" s="28">
        <v>10.0</v>
      </c>
      <c r="F243" s="25"/>
      <c r="G243" s="26"/>
      <c r="H243" s="43" t="s">
        <v>2333</v>
      </c>
      <c r="I243" s="28">
        <v>2.0</v>
      </c>
      <c r="J243" s="43" t="s">
        <v>1348</v>
      </c>
    </row>
    <row r="244">
      <c r="A244" s="43" t="s">
        <v>2290</v>
      </c>
      <c r="B244" s="27">
        <v>0.14591435185185186</v>
      </c>
      <c r="C244" s="43" t="s">
        <v>968</v>
      </c>
      <c r="D244" s="43" t="s">
        <v>91</v>
      </c>
      <c r="E244" s="28">
        <v>16.0</v>
      </c>
      <c r="F244" s="25"/>
      <c r="G244" s="26"/>
      <c r="H244" s="43" t="s">
        <v>2334</v>
      </c>
      <c r="I244" s="28">
        <v>1.0</v>
      </c>
      <c r="J244" s="43" t="s">
        <v>1348</v>
      </c>
    </row>
    <row r="245">
      <c r="A245" s="43" t="s">
        <v>2290</v>
      </c>
      <c r="B245" s="27">
        <v>0.14699074074074073</v>
      </c>
      <c r="C245" s="43" t="s">
        <v>66</v>
      </c>
      <c r="D245" s="43" t="s">
        <v>83</v>
      </c>
      <c r="E245" s="28">
        <v>14.0</v>
      </c>
      <c r="F245" s="25">
        <f>E245-6</f>
        <v>8</v>
      </c>
      <c r="G245" s="26"/>
      <c r="H245" s="26"/>
      <c r="I245" s="26"/>
      <c r="J245" s="26"/>
    </row>
    <row r="246">
      <c r="A246" s="43" t="s">
        <v>2290</v>
      </c>
      <c r="B246" s="27">
        <v>0.1478472222222222</v>
      </c>
      <c r="C246" s="43" t="s">
        <v>69</v>
      </c>
      <c r="D246" s="43" t="s">
        <v>67</v>
      </c>
      <c r="E246" s="28">
        <v>24.0</v>
      </c>
      <c r="F246" s="25">
        <f>E246-5</f>
        <v>19</v>
      </c>
      <c r="G246" s="26"/>
      <c r="H246" s="26"/>
      <c r="I246" s="26"/>
      <c r="J246" s="26"/>
    </row>
    <row r="247">
      <c r="A247" s="43" t="s">
        <v>2290</v>
      </c>
      <c r="B247" s="27">
        <v>0.14868055555555557</v>
      </c>
      <c r="C247" s="43" t="s">
        <v>968</v>
      </c>
      <c r="D247" s="43" t="s">
        <v>67</v>
      </c>
      <c r="E247" s="28">
        <v>16.0</v>
      </c>
      <c r="F247" s="25">
        <f>E247-9</f>
        <v>7</v>
      </c>
      <c r="G247" s="26"/>
      <c r="H247" s="26"/>
      <c r="I247" s="26"/>
      <c r="J247" s="26"/>
    </row>
    <row r="248">
      <c r="A248" s="43" t="s">
        <v>2290</v>
      </c>
      <c r="B248" s="27">
        <v>0.14869212962962963</v>
      </c>
      <c r="C248" s="43" t="s">
        <v>84</v>
      </c>
      <c r="D248" s="43" t="s">
        <v>67</v>
      </c>
      <c r="E248" s="28">
        <v>15.0</v>
      </c>
      <c r="F248" s="25">
        <f>E248-3</f>
        <v>12</v>
      </c>
      <c r="G248" s="26"/>
      <c r="H248" s="26"/>
      <c r="I248" s="26"/>
      <c r="J248" s="26"/>
    </row>
    <row r="249">
      <c r="A249" s="43" t="s">
        <v>2290</v>
      </c>
      <c r="B249" s="27">
        <v>0.15208333333333332</v>
      </c>
      <c r="C249" s="43" t="s">
        <v>66</v>
      </c>
      <c r="D249" s="43" t="s">
        <v>67</v>
      </c>
      <c r="E249" s="28">
        <v>18.0</v>
      </c>
      <c r="F249" s="25">
        <f>E249-2</f>
        <v>16</v>
      </c>
      <c r="G249" s="26"/>
      <c r="H249" s="26"/>
      <c r="I249" s="26"/>
      <c r="J249" s="26"/>
    </row>
    <row r="250">
      <c r="A250" s="43" t="s">
        <v>2290</v>
      </c>
      <c r="B250" s="27">
        <v>0.1529861111111111</v>
      </c>
      <c r="C250" s="43" t="s">
        <v>70</v>
      </c>
      <c r="D250" s="43" t="s">
        <v>83</v>
      </c>
      <c r="E250" s="28">
        <v>11.0</v>
      </c>
      <c r="F250" s="25">
        <f>E250-6</f>
        <v>5</v>
      </c>
      <c r="G250" s="26"/>
      <c r="H250" s="26"/>
      <c r="I250" s="26"/>
      <c r="J250" s="26"/>
    </row>
    <row r="251">
      <c r="A251" s="43" t="s">
        <v>2290</v>
      </c>
      <c r="B251" s="27">
        <v>0.1529976851851852</v>
      </c>
      <c r="C251" s="43" t="s">
        <v>84</v>
      </c>
      <c r="D251" s="43" t="s">
        <v>83</v>
      </c>
      <c r="E251" s="28">
        <v>19.0</v>
      </c>
      <c r="F251" s="25"/>
      <c r="G251" s="26"/>
      <c r="H251" s="26"/>
      <c r="I251" s="26"/>
      <c r="J251" s="26"/>
    </row>
    <row r="252">
      <c r="A252" s="43" t="s">
        <v>2290</v>
      </c>
      <c r="B252" s="27">
        <v>0.15358796296296295</v>
      </c>
      <c r="C252" s="43" t="s">
        <v>82</v>
      </c>
      <c r="D252" s="43" t="s">
        <v>83</v>
      </c>
      <c r="E252" s="28">
        <v>18.0</v>
      </c>
      <c r="F252" s="25">
        <f>E252-10</f>
        <v>8</v>
      </c>
      <c r="G252" s="26"/>
      <c r="H252" s="26"/>
      <c r="I252" s="26"/>
      <c r="J252" s="26"/>
    </row>
    <row r="253">
      <c r="A253" s="43" t="s">
        <v>2290</v>
      </c>
      <c r="B253" s="27">
        <v>0.15563657407407408</v>
      </c>
      <c r="C253" s="43" t="s">
        <v>84</v>
      </c>
      <c r="D253" s="43" t="s">
        <v>67</v>
      </c>
      <c r="E253" s="28">
        <v>14.0</v>
      </c>
      <c r="F253" s="25">
        <f>E253-3</f>
        <v>11</v>
      </c>
      <c r="G253" s="26"/>
      <c r="H253" s="26"/>
      <c r="I253" s="26"/>
      <c r="J253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2" t="s">
        <v>259</v>
      </c>
      <c r="B2" s="31">
        <v>0.01462962962962963</v>
      </c>
      <c r="C2" s="10" t="s">
        <v>69</v>
      </c>
      <c r="D2" s="10" t="s">
        <v>73</v>
      </c>
      <c r="E2" s="28">
        <v>19.0</v>
      </c>
      <c r="F2" s="25">
        <f>E2-5</f>
        <v>14</v>
      </c>
    </row>
    <row r="3">
      <c r="A3" s="32" t="s">
        <v>259</v>
      </c>
      <c r="B3" s="31">
        <v>0.01462962962962963</v>
      </c>
      <c r="C3" s="10" t="s">
        <v>72</v>
      </c>
      <c r="D3" s="10" t="s">
        <v>67</v>
      </c>
      <c r="E3" s="28" t="s">
        <v>75</v>
      </c>
      <c r="F3" s="28" t="s">
        <v>75</v>
      </c>
    </row>
    <row r="4">
      <c r="A4" s="32" t="s">
        <v>259</v>
      </c>
      <c r="B4" s="31">
        <v>0.019872685185185184</v>
      </c>
      <c r="C4" s="10" t="s">
        <v>74</v>
      </c>
      <c r="D4" s="10" t="s">
        <v>127</v>
      </c>
      <c r="E4" s="28">
        <v>10.0</v>
      </c>
      <c r="F4" s="25">
        <f>E4--3</f>
        <v>13</v>
      </c>
    </row>
    <row r="5">
      <c r="A5" s="32" t="s">
        <v>259</v>
      </c>
      <c r="B5" s="31">
        <v>0.034618055555555555</v>
      </c>
      <c r="C5" s="10" t="s">
        <v>72</v>
      </c>
      <c r="D5" s="10" t="s">
        <v>132</v>
      </c>
      <c r="E5" s="28" t="s">
        <v>75</v>
      </c>
      <c r="F5" s="28" t="s">
        <v>75</v>
      </c>
      <c r="J5" s="10" t="s">
        <v>85</v>
      </c>
    </row>
    <row r="6">
      <c r="A6" s="32" t="s">
        <v>259</v>
      </c>
      <c r="B6" s="31">
        <v>0.034618055555555555</v>
      </c>
      <c r="C6" s="10" t="s">
        <v>72</v>
      </c>
      <c r="D6" s="10" t="s">
        <v>132</v>
      </c>
      <c r="E6" s="28">
        <v>18.0</v>
      </c>
      <c r="F6" s="25">
        <f>E6-0</f>
        <v>18</v>
      </c>
      <c r="J6" s="10" t="s">
        <v>86</v>
      </c>
    </row>
    <row r="7">
      <c r="A7" s="32" t="s">
        <v>259</v>
      </c>
      <c r="B7" s="31">
        <v>0.038078703703703705</v>
      </c>
      <c r="C7" s="10" t="s">
        <v>69</v>
      </c>
      <c r="D7" s="10" t="s">
        <v>131</v>
      </c>
      <c r="E7" s="28">
        <v>18.0</v>
      </c>
      <c r="F7" s="25">
        <f>E7-1</f>
        <v>17</v>
      </c>
    </row>
    <row r="8">
      <c r="A8" s="32" t="s">
        <v>259</v>
      </c>
      <c r="B8" s="31">
        <v>0.04290509259259259</v>
      </c>
      <c r="C8" s="10" t="s">
        <v>82</v>
      </c>
      <c r="D8" s="10" t="s">
        <v>71</v>
      </c>
      <c r="E8" s="28">
        <v>11.0</v>
      </c>
      <c r="F8" s="25">
        <f>E8-5</f>
        <v>6</v>
      </c>
    </row>
    <row r="9">
      <c r="A9" s="32" t="s">
        <v>259</v>
      </c>
      <c r="B9" s="31">
        <v>0.052037037037037034</v>
      </c>
      <c r="C9" s="10" t="s">
        <v>66</v>
      </c>
      <c r="D9" s="10" t="s">
        <v>80</v>
      </c>
      <c r="E9" s="28">
        <v>13.0</v>
      </c>
      <c r="F9" s="25">
        <f>E9-6</f>
        <v>7</v>
      </c>
    </row>
    <row r="10">
      <c r="A10" s="32" t="s">
        <v>259</v>
      </c>
      <c r="B10" s="31">
        <v>0.05496527777777778</v>
      </c>
      <c r="C10" s="10" t="s">
        <v>70</v>
      </c>
      <c r="D10" s="10" t="s">
        <v>154</v>
      </c>
      <c r="E10" s="28">
        <v>19.0</v>
      </c>
      <c r="F10" s="28">
        <f>E10-3</f>
        <v>16</v>
      </c>
    </row>
    <row r="11">
      <c r="A11" s="32" t="s">
        <v>259</v>
      </c>
      <c r="B11" s="31">
        <v>0.055949074074074075</v>
      </c>
      <c r="C11" s="10" t="s">
        <v>72</v>
      </c>
      <c r="D11" s="10" t="s">
        <v>154</v>
      </c>
      <c r="E11" s="28" t="s">
        <v>75</v>
      </c>
      <c r="F11" s="28" t="s">
        <v>75</v>
      </c>
      <c r="J11" s="10" t="s">
        <v>85</v>
      </c>
    </row>
    <row r="12">
      <c r="A12" s="32" t="s">
        <v>259</v>
      </c>
      <c r="B12" s="31">
        <v>0.055949074074074075</v>
      </c>
      <c r="C12" s="10" t="s">
        <v>72</v>
      </c>
      <c r="D12" s="10" t="s">
        <v>154</v>
      </c>
      <c r="E12" s="28">
        <v>17.0</v>
      </c>
      <c r="F12" s="25">
        <f t="shared" ref="F12:F13" si="1">E12-3</f>
        <v>14</v>
      </c>
      <c r="J12" s="10" t="s">
        <v>86</v>
      </c>
    </row>
    <row r="13">
      <c r="A13" s="32" t="s">
        <v>259</v>
      </c>
      <c r="B13" s="31">
        <v>0.05700231481481482</v>
      </c>
      <c r="C13" s="10" t="s">
        <v>82</v>
      </c>
      <c r="D13" s="10" t="s">
        <v>67</v>
      </c>
      <c r="E13" s="28">
        <v>7.0</v>
      </c>
      <c r="F13" s="25">
        <f t="shared" si="1"/>
        <v>4</v>
      </c>
    </row>
    <row r="14">
      <c r="A14" s="32" t="s">
        <v>259</v>
      </c>
      <c r="B14" s="31">
        <v>0.05938657407407407</v>
      </c>
      <c r="C14" s="10" t="s">
        <v>70</v>
      </c>
      <c r="D14" s="10" t="s">
        <v>67</v>
      </c>
      <c r="E14" s="28" t="s">
        <v>88</v>
      </c>
      <c r="F14" s="28">
        <v>1.0</v>
      </c>
    </row>
    <row r="15">
      <c r="A15" s="32" t="s">
        <v>259</v>
      </c>
      <c r="B15" s="31">
        <v>0.06010416666666667</v>
      </c>
      <c r="C15" s="10" t="s">
        <v>69</v>
      </c>
      <c r="D15" s="10" t="s">
        <v>67</v>
      </c>
      <c r="E15" s="28">
        <v>19.0</v>
      </c>
      <c r="F15" s="25">
        <f>E15-3</f>
        <v>16</v>
      </c>
    </row>
    <row r="16">
      <c r="A16" s="32" t="s">
        <v>259</v>
      </c>
      <c r="B16" s="31">
        <v>0.06025462962962963</v>
      </c>
      <c r="C16" s="10" t="s">
        <v>70</v>
      </c>
      <c r="D16" s="10" t="s">
        <v>209</v>
      </c>
      <c r="E16" s="28">
        <v>14.0</v>
      </c>
      <c r="F16" s="25">
        <f>E16-0</f>
        <v>14</v>
      </c>
    </row>
    <row r="17">
      <c r="A17" s="32" t="s">
        <v>259</v>
      </c>
      <c r="B17" s="31">
        <v>0.06143518518518518</v>
      </c>
      <c r="C17" s="10" t="s">
        <v>82</v>
      </c>
      <c r="D17" s="10" t="s">
        <v>67</v>
      </c>
      <c r="E17" s="28">
        <v>13.0</v>
      </c>
      <c r="F17" s="25">
        <f>E17-3</f>
        <v>10</v>
      </c>
    </row>
    <row r="18">
      <c r="A18" s="32" t="s">
        <v>259</v>
      </c>
      <c r="B18" s="31">
        <v>0.06445601851851852</v>
      </c>
      <c r="C18" s="10" t="s">
        <v>69</v>
      </c>
      <c r="D18" s="10" t="s">
        <v>154</v>
      </c>
      <c r="E18" s="28" t="s">
        <v>75</v>
      </c>
      <c r="F18" s="28" t="s">
        <v>75</v>
      </c>
      <c r="J18" s="10" t="s">
        <v>85</v>
      </c>
    </row>
    <row r="19">
      <c r="A19" s="32" t="s">
        <v>259</v>
      </c>
      <c r="B19" s="31">
        <v>0.06445601851851852</v>
      </c>
      <c r="C19" s="10" t="s">
        <v>69</v>
      </c>
      <c r="D19" s="10" t="s">
        <v>154</v>
      </c>
      <c r="E19" s="28">
        <v>13.0</v>
      </c>
      <c r="F19" s="25">
        <f>E19-3</f>
        <v>10</v>
      </c>
      <c r="J19" s="10" t="s">
        <v>86</v>
      </c>
    </row>
    <row r="20">
      <c r="A20" s="32" t="s">
        <v>259</v>
      </c>
      <c r="B20" s="31">
        <v>0.06550925925925925</v>
      </c>
      <c r="C20" s="10" t="s">
        <v>74</v>
      </c>
      <c r="D20" s="10" t="s">
        <v>125</v>
      </c>
      <c r="E20" s="28">
        <v>21.0</v>
      </c>
      <c r="F20" s="25">
        <f>E20-8</f>
        <v>13</v>
      </c>
    </row>
    <row r="21">
      <c r="A21" s="32" t="s">
        <v>259</v>
      </c>
      <c r="B21" s="31">
        <v>0.06554398148148148</v>
      </c>
      <c r="C21" s="10" t="s">
        <v>66</v>
      </c>
      <c r="D21" s="10" t="s">
        <v>125</v>
      </c>
      <c r="E21" s="28">
        <v>15.0</v>
      </c>
      <c r="F21" s="25">
        <f>E21-0</f>
        <v>15</v>
      </c>
    </row>
    <row r="22">
      <c r="A22" s="32" t="s">
        <v>259</v>
      </c>
      <c r="B22" s="31">
        <v>0.06555555555555556</v>
      </c>
      <c r="C22" s="10" t="s">
        <v>70</v>
      </c>
      <c r="D22" s="10" t="s">
        <v>125</v>
      </c>
      <c r="E22" s="28">
        <v>16.0</v>
      </c>
      <c r="F22" s="25">
        <f>E22-6</f>
        <v>10</v>
      </c>
    </row>
    <row r="23">
      <c r="A23" s="32" t="s">
        <v>259</v>
      </c>
      <c r="B23" s="31">
        <v>0.06556712962962963</v>
      </c>
      <c r="C23" s="10" t="s">
        <v>82</v>
      </c>
      <c r="D23" s="10" t="s">
        <v>125</v>
      </c>
      <c r="E23" s="28">
        <v>12.0</v>
      </c>
      <c r="F23" s="25">
        <f>E23-1</f>
        <v>11</v>
      </c>
    </row>
    <row r="24">
      <c r="A24" s="32" t="s">
        <v>259</v>
      </c>
      <c r="B24" s="31">
        <v>0.06557870370370371</v>
      </c>
      <c r="C24" s="10" t="s">
        <v>72</v>
      </c>
      <c r="D24" s="10" t="s">
        <v>125</v>
      </c>
      <c r="E24" s="28" t="s">
        <v>75</v>
      </c>
      <c r="F24" s="28" t="s">
        <v>75</v>
      </c>
      <c r="J24" s="10" t="s">
        <v>85</v>
      </c>
    </row>
    <row r="25">
      <c r="A25" s="32" t="s">
        <v>259</v>
      </c>
      <c r="B25" s="31">
        <v>0.06557870370370371</v>
      </c>
      <c r="C25" s="10" t="s">
        <v>72</v>
      </c>
      <c r="D25" s="10" t="s">
        <v>125</v>
      </c>
      <c r="E25" s="28">
        <v>16.0</v>
      </c>
      <c r="F25" s="25">
        <f t="shared" ref="F25:F26" si="2">E25-3</f>
        <v>13</v>
      </c>
      <c r="J25" s="10" t="s">
        <v>86</v>
      </c>
    </row>
    <row r="26">
      <c r="A26" s="32" t="s">
        <v>259</v>
      </c>
      <c r="B26" s="31">
        <v>0.06559027777777778</v>
      </c>
      <c r="C26" s="10" t="s">
        <v>69</v>
      </c>
      <c r="D26" s="10" t="s">
        <v>125</v>
      </c>
      <c r="E26" s="28">
        <v>10.0</v>
      </c>
      <c r="F26" s="25">
        <f t="shared" si="2"/>
        <v>7</v>
      </c>
    </row>
    <row r="27">
      <c r="A27" s="32" t="s">
        <v>259</v>
      </c>
      <c r="B27" s="31">
        <v>0.06909722222222223</v>
      </c>
      <c r="C27" s="10" t="s">
        <v>70</v>
      </c>
      <c r="D27" s="10" t="s">
        <v>93</v>
      </c>
      <c r="E27" s="28">
        <v>10.0</v>
      </c>
      <c r="F27" s="25">
        <f>E27-6</f>
        <v>4</v>
      </c>
      <c r="J27" s="10" t="s">
        <v>148</v>
      </c>
    </row>
    <row r="28">
      <c r="A28" s="32" t="s">
        <v>259</v>
      </c>
      <c r="B28" s="31">
        <v>0.06956018518518518</v>
      </c>
      <c r="C28" s="10" t="s">
        <v>82</v>
      </c>
      <c r="D28" s="10" t="s">
        <v>89</v>
      </c>
      <c r="E28" s="28" t="s">
        <v>75</v>
      </c>
      <c r="F28" s="28" t="s">
        <v>75</v>
      </c>
      <c r="J28" s="10" t="s">
        <v>85</v>
      </c>
    </row>
    <row r="29">
      <c r="A29" s="32" t="s">
        <v>259</v>
      </c>
      <c r="B29" s="31">
        <v>0.06956018518518518</v>
      </c>
      <c r="C29" s="10" t="s">
        <v>82</v>
      </c>
      <c r="D29" s="10" t="s">
        <v>89</v>
      </c>
      <c r="E29" s="28">
        <v>21.0</v>
      </c>
      <c r="F29" s="25">
        <f>E29-6</f>
        <v>15</v>
      </c>
      <c r="J29" s="10" t="s">
        <v>260</v>
      </c>
    </row>
    <row r="30">
      <c r="A30" s="32" t="s">
        <v>259</v>
      </c>
      <c r="B30" s="31">
        <v>0.06967592592592593</v>
      </c>
      <c r="C30" s="10" t="s">
        <v>82</v>
      </c>
      <c r="D30" s="10" t="s">
        <v>91</v>
      </c>
      <c r="E30" s="28">
        <v>1.0</v>
      </c>
      <c r="F30" s="26"/>
      <c r="H30" s="10" t="s">
        <v>261</v>
      </c>
    </row>
    <row r="31">
      <c r="A31" s="32" t="s">
        <v>259</v>
      </c>
      <c r="B31" s="31">
        <v>0.06986111111111111</v>
      </c>
      <c r="C31" s="10" t="s">
        <v>69</v>
      </c>
      <c r="D31" s="10" t="s">
        <v>91</v>
      </c>
      <c r="E31" s="28">
        <v>4.0</v>
      </c>
      <c r="F31" s="26"/>
      <c r="H31" s="10" t="s">
        <v>262</v>
      </c>
      <c r="I31" s="10">
        <v>1.0</v>
      </c>
      <c r="J31" s="10" t="s">
        <v>263</v>
      </c>
    </row>
    <row r="32">
      <c r="A32" s="32" t="s">
        <v>259</v>
      </c>
      <c r="B32" s="31">
        <v>0.07018518518518518</v>
      </c>
      <c r="C32" s="10" t="s">
        <v>72</v>
      </c>
      <c r="D32" s="10" t="s">
        <v>93</v>
      </c>
      <c r="E32" s="28">
        <v>17.0</v>
      </c>
      <c r="F32" s="25">
        <f>E32-5</f>
        <v>12</v>
      </c>
      <c r="J32" s="10" t="s">
        <v>136</v>
      </c>
    </row>
    <row r="33">
      <c r="A33" s="32" t="s">
        <v>259</v>
      </c>
      <c r="B33" s="31">
        <v>0.0702662037037037</v>
      </c>
      <c r="C33" s="10" t="s">
        <v>72</v>
      </c>
      <c r="D33" s="10" t="s">
        <v>91</v>
      </c>
      <c r="E33" s="28">
        <v>10.0</v>
      </c>
      <c r="F33" s="26"/>
      <c r="H33" s="10" t="s">
        <v>264</v>
      </c>
      <c r="I33" s="10">
        <v>1.0</v>
      </c>
    </row>
    <row r="34">
      <c r="A34" s="32" t="s">
        <v>259</v>
      </c>
      <c r="B34" s="31">
        <v>0.07068287037037037</v>
      </c>
      <c r="C34" s="10" t="s">
        <v>70</v>
      </c>
      <c r="D34" s="10" t="s">
        <v>93</v>
      </c>
      <c r="E34" s="28">
        <v>9.0</v>
      </c>
      <c r="F34" s="25">
        <f t="shared" ref="F34:F35" si="3">E34-6</f>
        <v>3</v>
      </c>
      <c r="J34" s="10" t="s">
        <v>99</v>
      </c>
    </row>
    <row r="35">
      <c r="A35" s="32" t="s">
        <v>259</v>
      </c>
      <c r="B35" s="31">
        <v>0.0709375</v>
      </c>
      <c r="C35" s="10" t="s">
        <v>74</v>
      </c>
      <c r="D35" s="10" t="s">
        <v>93</v>
      </c>
      <c r="E35" s="28">
        <v>20.0</v>
      </c>
      <c r="F35" s="25">
        <f t="shared" si="3"/>
        <v>14</v>
      </c>
      <c r="J35" s="10" t="s">
        <v>142</v>
      </c>
    </row>
    <row r="36">
      <c r="A36" s="32" t="s">
        <v>259</v>
      </c>
      <c r="B36" s="31">
        <v>0.07103009259259259</v>
      </c>
      <c r="C36" s="10" t="s">
        <v>74</v>
      </c>
      <c r="D36" s="10" t="s">
        <v>91</v>
      </c>
      <c r="E36" s="28">
        <v>13.0</v>
      </c>
      <c r="F36" s="26"/>
      <c r="H36" s="10" t="s">
        <v>265</v>
      </c>
      <c r="I36" s="10">
        <v>1.0</v>
      </c>
    </row>
    <row r="37">
      <c r="A37" s="32" t="s">
        <v>259</v>
      </c>
      <c r="B37" s="31">
        <v>0.07157407407407407</v>
      </c>
      <c r="C37" s="10" t="s">
        <v>66</v>
      </c>
      <c r="D37" s="10" t="s">
        <v>67</v>
      </c>
      <c r="E37" s="25">
        <f>F37+0</f>
        <v>19</v>
      </c>
      <c r="F37" s="28">
        <v>19.0</v>
      </c>
    </row>
    <row r="38">
      <c r="A38" s="32" t="s">
        <v>259</v>
      </c>
      <c r="B38" s="31">
        <v>0.07318287037037037</v>
      </c>
      <c r="C38" s="10" t="s">
        <v>70</v>
      </c>
      <c r="D38" s="10" t="s">
        <v>83</v>
      </c>
      <c r="E38" s="28">
        <v>14.0</v>
      </c>
      <c r="F38" s="25">
        <f>E38-2</f>
        <v>12</v>
      </c>
    </row>
    <row r="39">
      <c r="A39" s="32" t="s">
        <v>259</v>
      </c>
      <c r="B39" s="31">
        <v>0.07318287037037037</v>
      </c>
      <c r="C39" s="10" t="s">
        <v>72</v>
      </c>
      <c r="D39" s="10" t="s">
        <v>154</v>
      </c>
      <c r="E39" s="28" t="s">
        <v>75</v>
      </c>
      <c r="F39" s="28" t="s">
        <v>75</v>
      </c>
      <c r="J39" s="10" t="s">
        <v>85</v>
      </c>
    </row>
    <row r="40">
      <c r="A40" s="32" t="s">
        <v>259</v>
      </c>
      <c r="B40" s="31">
        <v>0.07318287037037037</v>
      </c>
      <c r="C40" s="10" t="s">
        <v>72</v>
      </c>
      <c r="D40" s="10" t="s">
        <v>154</v>
      </c>
      <c r="E40" s="28">
        <v>14.0</v>
      </c>
      <c r="F40" s="25">
        <f>E40-3</f>
        <v>11</v>
      </c>
      <c r="J40" s="10" t="s">
        <v>86</v>
      </c>
    </row>
    <row r="41">
      <c r="A41" s="32" t="s">
        <v>259</v>
      </c>
      <c r="B41" s="31">
        <v>0.07318287037037037</v>
      </c>
      <c r="C41" s="10" t="s">
        <v>82</v>
      </c>
      <c r="D41" s="10" t="s">
        <v>83</v>
      </c>
      <c r="E41" s="28">
        <v>20.0</v>
      </c>
      <c r="F41" s="25">
        <f>E41-6</f>
        <v>14</v>
      </c>
    </row>
    <row r="42">
      <c r="A42" s="32" t="s">
        <v>259</v>
      </c>
      <c r="B42" s="31">
        <v>0.07761574074074074</v>
      </c>
      <c r="C42" s="10" t="s">
        <v>82</v>
      </c>
      <c r="D42" s="10" t="s">
        <v>67</v>
      </c>
      <c r="E42" s="28">
        <v>21.0</v>
      </c>
      <c r="F42" s="25">
        <f>E42-3</f>
        <v>18</v>
      </c>
    </row>
    <row r="43">
      <c r="A43" s="32" t="s">
        <v>259</v>
      </c>
      <c r="B43" s="31">
        <v>0.08003472222222222</v>
      </c>
      <c r="C43" s="10" t="s">
        <v>74</v>
      </c>
      <c r="D43" s="10" t="s">
        <v>100</v>
      </c>
      <c r="E43" s="28" t="s">
        <v>75</v>
      </c>
      <c r="F43" s="28" t="s">
        <v>75</v>
      </c>
      <c r="J43" s="10" t="s">
        <v>160</v>
      </c>
    </row>
    <row r="44">
      <c r="A44" s="32" t="s">
        <v>259</v>
      </c>
      <c r="B44" s="31">
        <v>0.08003472222222222</v>
      </c>
      <c r="C44" s="10" t="s">
        <v>74</v>
      </c>
      <c r="D44" s="10" t="s">
        <v>100</v>
      </c>
      <c r="E44" s="28">
        <v>24.0</v>
      </c>
      <c r="F44" s="25">
        <f>E44-6</f>
        <v>18</v>
      </c>
      <c r="J44" s="10" t="s">
        <v>161</v>
      </c>
    </row>
    <row r="45">
      <c r="A45" s="32" t="s">
        <v>259</v>
      </c>
      <c r="B45" s="31">
        <v>0.08079861111111111</v>
      </c>
      <c r="C45" s="10" t="s">
        <v>74</v>
      </c>
      <c r="D45" s="10" t="s">
        <v>67</v>
      </c>
      <c r="E45" s="28" t="s">
        <v>75</v>
      </c>
      <c r="F45" s="28" t="s">
        <v>75</v>
      </c>
      <c r="J45" s="10" t="s">
        <v>160</v>
      </c>
    </row>
    <row r="46">
      <c r="A46" s="32" t="s">
        <v>259</v>
      </c>
      <c r="B46" s="31">
        <v>0.08079861111111111</v>
      </c>
      <c r="C46" s="10" t="s">
        <v>74</v>
      </c>
      <c r="D46" s="10" t="s">
        <v>67</v>
      </c>
      <c r="E46" s="28">
        <v>8.0</v>
      </c>
      <c r="F46" s="25">
        <f>E46-0</f>
        <v>8</v>
      </c>
      <c r="J46" s="10" t="s">
        <v>161</v>
      </c>
    </row>
    <row r="47">
      <c r="A47" s="32" t="s">
        <v>259</v>
      </c>
      <c r="B47" s="31">
        <v>0.08121527777777778</v>
      </c>
      <c r="C47" s="10" t="s">
        <v>74</v>
      </c>
      <c r="D47" s="10" t="s">
        <v>83</v>
      </c>
      <c r="E47" s="28" t="s">
        <v>75</v>
      </c>
      <c r="F47" s="28" t="s">
        <v>75</v>
      </c>
      <c r="J47" s="10" t="s">
        <v>160</v>
      </c>
    </row>
    <row r="48">
      <c r="A48" s="32" t="s">
        <v>259</v>
      </c>
      <c r="B48" s="31">
        <v>0.08121527777777778</v>
      </c>
      <c r="C48" s="10" t="s">
        <v>74</v>
      </c>
      <c r="D48" s="10" t="s">
        <v>83</v>
      </c>
      <c r="E48" s="28">
        <v>8.0</v>
      </c>
      <c r="F48" s="25">
        <f>E48-5</f>
        <v>3</v>
      </c>
      <c r="J48" s="10" t="s">
        <v>161</v>
      </c>
    </row>
    <row r="49">
      <c r="A49" s="32" t="s">
        <v>259</v>
      </c>
      <c r="B49" s="31">
        <v>0.08204861111111111</v>
      </c>
      <c r="C49" s="10" t="s">
        <v>74</v>
      </c>
      <c r="D49" s="10" t="s">
        <v>93</v>
      </c>
      <c r="E49" s="28">
        <v>18.0</v>
      </c>
      <c r="F49" s="25">
        <f>E49-6</f>
        <v>12</v>
      </c>
      <c r="J49" s="10" t="s">
        <v>197</v>
      </c>
    </row>
    <row r="50">
      <c r="A50" s="32" t="s">
        <v>259</v>
      </c>
      <c r="B50" s="31">
        <v>0.08209490740740741</v>
      </c>
      <c r="C50" s="10" t="s">
        <v>74</v>
      </c>
      <c r="D50" s="10" t="s">
        <v>91</v>
      </c>
      <c r="E50" s="28">
        <v>11.0</v>
      </c>
      <c r="F50" s="26"/>
      <c r="H50" s="10" t="s">
        <v>266</v>
      </c>
    </row>
    <row r="51">
      <c r="A51" s="32" t="s">
        <v>259</v>
      </c>
      <c r="B51" s="31">
        <v>0.08337962962962962</v>
      </c>
      <c r="C51" s="10" t="s">
        <v>69</v>
      </c>
      <c r="D51" s="10" t="s">
        <v>89</v>
      </c>
      <c r="E51" s="28">
        <v>21.0</v>
      </c>
      <c r="F51" s="25">
        <f>E51-5</f>
        <v>16</v>
      </c>
      <c r="J51" s="10" t="s">
        <v>267</v>
      </c>
    </row>
    <row r="52">
      <c r="A52" s="32" t="s">
        <v>259</v>
      </c>
      <c r="B52" s="31">
        <v>0.08348379629629629</v>
      </c>
      <c r="C52" s="10" t="s">
        <v>69</v>
      </c>
      <c r="D52" s="10" t="s">
        <v>91</v>
      </c>
      <c r="E52" s="28">
        <v>10.0</v>
      </c>
      <c r="F52" s="26"/>
      <c r="H52" s="10" t="s">
        <v>268</v>
      </c>
    </row>
    <row r="53">
      <c r="A53" s="32" t="s">
        <v>259</v>
      </c>
      <c r="B53" s="31">
        <v>0.08377314814814815</v>
      </c>
      <c r="C53" s="10" t="s">
        <v>66</v>
      </c>
      <c r="D53" s="10" t="s">
        <v>89</v>
      </c>
      <c r="E53" s="28">
        <v>24.0</v>
      </c>
      <c r="F53" s="25">
        <f>E53-6</f>
        <v>18</v>
      </c>
      <c r="J53" s="10" t="s">
        <v>171</v>
      </c>
    </row>
    <row r="54">
      <c r="A54" s="32" t="s">
        <v>259</v>
      </c>
      <c r="B54" s="31">
        <v>0.08402777777777778</v>
      </c>
      <c r="C54" s="10" t="s">
        <v>66</v>
      </c>
      <c r="D54" s="10" t="s">
        <v>91</v>
      </c>
      <c r="E54" s="28">
        <v>9.0</v>
      </c>
      <c r="F54" s="26"/>
      <c r="H54" s="10" t="s">
        <v>269</v>
      </c>
    </row>
    <row r="55">
      <c r="A55" s="32" t="s">
        <v>259</v>
      </c>
      <c r="B55" s="31">
        <v>0.08450231481481481</v>
      </c>
      <c r="C55" s="10" t="s">
        <v>72</v>
      </c>
      <c r="D55" s="10" t="s">
        <v>91</v>
      </c>
      <c r="E55" s="28">
        <v>3.0</v>
      </c>
      <c r="F55" s="26"/>
      <c r="H55" s="10" t="s">
        <v>270</v>
      </c>
      <c r="J55" s="10" t="s">
        <v>189</v>
      </c>
    </row>
    <row r="56">
      <c r="A56" s="32" t="s">
        <v>259</v>
      </c>
      <c r="B56" s="31">
        <v>0.08517361111111112</v>
      </c>
      <c r="C56" s="10" t="s">
        <v>74</v>
      </c>
      <c r="D56" s="10" t="s">
        <v>89</v>
      </c>
      <c r="E56" s="28">
        <v>19.0</v>
      </c>
      <c r="F56" s="25">
        <f>E56-5</f>
        <v>14</v>
      </c>
      <c r="J56" s="10" t="s">
        <v>271</v>
      </c>
    </row>
    <row r="57">
      <c r="A57" s="32" t="s">
        <v>259</v>
      </c>
      <c r="B57" s="31">
        <v>0.08519675925925926</v>
      </c>
      <c r="C57" s="10" t="s">
        <v>74</v>
      </c>
      <c r="D57" s="10" t="s">
        <v>91</v>
      </c>
      <c r="E57" s="28">
        <v>7.0</v>
      </c>
      <c r="F57" s="26"/>
      <c r="H57" s="10" t="s">
        <v>272</v>
      </c>
      <c r="I57" s="10">
        <v>1.0</v>
      </c>
    </row>
    <row r="58">
      <c r="A58" s="32" t="s">
        <v>259</v>
      </c>
      <c r="B58" s="31">
        <v>0.08641203703703704</v>
      </c>
      <c r="C58" s="10" t="s">
        <v>70</v>
      </c>
      <c r="D58" s="10" t="s">
        <v>93</v>
      </c>
      <c r="E58" s="28">
        <v>19.0</v>
      </c>
      <c r="F58" s="25">
        <f>E58-6</f>
        <v>13</v>
      </c>
      <c r="J58" s="10" t="s">
        <v>148</v>
      </c>
    </row>
    <row r="59">
      <c r="A59" s="32" t="s">
        <v>259</v>
      </c>
      <c r="B59" s="31">
        <v>0.08646990740740741</v>
      </c>
      <c r="C59" s="10" t="s">
        <v>70</v>
      </c>
      <c r="D59" s="10" t="s">
        <v>91</v>
      </c>
      <c r="E59" s="28">
        <v>10.0</v>
      </c>
      <c r="F59" s="26"/>
      <c r="H59" s="10" t="s">
        <v>273</v>
      </c>
      <c r="I59" s="10">
        <v>1.0</v>
      </c>
    </row>
    <row r="60">
      <c r="A60" s="32" t="s">
        <v>259</v>
      </c>
      <c r="B60" s="31">
        <v>0.08863425925925926</v>
      </c>
      <c r="C60" s="10" t="s">
        <v>69</v>
      </c>
      <c r="D60" s="10" t="s">
        <v>83</v>
      </c>
      <c r="E60" s="28" t="s">
        <v>75</v>
      </c>
      <c r="F60" s="28" t="s">
        <v>75</v>
      </c>
      <c r="J60" s="10" t="s">
        <v>85</v>
      </c>
    </row>
    <row r="61">
      <c r="A61" s="32" t="s">
        <v>259</v>
      </c>
      <c r="B61" s="31">
        <v>0.08863425925925926</v>
      </c>
      <c r="C61" s="10" t="s">
        <v>69</v>
      </c>
      <c r="D61" s="10" t="s">
        <v>83</v>
      </c>
      <c r="E61" s="28">
        <v>11.0</v>
      </c>
      <c r="F61" s="25">
        <f>E61-1</f>
        <v>10</v>
      </c>
      <c r="J61" s="10" t="s">
        <v>86</v>
      </c>
    </row>
    <row r="62">
      <c r="A62" s="32" t="s">
        <v>259</v>
      </c>
      <c r="B62" s="31">
        <v>0.0895486111111111</v>
      </c>
      <c r="C62" s="10" t="s">
        <v>72</v>
      </c>
      <c r="D62" s="10" t="s">
        <v>131</v>
      </c>
      <c r="E62" s="28">
        <v>11.0</v>
      </c>
      <c r="F62" s="25">
        <f>E62-0</f>
        <v>11</v>
      </c>
    </row>
    <row r="63">
      <c r="A63" s="32" t="s">
        <v>259</v>
      </c>
      <c r="B63" s="31">
        <v>0.08994212962962964</v>
      </c>
      <c r="C63" s="10" t="s">
        <v>82</v>
      </c>
      <c r="D63" s="10" t="s">
        <v>131</v>
      </c>
      <c r="E63" s="28">
        <v>10.0</v>
      </c>
      <c r="F63" s="25">
        <f>E63-4</f>
        <v>6</v>
      </c>
    </row>
    <row r="64">
      <c r="A64" s="32" t="s">
        <v>259</v>
      </c>
      <c r="B64" s="31">
        <v>0.09315972222222223</v>
      </c>
      <c r="C64" s="10" t="s">
        <v>74</v>
      </c>
      <c r="D64" s="10" t="s">
        <v>125</v>
      </c>
      <c r="E64" s="28" t="s">
        <v>75</v>
      </c>
      <c r="F64" s="28" t="s">
        <v>75</v>
      </c>
      <c r="J64" s="10" t="s">
        <v>274</v>
      </c>
    </row>
    <row r="65">
      <c r="A65" s="32" t="s">
        <v>259</v>
      </c>
      <c r="B65" s="31">
        <v>0.09315972222222223</v>
      </c>
      <c r="C65" s="10" t="s">
        <v>74</v>
      </c>
      <c r="D65" s="10" t="s">
        <v>125</v>
      </c>
      <c r="E65" s="28">
        <v>13.0</v>
      </c>
      <c r="F65" s="25">
        <f>E65-8</f>
        <v>5</v>
      </c>
    </row>
    <row r="66">
      <c r="A66" s="32" t="s">
        <v>259</v>
      </c>
      <c r="B66" s="31">
        <v>0.0935300925925926</v>
      </c>
      <c r="C66" s="10" t="s">
        <v>74</v>
      </c>
      <c r="D66" s="10" t="s">
        <v>83</v>
      </c>
      <c r="E66" s="28" t="s">
        <v>75</v>
      </c>
      <c r="F66" s="28" t="s">
        <v>75</v>
      </c>
      <c r="J66" s="10" t="s">
        <v>160</v>
      </c>
    </row>
    <row r="67">
      <c r="A67" s="32" t="s">
        <v>259</v>
      </c>
      <c r="B67" s="31">
        <v>0.0935300925925926</v>
      </c>
      <c r="C67" s="10" t="s">
        <v>74</v>
      </c>
      <c r="D67" s="10" t="s">
        <v>83</v>
      </c>
      <c r="E67" s="28">
        <v>10.0</v>
      </c>
      <c r="F67" s="25">
        <f>E67-5</f>
        <v>5</v>
      </c>
      <c r="J67" s="10" t="s">
        <v>161</v>
      </c>
    </row>
    <row r="68">
      <c r="A68" s="32" t="s">
        <v>259</v>
      </c>
      <c r="B68" s="31">
        <v>0.09481481481481481</v>
      </c>
      <c r="C68" s="10" t="s">
        <v>74</v>
      </c>
      <c r="D68" s="10" t="s">
        <v>125</v>
      </c>
      <c r="E68" s="28">
        <v>24.0</v>
      </c>
      <c r="F68" s="25">
        <f>E68-8</f>
        <v>16</v>
      </c>
    </row>
    <row r="69">
      <c r="A69" s="32" t="s">
        <v>259</v>
      </c>
      <c r="B69" s="31">
        <v>0.09493055555555556</v>
      </c>
      <c r="C69" s="10" t="s">
        <v>74</v>
      </c>
      <c r="D69" s="10" t="s">
        <v>83</v>
      </c>
      <c r="E69" s="28">
        <v>13.0</v>
      </c>
      <c r="F69" s="25">
        <f>E69-5</f>
        <v>8</v>
      </c>
      <c r="J69" s="10" t="s">
        <v>161</v>
      </c>
    </row>
    <row r="70">
      <c r="A70" s="32" t="s">
        <v>259</v>
      </c>
      <c r="B70" s="31">
        <v>0.09493055555555556</v>
      </c>
      <c r="C70" s="10" t="s">
        <v>74</v>
      </c>
      <c r="D70" s="10" t="s">
        <v>83</v>
      </c>
      <c r="E70" s="28" t="s">
        <v>75</v>
      </c>
      <c r="F70" s="28" t="s">
        <v>75</v>
      </c>
      <c r="J70" s="10" t="s">
        <v>160</v>
      </c>
    </row>
    <row r="71">
      <c r="A71" s="32" t="s">
        <v>259</v>
      </c>
      <c r="B71" s="31">
        <v>0.10827546296296296</v>
      </c>
      <c r="C71" s="10" t="s">
        <v>74</v>
      </c>
      <c r="D71" s="10" t="s">
        <v>67</v>
      </c>
      <c r="E71" s="28" t="s">
        <v>75</v>
      </c>
      <c r="F71" s="28" t="s">
        <v>75</v>
      </c>
      <c r="J71" s="10" t="s">
        <v>160</v>
      </c>
    </row>
    <row r="72">
      <c r="A72" s="32" t="s">
        <v>259</v>
      </c>
      <c r="B72" s="31">
        <v>0.10827546296296296</v>
      </c>
      <c r="C72" s="10" t="s">
        <v>74</v>
      </c>
      <c r="D72" s="10" t="s">
        <v>67</v>
      </c>
      <c r="E72" s="28">
        <v>5.0</v>
      </c>
      <c r="F72" s="25">
        <f>E72-0</f>
        <v>5</v>
      </c>
      <c r="J72" s="10" t="s">
        <v>161</v>
      </c>
    </row>
    <row r="73">
      <c r="A73" s="32" t="s">
        <v>259</v>
      </c>
      <c r="B73" s="31">
        <v>0.10829861111111111</v>
      </c>
      <c r="C73" s="10" t="s">
        <v>69</v>
      </c>
      <c r="D73" s="10" t="s">
        <v>67</v>
      </c>
      <c r="E73" s="28">
        <v>11.0</v>
      </c>
      <c r="F73" s="25">
        <f>E73-3</f>
        <v>8</v>
      </c>
    </row>
    <row r="74">
      <c r="A74" s="32" t="s">
        <v>259</v>
      </c>
      <c r="B74" s="31">
        <v>0.10847222222222222</v>
      </c>
      <c r="C74" s="10" t="s">
        <v>74</v>
      </c>
      <c r="D74" s="10" t="s">
        <v>125</v>
      </c>
      <c r="E74" s="28">
        <v>22.0</v>
      </c>
      <c r="F74" s="25">
        <f>E74-8</f>
        <v>14</v>
      </c>
    </row>
    <row r="75">
      <c r="A75" s="32" t="s">
        <v>259</v>
      </c>
      <c r="B75" s="31">
        <v>0.1084837962962963</v>
      </c>
      <c r="C75" s="10" t="s">
        <v>69</v>
      </c>
      <c r="D75" s="10" t="s">
        <v>125</v>
      </c>
      <c r="E75" s="28">
        <v>15.0</v>
      </c>
      <c r="F75" s="25">
        <f t="shared" ref="F75:F76" si="4">E75-3</f>
        <v>12</v>
      </c>
    </row>
    <row r="76">
      <c r="A76" s="32" t="s">
        <v>259</v>
      </c>
      <c r="B76" s="31">
        <v>0.1084837962962963</v>
      </c>
      <c r="C76" s="10" t="s">
        <v>72</v>
      </c>
      <c r="D76" s="10" t="s">
        <v>125</v>
      </c>
      <c r="E76" s="28">
        <v>9.0</v>
      </c>
      <c r="F76" s="25">
        <f t="shared" si="4"/>
        <v>6</v>
      </c>
    </row>
    <row r="77">
      <c r="A77" s="32" t="s">
        <v>259</v>
      </c>
      <c r="B77" s="31">
        <v>0.10849537037037037</v>
      </c>
      <c r="C77" s="10" t="s">
        <v>82</v>
      </c>
      <c r="D77" s="10" t="s">
        <v>125</v>
      </c>
      <c r="E77" s="28">
        <v>10.0</v>
      </c>
      <c r="F77" s="25">
        <f>E77-1</f>
        <v>9</v>
      </c>
    </row>
    <row r="78">
      <c r="A78" s="32" t="s">
        <v>259</v>
      </c>
      <c r="B78" s="31">
        <v>0.10850694444444445</v>
      </c>
      <c r="C78" s="10" t="s">
        <v>70</v>
      </c>
      <c r="D78" s="10" t="s">
        <v>125</v>
      </c>
      <c r="E78" s="28">
        <v>22.0</v>
      </c>
      <c r="F78" s="25">
        <f>E78-6</f>
        <v>16</v>
      </c>
    </row>
    <row r="79">
      <c r="A79" s="32" t="s">
        <v>259</v>
      </c>
      <c r="B79" s="31">
        <v>0.10851851851851851</v>
      </c>
      <c r="C79" s="10" t="s">
        <v>66</v>
      </c>
      <c r="D79" s="10" t="s">
        <v>125</v>
      </c>
      <c r="E79" s="28">
        <v>15.0</v>
      </c>
      <c r="F79" s="25">
        <f>E79-0</f>
        <v>15</v>
      </c>
    </row>
    <row r="80">
      <c r="A80" s="32" t="s">
        <v>259</v>
      </c>
      <c r="B80" s="31">
        <v>0.11172453703703704</v>
      </c>
      <c r="C80" s="10" t="s">
        <v>69</v>
      </c>
      <c r="D80" s="10" t="s">
        <v>120</v>
      </c>
      <c r="E80" s="28">
        <v>9.0</v>
      </c>
      <c r="F80" s="26"/>
      <c r="J80" s="10" t="s">
        <v>275</v>
      </c>
    </row>
    <row r="81">
      <c r="A81" s="32" t="s">
        <v>259</v>
      </c>
      <c r="B81" s="31">
        <v>0.11731481481481482</v>
      </c>
      <c r="C81" s="10" t="s">
        <v>74</v>
      </c>
      <c r="D81" s="10" t="s">
        <v>125</v>
      </c>
      <c r="E81" s="28">
        <v>26.0</v>
      </c>
      <c r="F81" s="25">
        <f>E81-8</f>
        <v>18</v>
      </c>
    </row>
    <row r="82">
      <c r="A82" s="32" t="s">
        <v>259</v>
      </c>
      <c r="B82" s="31">
        <v>0.1192824074074074</v>
      </c>
      <c r="C82" s="10" t="s">
        <v>70</v>
      </c>
      <c r="D82" s="10" t="s">
        <v>125</v>
      </c>
      <c r="E82" s="28" t="s">
        <v>68</v>
      </c>
      <c r="F82" s="28">
        <v>20.0</v>
      </c>
    </row>
    <row r="83">
      <c r="A83" s="32" t="s">
        <v>259</v>
      </c>
      <c r="B83" s="31">
        <v>0.12172453703703703</v>
      </c>
      <c r="C83" s="10" t="s">
        <v>69</v>
      </c>
      <c r="D83" s="10" t="s">
        <v>89</v>
      </c>
      <c r="E83" s="25">
        <f>F83+5</f>
        <v>24</v>
      </c>
      <c r="F83" s="28">
        <v>19.0</v>
      </c>
      <c r="J83" s="10" t="s">
        <v>276</v>
      </c>
    </row>
    <row r="84">
      <c r="A84" s="32" t="s">
        <v>259</v>
      </c>
      <c r="B84" s="31">
        <v>0.12181712962962964</v>
      </c>
      <c r="C84" s="10" t="s">
        <v>69</v>
      </c>
      <c r="D84" s="10" t="s">
        <v>91</v>
      </c>
      <c r="E84" s="28">
        <v>9.0</v>
      </c>
      <c r="F84" s="26"/>
      <c r="H84" s="10" t="s">
        <v>277</v>
      </c>
    </row>
    <row r="85">
      <c r="A85" s="32" t="s">
        <v>259</v>
      </c>
      <c r="B85" s="31">
        <v>0.12324074074074073</v>
      </c>
      <c r="C85" s="10" t="s">
        <v>66</v>
      </c>
      <c r="D85" s="10" t="s">
        <v>89</v>
      </c>
      <c r="E85" s="28">
        <v>16.0</v>
      </c>
      <c r="F85" s="25">
        <f>E85-6</f>
        <v>10</v>
      </c>
      <c r="J85" s="10" t="s">
        <v>171</v>
      </c>
    </row>
    <row r="86">
      <c r="A86" s="32" t="s">
        <v>259</v>
      </c>
      <c r="B86" s="31">
        <v>0.1234375</v>
      </c>
      <c r="C86" s="10" t="s">
        <v>66</v>
      </c>
      <c r="D86" s="10" t="s">
        <v>91</v>
      </c>
      <c r="E86" s="28">
        <v>15.0</v>
      </c>
      <c r="F86" s="26"/>
      <c r="H86" s="10" t="s">
        <v>278</v>
      </c>
    </row>
    <row r="87">
      <c r="A87" s="32" t="s">
        <v>259</v>
      </c>
      <c r="B87" s="31">
        <v>0.12515046296296295</v>
      </c>
      <c r="C87" s="10" t="s">
        <v>82</v>
      </c>
      <c r="D87" s="10" t="s">
        <v>89</v>
      </c>
      <c r="E87" s="28">
        <v>15.0</v>
      </c>
      <c r="F87" s="25">
        <f>E87-6</f>
        <v>9</v>
      </c>
      <c r="J87" s="10" t="s">
        <v>279</v>
      </c>
    </row>
    <row r="88">
      <c r="A88" s="32" t="s">
        <v>259</v>
      </c>
      <c r="B88" s="31">
        <v>0.12523148148148147</v>
      </c>
      <c r="C88" s="10" t="s">
        <v>82</v>
      </c>
      <c r="D88" s="10" t="s">
        <v>91</v>
      </c>
      <c r="E88" s="28">
        <v>7.0</v>
      </c>
      <c r="F88" s="26"/>
      <c r="H88" s="10" t="s">
        <v>280</v>
      </c>
      <c r="I88" s="10">
        <v>1.0</v>
      </c>
    </row>
    <row r="89">
      <c r="A89" s="32" t="s">
        <v>259</v>
      </c>
      <c r="B89" s="31">
        <v>0.12587962962962962</v>
      </c>
      <c r="C89" s="10" t="s">
        <v>74</v>
      </c>
      <c r="D89" s="10" t="s">
        <v>93</v>
      </c>
      <c r="E89" s="28">
        <v>23.0</v>
      </c>
      <c r="F89" s="25">
        <f>E89-6</f>
        <v>17</v>
      </c>
      <c r="J89" s="10" t="s">
        <v>142</v>
      </c>
    </row>
    <row r="90">
      <c r="A90" s="32" t="s">
        <v>259</v>
      </c>
      <c r="B90" s="31">
        <v>0.12601851851851853</v>
      </c>
      <c r="C90" s="10" t="s">
        <v>74</v>
      </c>
      <c r="D90" s="10" t="s">
        <v>91</v>
      </c>
      <c r="E90" s="28">
        <v>14.0</v>
      </c>
      <c r="F90" s="26"/>
      <c r="H90" s="10" t="s">
        <v>281</v>
      </c>
      <c r="I90" s="10">
        <v>1.0</v>
      </c>
    </row>
    <row r="91">
      <c r="A91" s="32" t="s">
        <v>259</v>
      </c>
      <c r="B91" s="31">
        <v>0.12640046296296295</v>
      </c>
      <c r="C91" s="10" t="s">
        <v>74</v>
      </c>
      <c r="D91" s="10" t="s">
        <v>125</v>
      </c>
      <c r="E91" s="28">
        <v>16.0</v>
      </c>
      <c r="F91" s="25">
        <f>E91-8</f>
        <v>8</v>
      </c>
    </row>
    <row r="92">
      <c r="A92" s="32" t="s">
        <v>259</v>
      </c>
      <c r="B92" s="31">
        <v>0.12715277777777778</v>
      </c>
      <c r="C92" s="10" t="s">
        <v>72</v>
      </c>
      <c r="D92" s="10" t="s">
        <v>91</v>
      </c>
      <c r="E92" s="28">
        <v>3.0</v>
      </c>
      <c r="F92" s="26"/>
      <c r="H92" s="10" t="s">
        <v>282</v>
      </c>
      <c r="J92" s="10" t="s">
        <v>189</v>
      </c>
    </row>
    <row r="93">
      <c r="A93" s="32" t="s">
        <v>259</v>
      </c>
      <c r="B93" s="31">
        <v>0.1272800925925926</v>
      </c>
      <c r="C93" s="10" t="s">
        <v>72</v>
      </c>
      <c r="D93" s="10" t="s">
        <v>87</v>
      </c>
      <c r="E93" s="28" t="s">
        <v>68</v>
      </c>
      <c r="F93" s="28">
        <v>20.0</v>
      </c>
    </row>
    <row r="94">
      <c r="A94" s="32" t="s">
        <v>259</v>
      </c>
      <c r="B94" s="31">
        <v>0.12753472222222223</v>
      </c>
      <c r="C94" s="10" t="s">
        <v>66</v>
      </c>
      <c r="D94" s="10" t="s">
        <v>87</v>
      </c>
      <c r="E94" s="28">
        <v>4.0</v>
      </c>
      <c r="F94" s="25">
        <f>E94-0</f>
        <v>4</v>
      </c>
    </row>
    <row r="95">
      <c r="A95" s="32" t="s">
        <v>259</v>
      </c>
      <c r="B95" s="31">
        <v>0.1272800925925926</v>
      </c>
      <c r="C95" s="10" t="s">
        <v>74</v>
      </c>
      <c r="D95" s="10" t="s">
        <v>87</v>
      </c>
      <c r="E95" s="28" t="s">
        <v>68</v>
      </c>
      <c r="F95" s="28">
        <v>20.0</v>
      </c>
      <c r="J95" s="10" t="s">
        <v>160</v>
      </c>
    </row>
    <row r="96">
      <c r="A96" s="32" t="s">
        <v>259</v>
      </c>
      <c r="B96" s="31">
        <v>0.1272800925925926</v>
      </c>
      <c r="C96" s="10" t="s">
        <v>74</v>
      </c>
      <c r="D96" s="10" t="s">
        <v>87</v>
      </c>
      <c r="E96" s="28">
        <v>6.0</v>
      </c>
      <c r="F96" s="28">
        <f t="shared" ref="F96:F97" si="5">E96-4</f>
        <v>2</v>
      </c>
      <c r="J96" s="10" t="s">
        <v>161</v>
      </c>
    </row>
    <row r="97">
      <c r="A97" s="32" t="s">
        <v>259</v>
      </c>
      <c r="B97" s="31">
        <v>0.1278587962962963</v>
      </c>
      <c r="C97" s="10" t="s">
        <v>70</v>
      </c>
      <c r="D97" s="10" t="s">
        <v>87</v>
      </c>
      <c r="E97" s="28">
        <v>17.0</v>
      </c>
      <c r="F97" s="25">
        <f t="shared" si="5"/>
        <v>13</v>
      </c>
    </row>
    <row r="98">
      <c r="A98" s="32" t="s">
        <v>259</v>
      </c>
      <c r="B98" s="31">
        <v>0.1278587962962963</v>
      </c>
      <c r="C98" s="10" t="s">
        <v>82</v>
      </c>
      <c r="D98" s="10" t="s">
        <v>87</v>
      </c>
      <c r="E98" s="28">
        <v>17.0</v>
      </c>
      <c r="F98" s="25">
        <f>E98-1</f>
        <v>16</v>
      </c>
    </row>
    <row r="99">
      <c r="A99" s="32" t="s">
        <v>259</v>
      </c>
      <c r="B99" s="31">
        <v>0.1280787037037037</v>
      </c>
      <c r="C99" s="10" t="s">
        <v>69</v>
      </c>
      <c r="D99" s="10" t="s">
        <v>87</v>
      </c>
      <c r="E99" s="28">
        <v>13.0</v>
      </c>
      <c r="F99" s="25">
        <f>E99-3</f>
        <v>10</v>
      </c>
    </row>
    <row r="100">
      <c r="A100" s="32" t="s">
        <v>259</v>
      </c>
      <c r="B100" s="31">
        <v>0.12964120370370372</v>
      </c>
      <c r="C100" s="10" t="s">
        <v>70</v>
      </c>
      <c r="D100" s="10" t="s">
        <v>225</v>
      </c>
      <c r="E100" s="28">
        <v>16.0</v>
      </c>
      <c r="F100" s="26"/>
    </row>
    <row r="101">
      <c r="A101" s="32" t="s">
        <v>259</v>
      </c>
      <c r="B101" s="31">
        <v>0.1305324074074074</v>
      </c>
      <c r="C101" s="10" t="s">
        <v>82</v>
      </c>
      <c r="D101" s="10" t="s">
        <v>89</v>
      </c>
      <c r="E101" s="28" t="s">
        <v>75</v>
      </c>
      <c r="F101" s="28" t="s">
        <v>75</v>
      </c>
      <c r="J101" s="10" t="s">
        <v>279</v>
      </c>
    </row>
    <row r="102">
      <c r="A102" s="32" t="s">
        <v>259</v>
      </c>
      <c r="B102" s="31">
        <v>0.13099537037037037</v>
      </c>
      <c r="C102" s="10" t="s">
        <v>70</v>
      </c>
      <c r="D102" s="10" t="s">
        <v>93</v>
      </c>
      <c r="E102" s="28">
        <v>13.0</v>
      </c>
      <c r="F102" s="25">
        <f>E102-6</f>
        <v>7</v>
      </c>
      <c r="J102" s="10" t="s">
        <v>148</v>
      </c>
    </row>
    <row r="103">
      <c r="A103" s="32" t="s">
        <v>259</v>
      </c>
      <c r="B103" s="31">
        <v>0.1313425925925926</v>
      </c>
      <c r="C103" s="10" t="s">
        <v>70</v>
      </c>
      <c r="D103" s="10" t="s">
        <v>93</v>
      </c>
      <c r="E103" s="28" t="s">
        <v>75</v>
      </c>
      <c r="F103" s="28" t="s">
        <v>75</v>
      </c>
      <c r="J103" s="10" t="s">
        <v>99</v>
      </c>
    </row>
    <row r="104">
      <c r="A104" s="32" t="s">
        <v>259</v>
      </c>
      <c r="B104" s="31">
        <v>0.13186342592592593</v>
      </c>
      <c r="C104" s="10" t="s">
        <v>69</v>
      </c>
      <c r="D104" s="10" t="s">
        <v>89</v>
      </c>
      <c r="E104" s="28">
        <v>21.0</v>
      </c>
      <c r="F104" s="28">
        <v>16.0</v>
      </c>
      <c r="J104" s="10" t="s">
        <v>223</v>
      </c>
    </row>
    <row r="105">
      <c r="A105" s="32" t="s">
        <v>259</v>
      </c>
      <c r="B105" s="31">
        <v>0.1319212962962963</v>
      </c>
      <c r="C105" s="10" t="s">
        <v>69</v>
      </c>
      <c r="D105" s="10" t="s">
        <v>91</v>
      </c>
      <c r="E105" s="28">
        <v>9.0</v>
      </c>
      <c r="F105" s="26"/>
      <c r="H105" s="10" t="s">
        <v>283</v>
      </c>
    </row>
    <row r="106">
      <c r="A106" s="32" t="s">
        <v>259</v>
      </c>
      <c r="B106" s="31">
        <v>0.13239583333333332</v>
      </c>
      <c r="C106" s="10" t="s">
        <v>69</v>
      </c>
      <c r="D106" s="10" t="s">
        <v>91</v>
      </c>
      <c r="E106" s="28">
        <v>2.0</v>
      </c>
      <c r="F106" s="26"/>
      <c r="H106" s="10" t="s">
        <v>284</v>
      </c>
      <c r="J106" s="10" t="s">
        <v>104</v>
      </c>
    </row>
    <row r="107">
      <c r="A107" s="32" t="s">
        <v>259</v>
      </c>
      <c r="B107" s="31">
        <v>0.135</v>
      </c>
      <c r="C107" s="10" t="s">
        <v>74</v>
      </c>
      <c r="D107" s="10" t="s">
        <v>93</v>
      </c>
      <c r="E107" s="28">
        <v>8.0</v>
      </c>
      <c r="F107" s="25">
        <f>E107-6</f>
        <v>2</v>
      </c>
      <c r="J107" s="10" t="s">
        <v>197</v>
      </c>
    </row>
    <row r="108">
      <c r="A108" s="32" t="s">
        <v>259</v>
      </c>
      <c r="B108" s="31">
        <v>0.13571759259259258</v>
      </c>
      <c r="C108" s="10" t="s">
        <v>74</v>
      </c>
      <c r="D108" s="10" t="s">
        <v>125</v>
      </c>
      <c r="E108" s="28">
        <v>17.0</v>
      </c>
      <c r="F108" s="28">
        <f>E108-8</f>
        <v>9</v>
      </c>
    </row>
    <row r="109">
      <c r="A109" s="32" t="s">
        <v>259</v>
      </c>
      <c r="B109" s="31">
        <v>0.1360185185185185</v>
      </c>
      <c r="C109" s="10" t="s">
        <v>66</v>
      </c>
      <c r="D109" s="10" t="s">
        <v>93</v>
      </c>
      <c r="E109" s="28">
        <v>16.0</v>
      </c>
      <c r="F109" s="25">
        <f>E109-6</f>
        <v>10</v>
      </c>
      <c r="J109" s="10" t="s">
        <v>110</v>
      </c>
    </row>
    <row r="110">
      <c r="A110" s="32" t="s">
        <v>259</v>
      </c>
      <c r="B110" s="31">
        <v>0.13622685185185185</v>
      </c>
      <c r="C110" s="10" t="s">
        <v>66</v>
      </c>
      <c r="D110" s="10" t="s">
        <v>91</v>
      </c>
      <c r="E110" s="28">
        <v>15.0</v>
      </c>
      <c r="F110" s="26"/>
      <c r="H110" s="10" t="s">
        <v>285</v>
      </c>
    </row>
    <row r="111">
      <c r="A111" s="32" t="s">
        <v>259</v>
      </c>
      <c r="B111" s="31">
        <v>0.13697916666666668</v>
      </c>
      <c r="C111" s="10" t="s">
        <v>72</v>
      </c>
      <c r="D111" s="10" t="s">
        <v>93</v>
      </c>
      <c r="E111" s="28">
        <v>16.0</v>
      </c>
      <c r="F111" s="25">
        <f>E111-5</f>
        <v>11</v>
      </c>
      <c r="J111" s="10" t="s">
        <v>136</v>
      </c>
    </row>
    <row r="112">
      <c r="A112" s="32" t="s">
        <v>259</v>
      </c>
      <c r="B112" s="31">
        <v>0.13707175925925927</v>
      </c>
      <c r="C112" s="10" t="s">
        <v>72</v>
      </c>
      <c r="D112" s="10" t="s">
        <v>91</v>
      </c>
      <c r="E112" s="28">
        <v>8.0</v>
      </c>
      <c r="F112" s="26"/>
      <c r="H112" s="10" t="s">
        <v>286</v>
      </c>
      <c r="I112" s="10">
        <v>1.0</v>
      </c>
    </row>
    <row r="113">
      <c r="A113" s="32" t="s">
        <v>259</v>
      </c>
      <c r="B113" s="31">
        <v>0.13734953703703703</v>
      </c>
      <c r="C113" s="10" t="s">
        <v>72</v>
      </c>
      <c r="D113" s="10" t="s">
        <v>93</v>
      </c>
      <c r="E113" s="28">
        <v>11.0</v>
      </c>
      <c r="F113" s="25">
        <f>E113-5</f>
        <v>6</v>
      </c>
      <c r="J113" s="10" t="s">
        <v>136</v>
      </c>
    </row>
    <row r="114">
      <c r="A114" s="32" t="s">
        <v>259</v>
      </c>
      <c r="B114" s="31">
        <v>0.13745370370370372</v>
      </c>
      <c r="C114" s="10" t="s">
        <v>72</v>
      </c>
      <c r="D114" s="10" t="s">
        <v>91</v>
      </c>
      <c r="E114" s="28">
        <v>4.0</v>
      </c>
      <c r="F114" s="26"/>
      <c r="H114" s="10" t="s">
        <v>287</v>
      </c>
    </row>
    <row r="115">
      <c r="A115" s="32" t="s">
        <v>259</v>
      </c>
      <c r="B115" s="31">
        <v>0.1395486111111111</v>
      </c>
      <c r="C115" s="10" t="s">
        <v>82</v>
      </c>
      <c r="D115" s="10" t="s">
        <v>89</v>
      </c>
      <c r="E115" s="28">
        <v>8.0</v>
      </c>
      <c r="F115" s="28">
        <f t="shared" ref="F115:F116" si="6">E115-6</f>
        <v>2</v>
      </c>
      <c r="J115" s="10" t="s">
        <v>243</v>
      </c>
    </row>
    <row r="116">
      <c r="A116" s="32" t="s">
        <v>259</v>
      </c>
      <c r="B116" s="31">
        <v>0.14037037037037037</v>
      </c>
      <c r="C116" s="10" t="s">
        <v>70</v>
      </c>
      <c r="D116" s="10" t="s">
        <v>78</v>
      </c>
      <c r="E116" s="28">
        <v>24.0</v>
      </c>
      <c r="F116" s="28">
        <f t="shared" si="6"/>
        <v>18</v>
      </c>
    </row>
    <row r="117">
      <c r="A117" s="32" t="s">
        <v>259</v>
      </c>
      <c r="B117" s="31">
        <v>0.14077546296296295</v>
      </c>
      <c r="C117" s="10" t="s">
        <v>70</v>
      </c>
      <c r="D117" s="10" t="s">
        <v>93</v>
      </c>
      <c r="E117" s="25">
        <f>F117+6</f>
        <v>8</v>
      </c>
      <c r="F117" s="28">
        <v>2.0</v>
      </c>
      <c r="J117" s="10" t="s">
        <v>148</v>
      </c>
    </row>
    <row r="118">
      <c r="A118" s="32" t="s">
        <v>259</v>
      </c>
      <c r="B118" s="31">
        <v>0.14108796296296297</v>
      </c>
      <c r="C118" s="10" t="s">
        <v>70</v>
      </c>
      <c r="D118" s="10" t="s">
        <v>93</v>
      </c>
      <c r="E118" s="28">
        <v>18.0</v>
      </c>
      <c r="F118" s="25">
        <f>E118-6</f>
        <v>12</v>
      </c>
      <c r="J118" s="10" t="s">
        <v>99</v>
      </c>
    </row>
    <row r="119">
      <c r="A119" s="32" t="s">
        <v>259</v>
      </c>
      <c r="B119" s="31">
        <v>0.14122685185185185</v>
      </c>
      <c r="C119" s="10" t="s">
        <v>70</v>
      </c>
      <c r="D119" s="10" t="s">
        <v>91</v>
      </c>
      <c r="E119" s="28">
        <v>8.0</v>
      </c>
      <c r="F119" s="26"/>
      <c r="H119" s="10" t="s">
        <v>288</v>
      </c>
    </row>
    <row r="120">
      <c r="A120" s="32" t="s">
        <v>259</v>
      </c>
      <c r="B120" s="31">
        <v>0.1417013888888889</v>
      </c>
      <c r="C120" s="10" t="s">
        <v>69</v>
      </c>
      <c r="D120" s="10" t="s">
        <v>89</v>
      </c>
      <c r="E120" s="28">
        <v>13.0</v>
      </c>
      <c r="F120" s="28">
        <v>8.0</v>
      </c>
      <c r="J120" s="10" t="s">
        <v>223</v>
      </c>
    </row>
    <row r="121">
      <c r="A121" s="32" t="s">
        <v>259</v>
      </c>
      <c r="B121" s="31">
        <v>0.1420486111111111</v>
      </c>
      <c r="C121" s="10" t="s">
        <v>69</v>
      </c>
      <c r="D121" s="10" t="s">
        <v>91</v>
      </c>
      <c r="E121" s="28">
        <v>7.0</v>
      </c>
      <c r="F121" s="26"/>
      <c r="H121" s="10" t="s">
        <v>289</v>
      </c>
      <c r="I121" s="10">
        <v>0.5</v>
      </c>
      <c r="J121" s="10" t="s">
        <v>290</v>
      </c>
    </row>
    <row r="122">
      <c r="A122" s="32" t="s">
        <v>259</v>
      </c>
      <c r="B122" s="31">
        <v>0.14318287037037036</v>
      </c>
      <c r="C122" s="10" t="s">
        <v>72</v>
      </c>
      <c r="D122" s="10" t="s">
        <v>93</v>
      </c>
      <c r="E122" s="28">
        <v>14.0</v>
      </c>
      <c r="F122" s="25">
        <f>E122-5</f>
        <v>9</v>
      </c>
      <c r="J122" s="10" t="s">
        <v>291</v>
      </c>
    </row>
    <row r="123">
      <c r="A123" s="32" t="s">
        <v>259</v>
      </c>
      <c r="B123" s="31">
        <v>0.14180555555555555</v>
      </c>
      <c r="C123" s="10" t="s">
        <v>66</v>
      </c>
      <c r="D123" s="10" t="s">
        <v>93</v>
      </c>
      <c r="E123" s="28">
        <v>21.0</v>
      </c>
      <c r="F123" s="25">
        <f>E123-6</f>
        <v>15</v>
      </c>
      <c r="J123" s="10" t="s">
        <v>105</v>
      </c>
    </row>
    <row r="124">
      <c r="A124" s="32" t="s">
        <v>259</v>
      </c>
      <c r="B124" s="31">
        <v>0.14331018518518518</v>
      </c>
      <c r="C124" s="10" t="s">
        <v>72</v>
      </c>
      <c r="D124" s="10" t="s">
        <v>91</v>
      </c>
      <c r="E124" s="28">
        <v>8.0</v>
      </c>
      <c r="F124" s="26"/>
      <c r="H124" s="10" t="s">
        <v>292</v>
      </c>
      <c r="I124" s="10">
        <v>1.0</v>
      </c>
    </row>
    <row r="125">
      <c r="A125" s="32" t="s">
        <v>259</v>
      </c>
      <c r="B125" s="31">
        <v>0.14331018518518518</v>
      </c>
      <c r="C125" s="10" t="s">
        <v>66</v>
      </c>
      <c r="D125" s="10" t="s">
        <v>91</v>
      </c>
      <c r="E125" s="28">
        <v>11.0</v>
      </c>
      <c r="F125" s="26"/>
      <c r="H125" s="10" t="s">
        <v>293</v>
      </c>
      <c r="I125" s="10">
        <v>1.0</v>
      </c>
    </row>
    <row r="126">
      <c r="A126" s="32" t="s">
        <v>259</v>
      </c>
      <c r="B126" s="31">
        <v>0.14385416666666667</v>
      </c>
      <c r="C126" s="10" t="s">
        <v>74</v>
      </c>
      <c r="D126" s="10" t="s">
        <v>71</v>
      </c>
      <c r="E126" s="28">
        <v>19.0</v>
      </c>
      <c r="F126" s="25">
        <f>E126-2</f>
        <v>17</v>
      </c>
    </row>
    <row r="127">
      <c r="A127" s="32" t="s">
        <v>259</v>
      </c>
      <c r="B127" s="31">
        <v>0.14482638888888888</v>
      </c>
      <c r="C127" s="10" t="s">
        <v>66</v>
      </c>
      <c r="D127" s="10" t="s">
        <v>100</v>
      </c>
      <c r="E127" s="28">
        <v>13.0</v>
      </c>
      <c r="F127" s="25">
        <f>E127-0</f>
        <v>13</v>
      </c>
    </row>
    <row r="128">
      <c r="A128" s="32" t="s">
        <v>259</v>
      </c>
      <c r="B128" s="31">
        <v>0.1451851851851852</v>
      </c>
      <c r="C128" s="10" t="s">
        <v>66</v>
      </c>
      <c r="D128" s="10" t="s">
        <v>81</v>
      </c>
      <c r="E128" s="28">
        <v>19.0</v>
      </c>
      <c r="F128" s="25">
        <f t="shared" ref="F128:F129" si="7">E128-4</f>
        <v>15</v>
      </c>
      <c r="J128" s="10" t="s">
        <v>254</v>
      </c>
    </row>
    <row r="129">
      <c r="A129" s="32" t="s">
        <v>259</v>
      </c>
      <c r="B129" s="31">
        <v>0.1452199074074074</v>
      </c>
      <c r="C129" s="10" t="s">
        <v>66</v>
      </c>
      <c r="D129" s="10" t="s">
        <v>81</v>
      </c>
      <c r="E129" s="28">
        <v>18.0</v>
      </c>
      <c r="F129" s="25">
        <f t="shared" si="7"/>
        <v>14</v>
      </c>
      <c r="J129" s="10" t="s">
        <v>254</v>
      </c>
    </row>
    <row r="130">
      <c r="A130" s="32" t="s">
        <v>259</v>
      </c>
      <c r="B130" s="31">
        <v>0.14537037037037037</v>
      </c>
      <c r="C130" s="10" t="s">
        <v>66</v>
      </c>
      <c r="D130" s="10" t="s">
        <v>89</v>
      </c>
      <c r="E130" s="28">
        <v>14.0</v>
      </c>
      <c r="F130" s="25">
        <f>E130-6</f>
        <v>8</v>
      </c>
      <c r="J130" s="10" t="s">
        <v>252</v>
      </c>
    </row>
    <row r="131">
      <c r="A131" s="32" t="s">
        <v>259</v>
      </c>
      <c r="B131" s="31">
        <v>0.14537037037037037</v>
      </c>
      <c r="C131" s="10" t="s">
        <v>66</v>
      </c>
      <c r="D131" s="10" t="s">
        <v>89</v>
      </c>
      <c r="E131" s="28" t="s">
        <v>75</v>
      </c>
      <c r="F131" s="28" t="s">
        <v>75</v>
      </c>
      <c r="J131" s="10" t="s">
        <v>160</v>
      </c>
    </row>
    <row r="132">
      <c r="A132" s="32" t="s">
        <v>259</v>
      </c>
      <c r="B132" s="31">
        <v>0.14677083333333332</v>
      </c>
      <c r="C132" s="10" t="s">
        <v>82</v>
      </c>
      <c r="D132" s="10" t="s">
        <v>89</v>
      </c>
      <c r="E132" s="28">
        <v>13.0</v>
      </c>
      <c r="F132" s="25">
        <f t="shared" ref="F132:F133" si="8">E132-6</f>
        <v>7</v>
      </c>
      <c r="J132" s="10" t="s">
        <v>160</v>
      </c>
    </row>
    <row r="133">
      <c r="A133" s="32" t="s">
        <v>259</v>
      </c>
      <c r="B133" s="31">
        <v>0.14677083333333332</v>
      </c>
      <c r="C133" s="10" t="s">
        <v>82</v>
      </c>
      <c r="D133" s="10" t="s">
        <v>89</v>
      </c>
      <c r="E133" s="28">
        <v>13.0</v>
      </c>
      <c r="F133" s="25">
        <f t="shared" si="8"/>
        <v>7</v>
      </c>
      <c r="J133" s="10" t="s">
        <v>181</v>
      </c>
    </row>
    <row r="134">
      <c r="A134" s="32" t="s">
        <v>259</v>
      </c>
      <c r="B134" s="31">
        <v>0.1475462962962963</v>
      </c>
      <c r="C134" s="10" t="s">
        <v>70</v>
      </c>
      <c r="D134" s="10" t="s">
        <v>93</v>
      </c>
      <c r="E134" s="25">
        <f t="shared" ref="E134:E135" si="9">F134+6</f>
        <v>8</v>
      </c>
      <c r="F134" s="28">
        <v>2.0</v>
      </c>
      <c r="J134" s="10" t="s">
        <v>85</v>
      </c>
    </row>
    <row r="135">
      <c r="A135" s="32" t="s">
        <v>259</v>
      </c>
      <c r="B135" s="31">
        <v>0.1475462962962963</v>
      </c>
      <c r="C135" s="10" t="s">
        <v>70</v>
      </c>
      <c r="D135" s="10" t="s">
        <v>93</v>
      </c>
      <c r="E135" s="25">
        <f t="shared" si="9"/>
        <v>9</v>
      </c>
      <c r="F135" s="28">
        <v>3.0</v>
      </c>
      <c r="J135" s="10" t="s">
        <v>204</v>
      </c>
    </row>
    <row r="136">
      <c r="A136" s="32" t="s">
        <v>259</v>
      </c>
      <c r="B136" s="31">
        <v>0.14819444444444443</v>
      </c>
      <c r="C136" s="10" t="s">
        <v>70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>
      <c r="A137" s="32" t="s">
        <v>259</v>
      </c>
      <c r="B137" s="31">
        <v>0.14819444444444443</v>
      </c>
      <c r="C137" s="10" t="s">
        <v>70</v>
      </c>
      <c r="D137" s="10" t="s">
        <v>93</v>
      </c>
      <c r="E137" s="28" t="s">
        <v>68</v>
      </c>
      <c r="F137" s="28">
        <v>20.0</v>
      </c>
      <c r="G137" s="10" t="s">
        <v>137</v>
      </c>
      <c r="J137" s="10" t="s">
        <v>294</v>
      </c>
    </row>
    <row r="138">
      <c r="A138" s="32" t="s">
        <v>259</v>
      </c>
      <c r="B138" s="31">
        <v>0.1483912037037037</v>
      </c>
      <c r="C138" s="10" t="s">
        <v>70</v>
      </c>
      <c r="D138" s="10" t="s">
        <v>91</v>
      </c>
      <c r="E138" s="28">
        <v>10.0</v>
      </c>
      <c r="F138" s="26"/>
      <c r="H138" s="10" t="s">
        <v>295</v>
      </c>
    </row>
    <row r="139">
      <c r="A139" s="32" t="s">
        <v>259</v>
      </c>
      <c r="B139" s="31">
        <v>0.1489699074074074</v>
      </c>
      <c r="C139" s="10" t="s">
        <v>69</v>
      </c>
      <c r="D139" s="10" t="s">
        <v>89</v>
      </c>
      <c r="E139" s="28" t="s">
        <v>75</v>
      </c>
      <c r="F139" s="28" t="s">
        <v>75</v>
      </c>
      <c r="J139" s="10" t="s">
        <v>85</v>
      </c>
    </row>
    <row r="140">
      <c r="A140" s="32" t="s">
        <v>259</v>
      </c>
      <c r="B140" s="31">
        <v>0.1489699074074074</v>
      </c>
      <c r="C140" s="10" t="s">
        <v>69</v>
      </c>
      <c r="D140" s="10" t="s">
        <v>89</v>
      </c>
      <c r="E140" s="28">
        <v>13.0</v>
      </c>
      <c r="F140" s="25">
        <f>E140-5</f>
        <v>8</v>
      </c>
      <c r="J140" s="10" t="s">
        <v>223</v>
      </c>
    </row>
    <row r="141">
      <c r="A141" s="32" t="s">
        <v>259</v>
      </c>
      <c r="B141" s="31">
        <v>0.15009259259259258</v>
      </c>
      <c r="C141" s="10" t="s">
        <v>74</v>
      </c>
      <c r="D141" s="10" t="s">
        <v>93</v>
      </c>
      <c r="E141" s="28" t="s">
        <v>75</v>
      </c>
      <c r="F141" s="28" t="s">
        <v>75</v>
      </c>
      <c r="J141" s="10" t="s">
        <v>85</v>
      </c>
    </row>
    <row r="142">
      <c r="A142" s="32" t="s">
        <v>259</v>
      </c>
      <c r="B142" s="31">
        <v>0.15009259259259258</v>
      </c>
      <c r="C142" s="10" t="s">
        <v>74</v>
      </c>
      <c r="D142" s="10" t="s">
        <v>93</v>
      </c>
      <c r="E142" s="28">
        <v>18.0</v>
      </c>
      <c r="F142" s="25">
        <f>E142-6</f>
        <v>12</v>
      </c>
      <c r="J142" s="10" t="s">
        <v>296</v>
      </c>
    </row>
    <row r="143">
      <c r="A143" s="32" t="s">
        <v>259</v>
      </c>
      <c r="B143" s="31">
        <v>0.1501736111111111</v>
      </c>
      <c r="C143" s="10" t="s">
        <v>74</v>
      </c>
      <c r="D143" s="10" t="s">
        <v>91</v>
      </c>
      <c r="E143" s="28">
        <v>13.0</v>
      </c>
      <c r="F143" s="26"/>
      <c r="H143" s="10" t="s">
        <v>297</v>
      </c>
      <c r="I143" s="10">
        <v>1.0</v>
      </c>
    </row>
    <row r="144">
      <c r="A144" s="32" t="s">
        <v>259</v>
      </c>
      <c r="B144" s="31">
        <v>0.15185185185185185</v>
      </c>
      <c r="C144" s="10" t="s">
        <v>74</v>
      </c>
      <c r="D144" s="10" t="s">
        <v>83</v>
      </c>
      <c r="E144" s="28" t="s">
        <v>75</v>
      </c>
      <c r="F144" s="28" t="s">
        <v>75</v>
      </c>
      <c r="J144" s="10" t="s">
        <v>160</v>
      </c>
    </row>
    <row r="145">
      <c r="A145" s="32" t="s">
        <v>259</v>
      </c>
      <c r="B145" s="31">
        <v>0.15185185185185185</v>
      </c>
      <c r="C145" s="10" t="s">
        <v>74</v>
      </c>
      <c r="D145" s="10" t="s">
        <v>83</v>
      </c>
      <c r="E145" s="28">
        <v>11.0</v>
      </c>
      <c r="F145" s="25">
        <f>E145-5</f>
        <v>6</v>
      </c>
      <c r="J145" s="10" t="s">
        <v>161</v>
      </c>
    </row>
    <row r="146">
      <c r="A146" s="32" t="s">
        <v>259</v>
      </c>
      <c r="B146" s="31">
        <v>0.15224537037037036</v>
      </c>
      <c r="C146" s="10" t="s">
        <v>74</v>
      </c>
      <c r="D146" s="10" t="s">
        <v>217</v>
      </c>
      <c r="E146" s="28" t="s">
        <v>75</v>
      </c>
      <c r="F146" s="28" t="s">
        <v>75</v>
      </c>
      <c r="J146" s="10" t="s">
        <v>160</v>
      </c>
    </row>
    <row r="147">
      <c r="A147" s="32" t="s">
        <v>259</v>
      </c>
      <c r="B147" s="31">
        <v>0.15224537037037036</v>
      </c>
      <c r="C147" s="10" t="s">
        <v>74</v>
      </c>
      <c r="D147" s="10" t="s">
        <v>217</v>
      </c>
      <c r="E147" s="28">
        <v>21.0</v>
      </c>
      <c r="F147" s="25">
        <f>E147-6</f>
        <v>15</v>
      </c>
      <c r="J147" s="10" t="s">
        <v>161</v>
      </c>
    </row>
    <row r="148">
      <c r="A148" s="32" t="s">
        <v>259</v>
      </c>
      <c r="B148" s="31">
        <v>0.1547800925925926</v>
      </c>
      <c r="C148" s="10" t="s">
        <v>70</v>
      </c>
      <c r="D148" s="10" t="s">
        <v>67</v>
      </c>
      <c r="E148" s="28">
        <v>13.0</v>
      </c>
      <c r="F148" s="25">
        <f>E148-3</f>
        <v>10</v>
      </c>
    </row>
    <row r="149">
      <c r="A149" s="32" t="s">
        <v>259</v>
      </c>
      <c r="B149" s="31">
        <v>0.15546296296296297</v>
      </c>
      <c r="C149" s="10" t="s">
        <v>69</v>
      </c>
      <c r="D149" s="10" t="s">
        <v>120</v>
      </c>
      <c r="E149" s="28" t="s">
        <v>75</v>
      </c>
      <c r="F149" s="28" t="s">
        <v>75</v>
      </c>
      <c r="J149" s="10" t="s">
        <v>298</v>
      </c>
    </row>
    <row r="150">
      <c r="A150" s="32" t="s">
        <v>259</v>
      </c>
      <c r="B150" s="31">
        <v>0.15587962962962962</v>
      </c>
      <c r="C150" s="10" t="s">
        <v>70</v>
      </c>
      <c r="D150" s="10" t="s">
        <v>83</v>
      </c>
      <c r="E150" s="28">
        <v>20.0</v>
      </c>
      <c r="F150" s="25">
        <f>E150-4</f>
        <v>16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14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2335</v>
      </c>
      <c r="B2" s="27">
        <v>0.009305555555555555</v>
      </c>
      <c r="C2" s="43" t="s">
        <v>82</v>
      </c>
      <c r="D2" s="43" t="s">
        <v>67</v>
      </c>
      <c r="E2" s="28">
        <v>16.0</v>
      </c>
      <c r="F2" s="28">
        <f>E2-4</f>
        <v>12</v>
      </c>
      <c r="G2" s="26"/>
      <c r="H2" s="26"/>
      <c r="I2" s="26"/>
      <c r="J2" s="26"/>
    </row>
    <row r="3">
      <c r="A3" s="43" t="s">
        <v>2335</v>
      </c>
      <c r="B3" s="27">
        <v>0.011516203703703704</v>
      </c>
      <c r="C3" s="43" t="s">
        <v>70</v>
      </c>
      <c r="D3" s="43" t="s">
        <v>83</v>
      </c>
      <c r="E3" s="28">
        <v>17.0</v>
      </c>
      <c r="F3" s="28">
        <f>E3-6</f>
        <v>11</v>
      </c>
      <c r="G3" s="26"/>
      <c r="H3" s="26"/>
      <c r="I3" s="26"/>
      <c r="J3" s="26"/>
    </row>
    <row r="4">
      <c r="A4" s="43" t="s">
        <v>2335</v>
      </c>
      <c r="B4" s="27">
        <v>0.012407407407407407</v>
      </c>
      <c r="C4" s="43" t="s">
        <v>84</v>
      </c>
      <c r="D4" s="43" t="s">
        <v>155</v>
      </c>
      <c r="E4" s="28" t="s">
        <v>75</v>
      </c>
      <c r="F4" s="28"/>
      <c r="G4" s="26"/>
      <c r="H4" s="26"/>
      <c r="I4" s="26"/>
      <c r="J4" s="43" t="s">
        <v>155</v>
      </c>
    </row>
    <row r="5">
      <c r="A5" s="43" t="s">
        <v>2335</v>
      </c>
      <c r="B5" s="27">
        <v>0.01945601851851852</v>
      </c>
      <c r="C5" s="43" t="s">
        <v>82</v>
      </c>
      <c r="D5" s="43" t="s">
        <v>366</v>
      </c>
      <c r="E5" s="28">
        <v>19.0</v>
      </c>
      <c r="F5" s="28">
        <f>E5-10</f>
        <v>9</v>
      </c>
      <c r="G5" s="26"/>
      <c r="H5" s="26"/>
      <c r="I5" s="26"/>
      <c r="J5" s="26"/>
    </row>
    <row r="6">
      <c r="A6" s="43" t="s">
        <v>2335</v>
      </c>
      <c r="B6" s="27">
        <v>0.020023148148148148</v>
      </c>
      <c r="C6" s="43" t="s">
        <v>69</v>
      </c>
      <c r="D6" s="43" t="s">
        <v>155</v>
      </c>
      <c r="E6" s="28" t="s">
        <v>75</v>
      </c>
      <c r="F6" s="28"/>
      <c r="G6" s="26"/>
      <c r="H6" s="26"/>
      <c r="I6" s="26"/>
      <c r="J6" s="43" t="s">
        <v>2336</v>
      </c>
    </row>
    <row r="7">
      <c r="A7" s="43" t="s">
        <v>2335</v>
      </c>
      <c r="B7" s="27">
        <v>0.021875</v>
      </c>
      <c r="C7" s="43" t="s">
        <v>69</v>
      </c>
      <c r="D7" s="43" t="s">
        <v>67</v>
      </c>
      <c r="E7" s="28">
        <v>23.0</v>
      </c>
      <c r="F7" s="28">
        <f>E7-5</f>
        <v>18</v>
      </c>
      <c r="G7" s="26"/>
      <c r="H7" s="26"/>
      <c r="I7" s="26"/>
      <c r="J7" s="26"/>
    </row>
    <row r="8">
      <c r="A8" s="43" t="s">
        <v>2335</v>
      </c>
      <c r="B8" s="27">
        <v>0.023993055555555556</v>
      </c>
      <c r="C8" s="43" t="s">
        <v>66</v>
      </c>
      <c r="D8" s="43" t="s">
        <v>154</v>
      </c>
      <c r="E8" s="28">
        <v>7.0</v>
      </c>
      <c r="F8" s="28">
        <f>E8--2</f>
        <v>9</v>
      </c>
      <c r="G8" s="26"/>
      <c r="H8" s="26"/>
      <c r="I8" s="26"/>
      <c r="J8" s="26"/>
    </row>
    <row r="9">
      <c r="A9" s="43" t="s">
        <v>2335</v>
      </c>
      <c r="B9" s="27">
        <v>0.02457175925925926</v>
      </c>
      <c r="C9" s="43" t="s">
        <v>968</v>
      </c>
      <c r="D9" s="43" t="s">
        <v>154</v>
      </c>
      <c r="E9" s="28">
        <v>10.0</v>
      </c>
      <c r="F9" s="28">
        <f>E9-5</f>
        <v>5</v>
      </c>
      <c r="G9" s="26"/>
      <c r="H9" s="26"/>
      <c r="I9" s="26"/>
      <c r="J9" s="26"/>
    </row>
    <row r="10">
      <c r="A10" s="43" t="s">
        <v>2335</v>
      </c>
      <c r="B10" s="27">
        <v>0.030243055555555554</v>
      </c>
      <c r="C10" s="43" t="s">
        <v>70</v>
      </c>
      <c r="D10" s="43" t="s">
        <v>67</v>
      </c>
      <c r="E10" s="28" t="s">
        <v>68</v>
      </c>
      <c r="F10" s="28">
        <v>20.0</v>
      </c>
      <c r="G10" s="26"/>
      <c r="H10" s="26"/>
      <c r="I10" s="26"/>
      <c r="J10" s="26"/>
    </row>
    <row r="11">
      <c r="A11" s="43" t="s">
        <v>2335</v>
      </c>
      <c r="B11" s="27">
        <v>0.030300925925925926</v>
      </c>
      <c r="C11" s="43" t="s">
        <v>84</v>
      </c>
      <c r="D11" s="43" t="s">
        <v>67</v>
      </c>
      <c r="E11" s="28">
        <v>15.0</v>
      </c>
      <c r="F11" s="28">
        <f>E11-3</f>
        <v>12</v>
      </c>
      <c r="G11" s="26"/>
      <c r="H11" s="26"/>
      <c r="I11" s="26"/>
      <c r="J11" s="26"/>
    </row>
    <row r="12">
      <c r="A12" s="43" t="s">
        <v>2335</v>
      </c>
      <c r="B12" s="27">
        <v>0.03194444444444444</v>
      </c>
      <c r="C12" s="43" t="s">
        <v>66</v>
      </c>
      <c r="D12" s="43" t="s">
        <v>67</v>
      </c>
      <c r="E12" s="28">
        <v>10.0</v>
      </c>
      <c r="F12" s="25">
        <f>E12-2</f>
        <v>8</v>
      </c>
      <c r="G12" s="26"/>
      <c r="H12" s="26"/>
      <c r="I12" s="26"/>
      <c r="J12" s="26"/>
    </row>
    <row r="13">
      <c r="A13" s="43" t="s">
        <v>2335</v>
      </c>
      <c r="B13" s="27">
        <v>0.03232638888888889</v>
      </c>
      <c r="C13" s="43" t="s">
        <v>69</v>
      </c>
      <c r="D13" s="43" t="s">
        <v>67</v>
      </c>
      <c r="E13" s="28">
        <v>8.0</v>
      </c>
      <c r="F13" s="25">
        <f t="shared" ref="F13:F14" si="1">E13-5</f>
        <v>3</v>
      </c>
      <c r="G13" s="26"/>
      <c r="H13" s="26"/>
      <c r="I13" s="26"/>
      <c r="J13" s="26"/>
    </row>
    <row r="14">
      <c r="A14" s="43" t="s">
        <v>2335</v>
      </c>
      <c r="B14" s="27">
        <v>0.03478009259259259</v>
      </c>
      <c r="C14" s="43" t="s">
        <v>69</v>
      </c>
      <c r="D14" s="43" t="s">
        <v>67</v>
      </c>
      <c r="E14" s="28">
        <v>24.0</v>
      </c>
      <c r="F14" s="25">
        <f t="shared" si="1"/>
        <v>19</v>
      </c>
      <c r="G14" s="26"/>
      <c r="H14" s="26"/>
      <c r="I14" s="26"/>
      <c r="J14" s="26"/>
    </row>
    <row r="15">
      <c r="A15" s="43" t="s">
        <v>2335</v>
      </c>
      <c r="B15" s="27">
        <v>0.035104166666666665</v>
      </c>
      <c r="C15" s="43" t="s">
        <v>74</v>
      </c>
      <c r="D15" s="43" t="s">
        <v>67</v>
      </c>
      <c r="E15" s="28">
        <v>10.0</v>
      </c>
      <c r="F15" s="25">
        <f>E15-0</f>
        <v>10</v>
      </c>
      <c r="G15" s="26"/>
      <c r="H15" s="26"/>
      <c r="I15" s="26"/>
      <c r="J15" s="26"/>
    </row>
    <row r="16">
      <c r="A16" s="43" t="s">
        <v>2335</v>
      </c>
      <c r="B16" s="27">
        <v>0.035972222222222225</v>
      </c>
      <c r="C16" s="43" t="s">
        <v>66</v>
      </c>
      <c r="D16" s="43" t="s">
        <v>83</v>
      </c>
      <c r="E16" s="28">
        <v>8.0</v>
      </c>
      <c r="F16" s="25">
        <f>E16-6</f>
        <v>2</v>
      </c>
      <c r="G16" s="26"/>
      <c r="H16" s="26"/>
      <c r="I16" s="26"/>
      <c r="J16" s="26"/>
    </row>
    <row r="17">
      <c r="A17" s="43" t="s">
        <v>2335</v>
      </c>
      <c r="B17" s="27">
        <v>0.036377314814814814</v>
      </c>
      <c r="C17" s="43" t="s">
        <v>70</v>
      </c>
      <c r="D17" s="43" t="s">
        <v>67</v>
      </c>
      <c r="E17" s="28">
        <v>6.0</v>
      </c>
      <c r="F17" s="28">
        <f>E17-3</f>
        <v>3</v>
      </c>
      <c r="G17" s="26"/>
      <c r="H17" s="26"/>
      <c r="I17" s="26"/>
      <c r="J17" s="26"/>
    </row>
    <row r="18">
      <c r="A18" s="43" t="s">
        <v>2335</v>
      </c>
      <c r="B18" s="27">
        <v>0.03702546296296296</v>
      </c>
      <c r="C18" s="43" t="s">
        <v>82</v>
      </c>
      <c r="D18" s="43" t="s">
        <v>83</v>
      </c>
      <c r="E18" s="28">
        <v>16.0</v>
      </c>
      <c r="F18" s="28">
        <f>E18-10</f>
        <v>6</v>
      </c>
      <c r="G18" s="26"/>
      <c r="H18" s="26"/>
      <c r="I18" s="26"/>
      <c r="J18" s="26"/>
    </row>
    <row r="19">
      <c r="A19" s="43" t="s">
        <v>2335</v>
      </c>
      <c r="B19" s="27">
        <v>0.03763888888888889</v>
      </c>
      <c r="C19" s="43" t="s">
        <v>66</v>
      </c>
      <c r="D19" s="43" t="s">
        <v>83</v>
      </c>
      <c r="E19" s="28">
        <v>14.0</v>
      </c>
      <c r="F19" s="25">
        <f>E19-6</f>
        <v>8</v>
      </c>
      <c r="G19" s="26"/>
      <c r="H19" s="26"/>
      <c r="I19" s="26"/>
      <c r="J19" s="26"/>
    </row>
    <row r="20">
      <c r="A20" s="43" t="s">
        <v>2335</v>
      </c>
      <c r="B20" s="27">
        <v>0.03855324074074074</v>
      </c>
      <c r="C20" s="43" t="s">
        <v>74</v>
      </c>
      <c r="D20" s="43" t="s">
        <v>83</v>
      </c>
      <c r="E20" s="28">
        <v>15.0</v>
      </c>
      <c r="F20" s="25">
        <f>E20-11</f>
        <v>4</v>
      </c>
      <c r="G20" s="26"/>
      <c r="H20" s="26"/>
      <c r="I20" s="26"/>
      <c r="J20" s="26"/>
    </row>
    <row r="21">
      <c r="A21" s="43" t="s">
        <v>2335</v>
      </c>
      <c r="B21" s="27">
        <v>0.03885416666666667</v>
      </c>
      <c r="C21" s="43" t="s">
        <v>74</v>
      </c>
      <c r="D21" s="43" t="s">
        <v>362</v>
      </c>
      <c r="E21" s="28" t="s">
        <v>88</v>
      </c>
      <c r="F21" s="28">
        <v>1.0</v>
      </c>
      <c r="G21" s="26"/>
      <c r="H21" s="26"/>
      <c r="I21" s="26"/>
      <c r="J21" s="26"/>
    </row>
    <row r="22">
      <c r="A22" s="43" t="s">
        <v>2335</v>
      </c>
      <c r="B22" s="27">
        <v>0.03975694444444444</v>
      </c>
      <c r="C22" s="43" t="s">
        <v>82</v>
      </c>
      <c r="D22" s="43" t="s">
        <v>362</v>
      </c>
      <c r="E22" s="28" t="s">
        <v>88</v>
      </c>
      <c r="F22" s="28">
        <v>1.0</v>
      </c>
      <c r="G22" s="26"/>
      <c r="H22" s="26"/>
      <c r="I22" s="26"/>
      <c r="J22" s="43" t="s">
        <v>2291</v>
      </c>
    </row>
    <row r="23">
      <c r="A23" s="43" t="s">
        <v>2335</v>
      </c>
      <c r="B23" s="27">
        <v>0.03975694444444444</v>
      </c>
      <c r="C23" s="43" t="s">
        <v>82</v>
      </c>
      <c r="D23" s="43" t="s">
        <v>362</v>
      </c>
      <c r="E23" s="28">
        <v>21.0</v>
      </c>
      <c r="F23" s="25">
        <f>E23-10</f>
        <v>11</v>
      </c>
      <c r="G23" s="26"/>
      <c r="H23" s="26"/>
      <c r="I23" s="26"/>
      <c r="J23" s="43" t="s">
        <v>2337</v>
      </c>
    </row>
    <row r="24">
      <c r="A24" s="43" t="s">
        <v>2335</v>
      </c>
      <c r="B24" s="27">
        <v>0.04055555555555555</v>
      </c>
      <c r="C24" s="43" t="s">
        <v>69</v>
      </c>
      <c r="D24" s="43" t="s">
        <v>67</v>
      </c>
      <c r="E24" s="28" t="s">
        <v>88</v>
      </c>
      <c r="F24" s="28">
        <v>1.0</v>
      </c>
      <c r="G24" s="26"/>
      <c r="H24" s="26"/>
      <c r="I24" s="26"/>
      <c r="J24" s="26"/>
    </row>
    <row r="25">
      <c r="A25" s="43" t="s">
        <v>2335</v>
      </c>
      <c r="B25" s="27">
        <v>0.043263888888888886</v>
      </c>
      <c r="C25" s="43" t="s">
        <v>70</v>
      </c>
      <c r="D25" s="43" t="s">
        <v>127</v>
      </c>
      <c r="E25" s="28">
        <v>20.0</v>
      </c>
      <c r="F25" s="25">
        <f>E25-1</f>
        <v>19</v>
      </c>
      <c r="G25" s="26"/>
      <c r="H25" s="26"/>
      <c r="I25" s="26"/>
      <c r="J25" s="26"/>
    </row>
    <row r="26">
      <c r="A26" s="43" t="s">
        <v>2335</v>
      </c>
      <c r="B26" s="27">
        <v>0.04680555555555556</v>
      </c>
      <c r="C26" s="43" t="s">
        <v>74</v>
      </c>
      <c r="D26" s="43" t="s">
        <v>87</v>
      </c>
      <c r="E26" s="28">
        <v>20.0</v>
      </c>
      <c r="F26" s="25">
        <f>E26-5</f>
        <v>15</v>
      </c>
      <c r="G26" s="26"/>
      <c r="H26" s="26"/>
      <c r="I26" s="26"/>
      <c r="J26" s="26"/>
    </row>
    <row r="27">
      <c r="A27" s="43" t="s">
        <v>2335</v>
      </c>
      <c r="B27" s="27">
        <v>0.04681712962962963</v>
      </c>
      <c r="C27" s="43" t="s">
        <v>69</v>
      </c>
      <c r="D27" s="43" t="s">
        <v>87</v>
      </c>
      <c r="E27" s="28">
        <v>24.0</v>
      </c>
      <c r="F27" s="62">
        <f>E27-4</f>
        <v>20</v>
      </c>
      <c r="G27" s="26"/>
      <c r="H27" s="26"/>
      <c r="I27" s="26"/>
      <c r="J27" s="26"/>
    </row>
    <row r="28">
      <c r="A28" s="43" t="s">
        <v>2335</v>
      </c>
      <c r="B28" s="27">
        <v>0.04689814814814815</v>
      </c>
      <c r="C28" s="43" t="s">
        <v>66</v>
      </c>
      <c r="D28" s="43" t="s">
        <v>87</v>
      </c>
      <c r="E28" s="28">
        <v>17.0</v>
      </c>
      <c r="F28" s="28">
        <f>E28-0</f>
        <v>17</v>
      </c>
      <c r="G28" s="26"/>
      <c r="H28" s="26"/>
      <c r="I28" s="26"/>
      <c r="J28" s="26"/>
    </row>
    <row r="29">
      <c r="A29" s="43" t="s">
        <v>2335</v>
      </c>
      <c r="B29" s="27">
        <v>0.04693287037037037</v>
      </c>
      <c r="C29" s="43" t="s">
        <v>84</v>
      </c>
      <c r="D29" s="43" t="s">
        <v>87</v>
      </c>
      <c r="E29" s="28" t="s">
        <v>75</v>
      </c>
      <c r="F29" s="28" t="s">
        <v>75</v>
      </c>
      <c r="G29" s="26"/>
      <c r="H29" s="26"/>
      <c r="I29" s="26"/>
      <c r="J29" s="43" t="s">
        <v>2291</v>
      </c>
    </row>
    <row r="30">
      <c r="A30" s="43" t="s">
        <v>2335</v>
      </c>
      <c r="B30" s="27">
        <v>0.04693287037037037</v>
      </c>
      <c r="C30" s="43" t="s">
        <v>84</v>
      </c>
      <c r="D30" s="43" t="s">
        <v>87</v>
      </c>
      <c r="E30" s="28">
        <v>16.0</v>
      </c>
      <c r="F30" s="28" t="s">
        <v>75</v>
      </c>
      <c r="G30" s="26"/>
      <c r="H30" s="26"/>
      <c r="I30" s="26"/>
      <c r="J30" s="43" t="s">
        <v>2305</v>
      </c>
    </row>
    <row r="31">
      <c r="A31" s="43" t="s">
        <v>2335</v>
      </c>
      <c r="B31" s="27">
        <v>0.04708333333333333</v>
      </c>
      <c r="C31" s="43" t="s">
        <v>70</v>
      </c>
      <c r="D31" s="43" t="s">
        <v>87</v>
      </c>
      <c r="E31" s="28">
        <v>8.0</v>
      </c>
      <c r="F31" s="25">
        <f>E31-5</f>
        <v>3</v>
      </c>
      <c r="G31" s="26"/>
      <c r="H31" s="26"/>
      <c r="I31" s="26"/>
      <c r="J31" s="26"/>
    </row>
    <row r="32">
      <c r="A32" s="43" t="s">
        <v>2335</v>
      </c>
      <c r="B32" s="27">
        <v>0.04711805555555556</v>
      </c>
      <c r="C32" s="43" t="s">
        <v>82</v>
      </c>
      <c r="D32" s="43" t="s">
        <v>87</v>
      </c>
      <c r="E32" s="28">
        <v>8.0</v>
      </c>
      <c r="F32" s="25">
        <f t="shared" ref="F32:F33" si="2">E32-1</f>
        <v>7</v>
      </c>
      <c r="G32" s="26"/>
      <c r="H32" s="26"/>
      <c r="I32" s="26"/>
      <c r="J32" s="26"/>
    </row>
    <row r="33">
      <c r="A33" s="43" t="s">
        <v>2335</v>
      </c>
      <c r="B33" s="27">
        <v>0.047199074074074074</v>
      </c>
      <c r="C33" s="43" t="s">
        <v>968</v>
      </c>
      <c r="D33" s="43" t="s">
        <v>87</v>
      </c>
      <c r="E33" s="28">
        <v>4.0</v>
      </c>
      <c r="F33" s="25">
        <f t="shared" si="2"/>
        <v>3</v>
      </c>
      <c r="G33" s="26"/>
      <c r="H33" s="26"/>
      <c r="I33" s="26"/>
      <c r="J33" s="26"/>
    </row>
    <row r="34">
      <c r="A34" s="43" t="s">
        <v>2335</v>
      </c>
      <c r="B34" s="27">
        <v>0.051805555555555556</v>
      </c>
      <c r="C34" s="43" t="s">
        <v>1532</v>
      </c>
      <c r="D34" s="43" t="s">
        <v>93</v>
      </c>
      <c r="E34" s="28">
        <f>F34+7</f>
        <v>14</v>
      </c>
      <c r="F34" s="28">
        <v>7.0</v>
      </c>
      <c r="G34" s="26"/>
      <c r="H34" s="26"/>
      <c r="I34" s="26"/>
      <c r="J34" s="43" t="s">
        <v>2338</v>
      </c>
    </row>
    <row r="35">
      <c r="A35" s="43" t="s">
        <v>2335</v>
      </c>
      <c r="B35" s="27">
        <v>0.05196759259259259</v>
      </c>
      <c r="C35" s="43" t="s">
        <v>1532</v>
      </c>
      <c r="D35" s="43" t="s">
        <v>93</v>
      </c>
      <c r="E35" s="28">
        <v>17.0</v>
      </c>
      <c r="F35" s="28">
        <f>E35-7</f>
        <v>10</v>
      </c>
      <c r="G35" s="26"/>
      <c r="H35" s="26"/>
      <c r="I35" s="26"/>
      <c r="J35" s="43" t="s">
        <v>2339</v>
      </c>
    </row>
    <row r="36">
      <c r="A36" s="43" t="s">
        <v>2335</v>
      </c>
      <c r="B36" s="27">
        <v>0.05322916666666667</v>
      </c>
      <c r="C36" s="43" t="s">
        <v>84</v>
      </c>
      <c r="D36" s="43" t="s">
        <v>80</v>
      </c>
      <c r="E36" s="28">
        <v>2.0</v>
      </c>
      <c r="F36" s="28">
        <f>E36--2</f>
        <v>4</v>
      </c>
      <c r="G36" s="26"/>
      <c r="H36" s="26"/>
      <c r="I36" s="26"/>
      <c r="J36" s="26"/>
    </row>
    <row r="37">
      <c r="A37" s="43" t="s">
        <v>2335</v>
      </c>
      <c r="B37" s="27">
        <v>0.055127314814814816</v>
      </c>
      <c r="C37" s="43" t="s">
        <v>82</v>
      </c>
      <c r="D37" s="43" t="s">
        <v>209</v>
      </c>
      <c r="E37" s="28">
        <v>19.0</v>
      </c>
      <c r="F37" s="25">
        <f>E37-8</f>
        <v>11</v>
      </c>
      <c r="G37" s="26"/>
      <c r="H37" s="26"/>
      <c r="I37" s="26"/>
      <c r="J37" s="43" t="s">
        <v>2074</v>
      </c>
    </row>
    <row r="38">
      <c r="A38" s="43" t="s">
        <v>2335</v>
      </c>
      <c r="B38" s="27">
        <v>0.05541666666666667</v>
      </c>
      <c r="C38" s="43" t="s">
        <v>70</v>
      </c>
      <c r="D38" s="43" t="s">
        <v>78</v>
      </c>
      <c r="E38" s="28">
        <v>16.0</v>
      </c>
      <c r="F38" s="28">
        <f>E38-9</f>
        <v>7</v>
      </c>
      <c r="G38" s="26"/>
      <c r="H38" s="26"/>
      <c r="I38" s="26"/>
      <c r="J38" s="26"/>
    </row>
    <row r="39">
      <c r="A39" s="43" t="s">
        <v>2335</v>
      </c>
      <c r="B39" s="27">
        <v>0.055810185185185185</v>
      </c>
      <c r="C39" s="43" t="s">
        <v>70</v>
      </c>
      <c r="D39" s="43" t="s">
        <v>93</v>
      </c>
      <c r="E39" s="28">
        <v>28.0</v>
      </c>
      <c r="F39" s="25">
        <f t="shared" ref="F39:F40" si="3">E39-10</f>
        <v>18</v>
      </c>
      <c r="G39" s="26"/>
      <c r="H39" s="26"/>
      <c r="I39" s="26"/>
      <c r="J39" s="43" t="s">
        <v>99</v>
      </c>
    </row>
    <row r="40">
      <c r="A40" s="43" t="s">
        <v>2335</v>
      </c>
      <c r="B40" s="27">
        <v>0.055844907407407406</v>
      </c>
      <c r="C40" s="43" t="s">
        <v>70</v>
      </c>
      <c r="D40" s="43" t="s">
        <v>93</v>
      </c>
      <c r="E40" s="28">
        <v>17.0</v>
      </c>
      <c r="F40" s="28">
        <f t="shared" si="3"/>
        <v>7</v>
      </c>
      <c r="G40" s="26"/>
      <c r="H40" s="26"/>
      <c r="I40" s="26"/>
      <c r="J40" s="43" t="s">
        <v>2340</v>
      </c>
    </row>
    <row r="41">
      <c r="A41" s="43" t="s">
        <v>2335</v>
      </c>
      <c r="B41" s="27">
        <v>0.05596064814814815</v>
      </c>
      <c r="C41" s="43" t="s">
        <v>70</v>
      </c>
      <c r="D41" s="43" t="s">
        <v>91</v>
      </c>
      <c r="E41" s="28">
        <v>9.0</v>
      </c>
      <c r="F41" s="25"/>
      <c r="G41" s="26"/>
      <c r="H41" s="43" t="s">
        <v>2341</v>
      </c>
      <c r="I41" s="26"/>
      <c r="J41" s="26"/>
    </row>
    <row r="42">
      <c r="A42" s="43" t="s">
        <v>2335</v>
      </c>
      <c r="B42" s="27">
        <v>0.056435185185185185</v>
      </c>
      <c r="C42" s="43" t="s">
        <v>70</v>
      </c>
      <c r="D42" s="43" t="s">
        <v>78</v>
      </c>
      <c r="E42" s="28">
        <v>22.0</v>
      </c>
      <c r="F42" s="28">
        <f>E42-9</f>
        <v>13</v>
      </c>
      <c r="G42" s="26"/>
      <c r="H42" s="26"/>
      <c r="I42" s="26"/>
      <c r="J42" s="26"/>
    </row>
    <row r="43">
      <c r="A43" s="43" t="s">
        <v>2335</v>
      </c>
      <c r="B43" s="27">
        <v>0.05708333333333333</v>
      </c>
      <c r="C43" s="43" t="s">
        <v>1532</v>
      </c>
      <c r="D43" s="43" t="s">
        <v>87</v>
      </c>
      <c r="E43" s="28">
        <v>11.0</v>
      </c>
      <c r="F43" s="25">
        <f>E43-2</f>
        <v>9</v>
      </c>
      <c r="G43" s="26"/>
      <c r="H43" s="26"/>
      <c r="I43" s="26"/>
      <c r="J43" s="43" t="s">
        <v>1721</v>
      </c>
    </row>
    <row r="44">
      <c r="A44" s="43" t="s">
        <v>2335</v>
      </c>
      <c r="B44" s="27">
        <v>0.058912037037037034</v>
      </c>
      <c r="C44" s="43" t="s">
        <v>69</v>
      </c>
      <c r="D44" s="43" t="s">
        <v>93</v>
      </c>
      <c r="E44" s="28">
        <f>F44+3</f>
        <v>6</v>
      </c>
      <c r="F44" s="28">
        <v>3.0</v>
      </c>
      <c r="G44" s="26"/>
      <c r="H44" s="26"/>
      <c r="I44" s="26"/>
      <c r="J44" s="43" t="s">
        <v>2342</v>
      </c>
    </row>
    <row r="45">
      <c r="A45" s="43" t="s">
        <v>2335</v>
      </c>
      <c r="B45" s="27">
        <v>0.06638888888888889</v>
      </c>
      <c r="C45" s="43" t="s">
        <v>69</v>
      </c>
      <c r="D45" s="43" t="s">
        <v>89</v>
      </c>
      <c r="E45" s="28" t="s">
        <v>75</v>
      </c>
      <c r="F45" s="28" t="s">
        <v>75</v>
      </c>
      <c r="G45" s="26"/>
      <c r="H45" s="26"/>
      <c r="I45" s="26"/>
      <c r="J45" s="43" t="s">
        <v>223</v>
      </c>
    </row>
    <row r="46">
      <c r="A46" s="43" t="s">
        <v>2335</v>
      </c>
      <c r="B46" s="27">
        <v>0.059537037037037034</v>
      </c>
      <c r="C46" s="43" t="s">
        <v>69</v>
      </c>
      <c r="D46" s="43" t="s">
        <v>91</v>
      </c>
      <c r="E46" s="28">
        <v>11.0</v>
      </c>
      <c r="F46" s="28"/>
      <c r="G46" s="26"/>
      <c r="H46" s="43" t="s">
        <v>2343</v>
      </c>
      <c r="I46" s="26"/>
      <c r="J46" s="26"/>
    </row>
    <row r="47">
      <c r="A47" s="43" t="s">
        <v>2335</v>
      </c>
      <c r="B47" s="27">
        <v>0.06119212962962963</v>
      </c>
      <c r="C47" s="43" t="s">
        <v>84</v>
      </c>
      <c r="D47" s="43" t="s">
        <v>100</v>
      </c>
      <c r="E47" s="28" t="s">
        <v>75</v>
      </c>
      <c r="F47" s="28" t="s">
        <v>75</v>
      </c>
      <c r="G47" s="26"/>
      <c r="H47" s="26"/>
      <c r="I47" s="26"/>
      <c r="J47" s="43" t="s">
        <v>2291</v>
      </c>
    </row>
    <row r="48">
      <c r="A48" s="43" t="s">
        <v>2335</v>
      </c>
      <c r="B48" s="27">
        <v>0.06119212962962963</v>
      </c>
      <c r="C48" s="43" t="s">
        <v>84</v>
      </c>
      <c r="D48" s="43" t="s">
        <v>100</v>
      </c>
      <c r="E48" s="28">
        <v>23.0</v>
      </c>
      <c r="F48" s="28" t="s">
        <v>75</v>
      </c>
      <c r="G48" s="26"/>
      <c r="H48" s="26"/>
      <c r="I48" s="26"/>
      <c r="J48" s="43" t="s">
        <v>1967</v>
      </c>
    </row>
    <row r="49">
      <c r="A49" s="43" t="s">
        <v>2335</v>
      </c>
      <c r="B49" s="27">
        <v>0.08409722222222223</v>
      </c>
      <c r="C49" s="43" t="s">
        <v>84</v>
      </c>
      <c r="D49" s="43" t="s">
        <v>580</v>
      </c>
      <c r="E49" s="28" t="s">
        <v>75</v>
      </c>
      <c r="F49" s="28" t="s">
        <v>75</v>
      </c>
      <c r="G49" s="26"/>
      <c r="H49" s="26"/>
      <c r="I49" s="26"/>
      <c r="J49" s="43" t="s">
        <v>2291</v>
      </c>
    </row>
    <row r="50">
      <c r="A50" s="43" t="s">
        <v>2335</v>
      </c>
      <c r="B50" s="27">
        <v>0.08409722222222223</v>
      </c>
      <c r="C50" s="43" t="s">
        <v>84</v>
      </c>
      <c r="D50" s="43" t="s">
        <v>580</v>
      </c>
      <c r="E50" s="28">
        <v>24.0</v>
      </c>
      <c r="F50" s="28" t="s">
        <v>75</v>
      </c>
      <c r="G50" s="26"/>
      <c r="H50" s="26"/>
      <c r="I50" s="26"/>
      <c r="J50" s="43" t="s">
        <v>1967</v>
      </c>
    </row>
    <row r="51">
      <c r="A51" s="43" t="s">
        <v>2335</v>
      </c>
      <c r="B51" s="27">
        <v>0.08491898148148148</v>
      </c>
      <c r="C51" s="43" t="s">
        <v>66</v>
      </c>
      <c r="D51" s="43" t="s">
        <v>89</v>
      </c>
      <c r="E51" s="28">
        <v>16.0</v>
      </c>
      <c r="F51" s="28">
        <f t="shared" ref="F51:F52" si="4">E51-9</f>
        <v>7</v>
      </c>
      <c r="G51" s="26"/>
      <c r="H51" s="26"/>
      <c r="I51" s="26"/>
      <c r="J51" s="43" t="s">
        <v>171</v>
      </c>
    </row>
    <row r="52">
      <c r="A52" s="43" t="s">
        <v>2335</v>
      </c>
      <c r="B52" s="27">
        <v>0.08498842592592593</v>
      </c>
      <c r="C52" s="43" t="s">
        <v>66</v>
      </c>
      <c r="D52" s="43" t="s">
        <v>89</v>
      </c>
      <c r="E52" s="28">
        <v>21.0</v>
      </c>
      <c r="F52" s="25">
        <f t="shared" si="4"/>
        <v>12</v>
      </c>
      <c r="G52" s="26"/>
      <c r="H52" s="26"/>
      <c r="I52" s="26"/>
      <c r="J52" s="43" t="s">
        <v>171</v>
      </c>
    </row>
    <row r="53">
      <c r="A53" s="43" t="s">
        <v>2335</v>
      </c>
      <c r="B53" s="27">
        <v>0.0850462962962963</v>
      </c>
      <c r="C53" s="43" t="s">
        <v>66</v>
      </c>
      <c r="D53" s="43" t="s">
        <v>91</v>
      </c>
      <c r="E53" s="28">
        <v>14.0</v>
      </c>
      <c r="F53" s="25"/>
      <c r="G53" s="26"/>
      <c r="H53" s="43" t="s">
        <v>2344</v>
      </c>
      <c r="I53" s="26"/>
      <c r="J53" s="26"/>
    </row>
    <row r="54">
      <c r="A54" s="43" t="s">
        <v>2335</v>
      </c>
      <c r="B54" s="27">
        <v>0.08729166666666667</v>
      </c>
      <c r="C54" s="43" t="s">
        <v>84</v>
      </c>
      <c r="D54" s="43" t="s">
        <v>93</v>
      </c>
      <c r="E54" s="28" t="s">
        <v>75</v>
      </c>
      <c r="F54" s="28" t="s">
        <v>75</v>
      </c>
      <c r="G54" s="26"/>
      <c r="H54" s="26"/>
      <c r="I54" s="26"/>
      <c r="J54" s="43" t="s">
        <v>2291</v>
      </c>
    </row>
    <row r="55">
      <c r="A55" s="43" t="s">
        <v>2335</v>
      </c>
      <c r="B55" s="27">
        <v>0.08729166666666667</v>
      </c>
      <c r="C55" s="43" t="s">
        <v>84</v>
      </c>
      <c r="D55" s="43" t="s">
        <v>93</v>
      </c>
      <c r="E55" s="28">
        <f>F55+8</f>
        <v>27</v>
      </c>
      <c r="F55" s="28">
        <v>19.0</v>
      </c>
      <c r="G55" s="26"/>
      <c r="H55" s="26"/>
      <c r="I55" s="26"/>
      <c r="J55" s="43" t="s">
        <v>2345</v>
      </c>
    </row>
    <row r="56">
      <c r="A56" s="43" t="s">
        <v>2335</v>
      </c>
      <c r="B56" s="27">
        <v>0.08741898148148149</v>
      </c>
      <c r="C56" s="43" t="s">
        <v>84</v>
      </c>
      <c r="D56" s="43" t="s">
        <v>91</v>
      </c>
      <c r="E56" s="28">
        <v>17.0</v>
      </c>
      <c r="F56" s="28"/>
      <c r="G56" s="26"/>
      <c r="H56" s="43" t="s">
        <v>2346</v>
      </c>
      <c r="I56" s="26"/>
      <c r="J56" s="43"/>
    </row>
    <row r="57">
      <c r="A57" s="43" t="s">
        <v>2335</v>
      </c>
      <c r="B57" s="27">
        <v>0.08793981481481482</v>
      </c>
      <c r="C57" s="43" t="s">
        <v>84</v>
      </c>
      <c r="D57" s="43" t="s">
        <v>93</v>
      </c>
      <c r="E57" s="28" t="s">
        <v>75</v>
      </c>
      <c r="F57" s="28" t="s">
        <v>75</v>
      </c>
      <c r="G57" s="26"/>
      <c r="H57" s="26"/>
      <c r="I57" s="26"/>
      <c r="J57" s="43" t="s">
        <v>2291</v>
      </c>
    </row>
    <row r="58">
      <c r="A58" s="43" t="s">
        <v>2335</v>
      </c>
      <c r="B58" s="27">
        <v>0.08793981481481482</v>
      </c>
      <c r="C58" s="43" t="s">
        <v>84</v>
      </c>
      <c r="D58" s="43" t="s">
        <v>93</v>
      </c>
      <c r="E58" s="28">
        <f>F58+8</f>
        <v>27</v>
      </c>
      <c r="F58" s="28">
        <v>19.0</v>
      </c>
      <c r="G58" s="26"/>
      <c r="H58" s="26"/>
      <c r="I58" s="26"/>
      <c r="J58" s="43" t="s">
        <v>2345</v>
      </c>
    </row>
    <row r="59">
      <c r="A59" s="43" t="s">
        <v>2335</v>
      </c>
      <c r="B59" s="27">
        <v>0.08805555555555555</v>
      </c>
      <c r="C59" s="43" t="s">
        <v>84</v>
      </c>
      <c r="D59" s="43" t="s">
        <v>91</v>
      </c>
      <c r="E59" s="28">
        <v>12.0</v>
      </c>
      <c r="F59" s="28"/>
      <c r="G59" s="26"/>
      <c r="H59" s="43" t="s">
        <v>2347</v>
      </c>
      <c r="I59" s="26"/>
      <c r="J59" s="26"/>
    </row>
    <row r="60">
      <c r="A60" s="43" t="s">
        <v>2335</v>
      </c>
      <c r="B60" s="27">
        <v>0.08888888888888889</v>
      </c>
      <c r="C60" s="43" t="s">
        <v>1532</v>
      </c>
      <c r="D60" s="43" t="s">
        <v>209</v>
      </c>
      <c r="E60" s="28" t="s">
        <v>75</v>
      </c>
      <c r="F60" s="28" t="s">
        <v>75</v>
      </c>
      <c r="G60" s="26"/>
      <c r="H60" s="26"/>
      <c r="I60" s="26"/>
      <c r="J60" s="43" t="s">
        <v>2291</v>
      </c>
    </row>
    <row r="61">
      <c r="A61" s="43" t="s">
        <v>2335</v>
      </c>
      <c r="B61" s="27">
        <v>0.08888888888888889</v>
      </c>
      <c r="C61" s="43" t="s">
        <v>1532</v>
      </c>
      <c r="D61" s="43" t="s">
        <v>209</v>
      </c>
      <c r="E61" s="28">
        <v>22.0</v>
      </c>
      <c r="F61" s="28">
        <f>E61-4</f>
        <v>18</v>
      </c>
      <c r="G61" s="26"/>
      <c r="H61" s="26"/>
      <c r="I61" s="26"/>
      <c r="J61" s="43" t="s">
        <v>1721</v>
      </c>
    </row>
    <row r="62">
      <c r="A62" s="43" t="s">
        <v>2335</v>
      </c>
      <c r="B62" s="27">
        <v>0.08888888888888889</v>
      </c>
      <c r="C62" s="43" t="s">
        <v>1532</v>
      </c>
      <c r="D62" s="43" t="s">
        <v>76</v>
      </c>
      <c r="E62" s="28">
        <v>4.0</v>
      </c>
      <c r="F62" s="25"/>
      <c r="G62" s="26"/>
      <c r="H62" s="26"/>
      <c r="I62" s="26"/>
      <c r="J62" s="43" t="s">
        <v>1604</v>
      </c>
    </row>
    <row r="63">
      <c r="A63" s="43" t="s">
        <v>2335</v>
      </c>
      <c r="B63" s="27">
        <v>0.08952546296296296</v>
      </c>
      <c r="C63" s="43" t="s">
        <v>1532</v>
      </c>
      <c r="D63" s="43" t="s">
        <v>93</v>
      </c>
      <c r="E63" s="28" t="s">
        <v>75</v>
      </c>
      <c r="F63" s="28" t="s">
        <v>75</v>
      </c>
      <c r="G63" s="26"/>
      <c r="H63" s="26"/>
      <c r="I63" s="26"/>
      <c r="J63" s="43" t="s">
        <v>2291</v>
      </c>
    </row>
    <row r="64">
      <c r="A64" s="43" t="s">
        <v>2335</v>
      </c>
      <c r="B64" s="27">
        <v>0.08952546296296296</v>
      </c>
      <c r="C64" s="43" t="s">
        <v>1532</v>
      </c>
      <c r="D64" s="43" t="s">
        <v>93</v>
      </c>
      <c r="E64" s="28">
        <v>26.0</v>
      </c>
      <c r="F64" s="28">
        <f>E64-7</f>
        <v>19</v>
      </c>
      <c r="G64" s="26"/>
      <c r="H64" s="26"/>
      <c r="I64" s="26"/>
      <c r="J64" s="43" t="s">
        <v>2338</v>
      </c>
    </row>
    <row r="65">
      <c r="A65" s="43" t="s">
        <v>2335</v>
      </c>
      <c r="B65" s="27">
        <v>0.08958333333333333</v>
      </c>
      <c r="C65" s="43" t="s">
        <v>1532</v>
      </c>
      <c r="D65" s="43" t="s">
        <v>91</v>
      </c>
      <c r="E65" s="28">
        <v>10.0</v>
      </c>
      <c r="F65" s="28"/>
      <c r="G65" s="26"/>
      <c r="H65" s="43" t="s">
        <v>2348</v>
      </c>
      <c r="I65" s="26"/>
      <c r="J65" s="26"/>
    </row>
    <row r="66">
      <c r="A66" s="43" t="s">
        <v>2335</v>
      </c>
      <c r="B66" s="27">
        <v>0.09005787037037037</v>
      </c>
      <c r="C66" s="43" t="s">
        <v>1532</v>
      </c>
      <c r="D66" s="43" t="s">
        <v>93</v>
      </c>
      <c r="E66" s="43" t="s">
        <v>75</v>
      </c>
      <c r="F66" s="28" t="s">
        <v>75</v>
      </c>
      <c r="G66" s="26"/>
      <c r="H66" s="26"/>
      <c r="I66" s="26"/>
      <c r="J66" s="43" t="s">
        <v>2291</v>
      </c>
    </row>
    <row r="67">
      <c r="A67" s="43" t="s">
        <v>2335</v>
      </c>
      <c r="B67" s="27">
        <v>0.09005787037037037</v>
      </c>
      <c r="C67" s="43" t="s">
        <v>1532</v>
      </c>
      <c r="D67" s="43" t="s">
        <v>93</v>
      </c>
      <c r="E67" s="28">
        <v>25.0</v>
      </c>
      <c r="F67" s="28">
        <f>E67-7</f>
        <v>18</v>
      </c>
      <c r="G67" s="26"/>
      <c r="H67" s="26"/>
      <c r="I67" s="26"/>
      <c r="J67" s="43" t="s">
        <v>2338</v>
      </c>
    </row>
    <row r="68">
      <c r="A68" s="43" t="s">
        <v>2335</v>
      </c>
      <c r="B68" s="27">
        <v>0.0901388888888889</v>
      </c>
      <c r="C68" s="43" t="s">
        <v>1532</v>
      </c>
      <c r="D68" s="43" t="s">
        <v>91</v>
      </c>
      <c r="E68" s="28">
        <v>9.0</v>
      </c>
      <c r="F68" s="28"/>
      <c r="G68" s="26"/>
      <c r="H68" s="43" t="s">
        <v>2349</v>
      </c>
      <c r="I68" s="26"/>
      <c r="J68" s="26"/>
    </row>
    <row r="69">
      <c r="A69" s="43" t="s">
        <v>2335</v>
      </c>
      <c r="B69" s="27">
        <v>0.09068287037037037</v>
      </c>
      <c r="C69" s="43" t="s">
        <v>70</v>
      </c>
      <c r="D69" s="43" t="s">
        <v>78</v>
      </c>
      <c r="E69" s="28">
        <v>21.0</v>
      </c>
      <c r="F69" s="25">
        <f>E69-9</f>
        <v>12</v>
      </c>
      <c r="G69" s="26"/>
      <c r="H69" s="26"/>
      <c r="I69" s="26"/>
      <c r="J69" s="26"/>
    </row>
    <row r="70">
      <c r="A70" s="43" t="s">
        <v>2335</v>
      </c>
      <c r="B70" s="27">
        <v>0.09091435185185186</v>
      </c>
      <c r="C70" s="43" t="s">
        <v>70</v>
      </c>
      <c r="D70" s="43" t="s">
        <v>93</v>
      </c>
      <c r="E70" s="28">
        <f t="shared" ref="E70:E71" si="5">F70+10</f>
        <v>27</v>
      </c>
      <c r="F70" s="28">
        <v>17.0</v>
      </c>
      <c r="G70" s="26"/>
      <c r="H70" s="26"/>
      <c r="I70" s="26"/>
      <c r="J70" s="43" t="s">
        <v>2350</v>
      </c>
    </row>
    <row r="71">
      <c r="A71" s="43" t="s">
        <v>2335</v>
      </c>
      <c r="B71" s="27">
        <v>0.09091435185185186</v>
      </c>
      <c r="C71" s="43" t="s">
        <v>70</v>
      </c>
      <c r="D71" s="43" t="s">
        <v>93</v>
      </c>
      <c r="E71" s="28">
        <f t="shared" si="5"/>
        <v>27</v>
      </c>
      <c r="F71" s="28">
        <v>17.0</v>
      </c>
      <c r="G71" s="26"/>
      <c r="H71" s="26"/>
      <c r="I71" s="26"/>
      <c r="J71" s="43" t="s">
        <v>2350</v>
      </c>
    </row>
    <row r="72">
      <c r="A72" s="43" t="s">
        <v>2335</v>
      </c>
      <c r="B72" s="27">
        <v>0.09106481481481482</v>
      </c>
      <c r="C72" s="43" t="s">
        <v>70</v>
      </c>
      <c r="D72" s="43" t="s">
        <v>91</v>
      </c>
      <c r="E72" s="28">
        <v>8.0</v>
      </c>
      <c r="F72" s="25"/>
      <c r="G72" s="26"/>
      <c r="H72" s="43" t="s">
        <v>2351</v>
      </c>
      <c r="I72" s="26"/>
      <c r="J72" s="26"/>
    </row>
    <row r="73">
      <c r="A73" s="43" t="s">
        <v>2335</v>
      </c>
      <c r="B73" s="27">
        <v>0.09123842592592593</v>
      </c>
      <c r="C73" s="43" t="s">
        <v>70</v>
      </c>
      <c r="D73" s="43" t="s">
        <v>91</v>
      </c>
      <c r="E73" s="28">
        <v>10.0</v>
      </c>
      <c r="F73" s="25"/>
      <c r="G73" s="26"/>
      <c r="H73" s="43" t="s">
        <v>2352</v>
      </c>
      <c r="I73" s="26"/>
      <c r="J73" s="26"/>
    </row>
    <row r="74">
      <c r="A74" s="43" t="s">
        <v>2335</v>
      </c>
      <c r="B74" s="27">
        <v>0.09200231481481481</v>
      </c>
      <c r="C74" s="43" t="s">
        <v>70</v>
      </c>
      <c r="D74" s="43" t="s">
        <v>93</v>
      </c>
      <c r="E74" s="28">
        <v>26.0</v>
      </c>
      <c r="F74" s="25">
        <f>E74-10</f>
        <v>16</v>
      </c>
      <c r="G74" s="26"/>
      <c r="H74" s="26"/>
      <c r="I74" s="26"/>
      <c r="J74" s="43" t="s">
        <v>2350</v>
      </c>
    </row>
    <row r="75">
      <c r="A75" s="43" t="s">
        <v>2335</v>
      </c>
      <c r="B75" s="27">
        <v>0.0920949074074074</v>
      </c>
      <c r="C75" s="43" t="s">
        <v>70</v>
      </c>
      <c r="D75" s="43" t="s">
        <v>91</v>
      </c>
      <c r="E75" s="28">
        <v>8.0</v>
      </c>
      <c r="F75" s="25"/>
      <c r="G75" s="26"/>
      <c r="H75" s="43" t="s">
        <v>2349</v>
      </c>
      <c r="I75" s="26"/>
      <c r="J75" s="26"/>
    </row>
    <row r="76">
      <c r="A76" s="43" t="s">
        <v>2335</v>
      </c>
      <c r="B76" s="27">
        <v>0.09230324074074074</v>
      </c>
      <c r="C76" s="43" t="s">
        <v>70</v>
      </c>
      <c r="D76" s="43" t="s">
        <v>93</v>
      </c>
      <c r="E76" s="28">
        <v>14.0</v>
      </c>
      <c r="F76" s="28">
        <f>E76-10</f>
        <v>4</v>
      </c>
      <c r="G76" s="26"/>
      <c r="H76" s="26"/>
      <c r="I76" s="26"/>
      <c r="J76" s="43" t="s">
        <v>2350</v>
      </c>
    </row>
    <row r="77">
      <c r="A77" s="43" t="s">
        <v>2335</v>
      </c>
      <c r="B77" s="27">
        <v>0.09239583333333333</v>
      </c>
      <c r="C77" s="43" t="s">
        <v>70</v>
      </c>
      <c r="D77" s="43" t="s">
        <v>76</v>
      </c>
      <c r="E77" s="28">
        <v>3.0</v>
      </c>
      <c r="F77" s="25"/>
      <c r="G77" s="26"/>
      <c r="H77" s="26"/>
      <c r="I77" s="26"/>
      <c r="J77" s="43" t="s">
        <v>1604</v>
      </c>
    </row>
    <row r="78">
      <c r="A78" s="43" t="s">
        <v>2335</v>
      </c>
      <c r="B78" s="27">
        <v>0.09288194444444445</v>
      </c>
      <c r="C78" s="43" t="s">
        <v>82</v>
      </c>
      <c r="D78" s="43" t="s">
        <v>209</v>
      </c>
      <c r="E78" s="28">
        <v>16.0</v>
      </c>
      <c r="F78" s="28">
        <f t="shared" ref="F78:F79" si="6">E78-8</f>
        <v>8</v>
      </c>
      <c r="G78" s="26"/>
      <c r="H78" s="26"/>
      <c r="I78" s="26"/>
      <c r="J78" s="43" t="s">
        <v>2291</v>
      </c>
    </row>
    <row r="79">
      <c r="A79" s="43" t="s">
        <v>2335</v>
      </c>
      <c r="B79" s="27">
        <v>0.09288194444444445</v>
      </c>
      <c r="C79" s="43" t="s">
        <v>82</v>
      </c>
      <c r="D79" s="43" t="s">
        <v>209</v>
      </c>
      <c r="E79" s="28">
        <v>23.0</v>
      </c>
      <c r="F79" s="28">
        <f t="shared" si="6"/>
        <v>15</v>
      </c>
      <c r="G79" s="26"/>
      <c r="H79" s="26"/>
      <c r="I79" s="26"/>
      <c r="J79" s="43" t="s">
        <v>2074</v>
      </c>
    </row>
    <row r="80">
      <c r="A80" s="43" t="s">
        <v>2335</v>
      </c>
      <c r="B80" s="27">
        <v>0.09402777777777778</v>
      </c>
      <c r="C80" s="43" t="s">
        <v>82</v>
      </c>
      <c r="D80" s="43" t="s">
        <v>89</v>
      </c>
      <c r="E80" s="28" t="s">
        <v>75</v>
      </c>
      <c r="F80" s="28" t="s">
        <v>75</v>
      </c>
      <c r="G80" s="26"/>
      <c r="H80" s="26"/>
      <c r="I80" s="26"/>
      <c r="J80" s="43" t="s">
        <v>2293</v>
      </c>
    </row>
    <row r="81">
      <c r="A81" s="43" t="s">
        <v>2335</v>
      </c>
      <c r="B81" s="27">
        <v>0.09402777777777778</v>
      </c>
      <c r="C81" s="43" t="s">
        <v>82</v>
      </c>
      <c r="D81" s="43" t="s">
        <v>89</v>
      </c>
      <c r="E81" s="28">
        <v>15.0</v>
      </c>
      <c r="F81" s="28">
        <f>E81-5</f>
        <v>10</v>
      </c>
      <c r="G81" s="26"/>
      <c r="H81" s="26"/>
      <c r="I81" s="26"/>
      <c r="J81" s="43" t="s">
        <v>2243</v>
      </c>
    </row>
    <row r="82">
      <c r="A82" s="43" t="s">
        <v>2335</v>
      </c>
      <c r="B82" s="27">
        <v>0.09447916666666667</v>
      </c>
      <c r="C82" s="43" t="s">
        <v>82</v>
      </c>
      <c r="D82" s="43" t="s">
        <v>89</v>
      </c>
      <c r="E82" s="28" t="s">
        <v>75</v>
      </c>
      <c r="F82" s="28" t="s">
        <v>75</v>
      </c>
      <c r="G82" s="26"/>
      <c r="H82" s="26"/>
      <c r="I82" s="26"/>
      <c r="J82" s="43" t="s">
        <v>2293</v>
      </c>
    </row>
    <row r="83">
      <c r="A83" s="43" t="s">
        <v>2335</v>
      </c>
      <c r="B83" s="27">
        <v>0.09447916666666667</v>
      </c>
      <c r="C83" s="43" t="s">
        <v>82</v>
      </c>
      <c r="D83" s="43" t="s">
        <v>89</v>
      </c>
      <c r="E83" s="28">
        <v>11.0</v>
      </c>
      <c r="F83" s="28">
        <f>E83-5</f>
        <v>6</v>
      </c>
      <c r="G83" s="26"/>
      <c r="H83" s="26"/>
      <c r="I83" s="26"/>
      <c r="J83" s="43" t="s">
        <v>2243</v>
      </c>
    </row>
    <row r="84">
      <c r="A84" s="43" t="s">
        <v>2335</v>
      </c>
      <c r="B84" s="27">
        <v>0.09451388888888888</v>
      </c>
      <c r="C84" s="43" t="s">
        <v>82</v>
      </c>
      <c r="D84" s="43" t="s">
        <v>89</v>
      </c>
      <c r="E84" s="28" t="s">
        <v>75</v>
      </c>
      <c r="F84" s="28" t="s">
        <v>75</v>
      </c>
      <c r="G84" s="26"/>
      <c r="H84" s="26"/>
      <c r="I84" s="26"/>
      <c r="J84" s="43" t="s">
        <v>2293</v>
      </c>
    </row>
    <row r="85">
      <c r="A85" s="43" t="s">
        <v>2335</v>
      </c>
      <c r="B85" s="27">
        <v>0.09451388888888888</v>
      </c>
      <c r="C85" s="43" t="s">
        <v>82</v>
      </c>
      <c r="D85" s="43" t="s">
        <v>89</v>
      </c>
      <c r="E85" s="28">
        <v>16.0</v>
      </c>
      <c r="F85" s="28">
        <f>E85-5</f>
        <v>11</v>
      </c>
      <c r="G85" s="26"/>
      <c r="H85" s="26"/>
      <c r="I85" s="26"/>
      <c r="J85" s="43" t="s">
        <v>2243</v>
      </c>
    </row>
    <row r="86">
      <c r="A86" s="43" t="s">
        <v>2335</v>
      </c>
      <c r="B86" s="27">
        <v>0.09457175925925926</v>
      </c>
      <c r="C86" s="43" t="s">
        <v>82</v>
      </c>
      <c r="D86" s="43" t="s">
        <v>91</v>
      </c>
      <c r="E86" s="28">
        <v>20.0</v>
      </c>
      <c r="F86" s="25"/>
      <c r="G86" s="26"/>
      <c r="H86" s="43" t="s">
        <v>2353</v>
      </c>
      <c r="I86" s="26"/>
      <c r="J86" s="26"/>
    </row>
    <row r="87">
      <c r="A87" s="43" t="s">
        <v>2335</v>
      </c>
      <c r="B87" s="27">
        <v>0.09542824074074074</v>
      </c>
      <c r="C87" s="43" t="s">
        <v>968</v>
      </c>
      <c r="D87" s="43" t="s">
        <v>93</v>
      </c>
      <c r="E87" s="28">
        <v>16.0</v>
      </c>
      <c r="F87" s="28">
        <f>E87-4</f>
        <v>12</v>
      </c>
      <c r="G87" s="26"/>
      <c r="H87" s="26"/>
      <c r="I87" s="26"/>
      <c r="J87" s="43" t="s">
        <v>2354</v>
      </c>
    </row>
    <row r="88">
      <c r="A88" s="43" t="s">
        <v>2335</v>
      </c>
      <c r="B88" s="27">
        <v>0.09688657407407407</v>
      </c>
      <c r="C88" s="43" t="s">
        <v>69</v>
      </c>
      <c r="D88" s="43" t="s">
        <v>166</v>
      </c>
      <c r="E88" s="28">
        <v>25.0</v>
      </c>
      <c r="F88" s="28">
        <f>E88-9</f>
        <v>16</v>
      </c>
      <c r="G88" s="26"/>
      <c r="H88" s="26"/>
      <c r="I88" s="26"/>
      <c r="J88" s="26"/>
    </row>
    <row r="89">
      <c r="A89" s="43" t="s">
        <v>2335</v>
      </c>
      <c r="B89" s="27">
        <v>0.09829861111111111</v>
      </c>
      <c r="C89" s="43" t="s">
        <v>69</v>
      </c>
      <c r="D89" s="43" t="s">
        <v>2355</v>
      </c>
      <c r="E89" s="28" t="s">
        <v>75</v>
      </c>
      <c r="F89" s="28" t="s">
        <v>75</v>
      </c>
      <c r="G89" s="26"/>
      <c r="H89" s="26"/>
      <c r="I89" s="26"/>
      <c r="J89" s="43" t="s">
        <v>2356</v>
      </c>
    </row>
    <row r="90">
      <c r="A90" s="43" t="s">
        <v>2335</v>
      </c>
      <c r="B90" s="27">
        <v>0.09893518518518518</v>
      </c>
      <c r="C90" s="43" t="s">
        <v>74</v>
      </c>
      <c r="D90" s="43" t="s">
        <v>93</v>
      </c>
      <c r="E90" s="28" t="s">
        <v>75</v>
      </c>
      <c r="F90" s="28" t="s">
        <v>75</v>
      </c>
      <c r="G90" s="26"/>
      <c r="H90" s="26"/>
      <c r="I90" s="26"/>
      <c r="J90" s="43" t="s">
        <v>2291</v>
      </c>
    </row>
    <row r="91">
      <c r="A91" s="43" t="s">
        <v>2335</v>
      </c>
      <c r="B91" s="27">
        <v>0.09893518518518518</v>
      </c>
      <c r="C91" s="43" t="s">
        <v>74</v>
      </c>
      <c r="D91" s="43" t="s">
        <v>93</v>
      </c>
      <c r="E91" s="28">
        <v>23.0</v>
      </c>
      <c r="F91" s="28">
        <f>E91-10</f>
        <v>13</v>
      </c>
      <c r="G91" s="26"/>
      <c r="H91" s="26"/>
      <c r="I91" s="26"/>
      <c r="J91" s="43" t="s">
        <v>1304</v>
      </c>
    </row>
    <row r="92">
      <c r="A92" s="43" t="s">
        <v>2335</v>
      </c>
      <c r="B92" s="27">
        <v>0.09902777777777778</v>
      </c>
      <c r="C92" s="43" t="s">
        <v>74</v>
      </c>
      <c r="D92" s="43" t="s">
        <v>91</v>
      </c>
      <c r="E92" s="28">
        <v>40.0</v>
      </c>
      <c r="F92" s="25"/>
      <c r="G92" s="26"/>
      <c r="H92" s="43" t="s">
        <v>2357</v>
      </c>
      <c r="I92" s="26"/>
      <c r="J92" s="43" t="s">
        <v>2358</v>
      </c>
    </row>
    <row r="93">
      <c r="A93" s="43" t="s">
        <v>2335</v>
      </c>
      <c r="B93" s="27">
        <v>0.09934027777777778</v>
      </c>
      <c r="C93" s="43" t="s">
        <v>74</v>
      </c>
      <c r="D93" s="43" t="s">
        <v>93</v>
      </c>
      <c r="E93" s="28" t="s">
        <v>75</v>
      </c>
      <c r="F93" s="28" t="s">
        <v>75</v>
      </c>
      <c r="G93" s="26"/>
      <c r="H93" s="26"/>
      <c r="I93" s="26"/>
      <c r="J93" s="43" t="s">
        <v>2291</v>
      </c>
    </row>
    <row r="94">
      <c r="A94" s="43" t="s">
        <v>2335</v>
      </c>
      <c r="B94" s="27">
        <v>0.09934027777777778</v>
      </c>
      <c r="C94" s="43" t="s">
        <v>74</v>
      </c>
      <c r="D94" s="43" t="s">
        <v>93</v>
      </c>
      <c r="E94" s="28">
        <v>27.0</v>
      </c>
      <c r="F94" s="25">
        <f>E94-10</f>
        <v>17</v>
      </c>
      <c r="G94" s="26"/>
      <c r="H94" s="26"/>
      <c r="I94" s="26"/>
      <c r="J94" s="43" t="s">
        <v>1304</v>
      </c>
    </row>
    <row r="95">
      <c r="A95" s="43" t="s">
        <v>2335</v>
      </c>
      <c r="B95" s="27">
        <v>0.09943287037037037</v>
      </c>
      <c r="C95" s="43" t="s">
        <v>74</v>
      </c>
      <c r="D95" s="43" t="s">
        <v>91</v>
      </c>
      <c r="E95" s="28">
        <v>10.0</v>
      </c>
      <c r="F95" s="25"/>
      <c r="G95" s="26"/>
      <c r="H95" s="43" t="s">
        <v>2359</v>
      </c>
      <c r="I95" s="26"/>
      <c r="J95" s="26"/>
    </row>
    <row r="96">
      <c r="A96" s="43" t="s">
        <v>2335</v>
      </c>
      <c r="B96" s="27">
        <v>0.10141203703703704</v>
      </c>
      <c r="C96" s="43" t="s">
        <v>66</v>
      </c>
      <c r="D96" s="43" t="s">
        <v>93</v>
      </c>
      <c r="E96" s="28" t="s">
        <v>75</v>
      </c>
      <c r="F96" s="28" t="s">
        <v>75</v>
      </c>
      <c r="G96" s="26"/>
      <c r="H96" s="26"/>
      <c r="I96" s="26"/>
      <c r="J96" s="43" t="s">
        <v>2291</v>
      </c>
    </row>
    <row r="97">
      <c r="A97" s="43" t="s">
        <v>2335</v>
      </c>
      <c r="B97" s="27">
        <v>0.10141203703703704</v>
      </c>
      <c r="C97" s="43" t="s">
        <v>66</v>
      </c>
      <c r="D97" s="43" t="s">
        <v>93</v>
      </c>
      <c r="E97" s="28">
        <v>24.0</v>
      </c>
      <c r="F97" s="28">
        <f>E97-10</f>
        <v>14</v>
      </c>
      <c r="G97" s="26"/>
      <c r="H97" s="26"/>
      <c r="I97" s="26"/>
      <c r="J97" s="43" t="s">
        <v>110</v>
      </c>
    </row>
    <row r="98">
      <c r="A98" s="43" t="s">
        <v>2335</v>
      </c>
      <c r="B98" s="27">
        <v>0.10146990740740741</v>
      </c>
      <c r="C98" s="43" t="s">
        <v>66</v>
      </c>
      <c r="D98" s="43" t="s">
        <v>91</v>
      </c>
      <c r="E98" s="28">
        <v>16.0</v>
      </c>
      <c r="F98" s="28"/>
      <c r="G98" s="26"/>
      <c r="H98" s="43" t="s">
        <v>2360</v>
      </c>
      <c r="I98" s="26"/>
      <c r="J98" s="26"/>
    </row>
    <row r="99">
      <c r="A99" s="43" t="s">
        <v>2335</v>
      </c>
      <c r="B99" s="27">
        <v>0.10159722222222223</v>
      </c>
      <c r="C99" s="43" t="s">
        <v>66</v>
      </c>
      <c r="D99" s="43" t="s">
        <v>93</v>
      </c>
      <c r="E99" s="28" t="s">
        <v>75</v>
      </c>
      <c r="F99" s="28" t="s">
        <v>75</v>
      </c>
      <c r="G99" s="26"/>
      <c r="H99" s="26"/>
      <c r="I99" s="26"/>
      <c r="J99" s="43" t="s">
        <v>2291</v>
      </c>
    </row>
    <row r="100">
      <c r="A100" s="43" t="s">
        <v>2335</v>
      </c>
      <c r="B100" s="27">
        <v>0.10159722222222223</v>
      </c>
      <c r="C100" s="43" t="s">
        <v>66</v>
      </c>
      <c r="D100" s="43" t="s">
        <v>93</v>
      </c>
      <c r="E100" s="28">
        <v>25.0</v>
      </c>
      <c r="F100" s="28">
        <f>E100-10</f>
        <v>15</v>
      </c>
      <c r="G100" s="26"/>
      <c r="H100" s="26"/>
      <c r="I100" s="26"/>
      <c r="J100" s="43" t="s">
        <v>110</v>
      </c>
    </row>
    <row r="101">
      <c r="A101" s="43" t="s">
        <v>2335</v>
      </c>
      <c r="B101" s="27">
        <v>0.10173611111111111</v>
      </c>
      <c r="C101" s="43" t="s">
        <v>66</v>
      </c>
      <c r="D101" s="43" t="s">
        <v>91</v>
      </c>
      <c r="E101" s="28">
        <v>18.0</v>
      </c>
      <c r="F101" s="25"/>
      <c r="G101" s="26"/>
      <c r="H101" s="43" t="s">
        <v>2361</v>
      </c>
      <c r="I101" s="26"/>
      <c r="J101" s="26"/>
    </row>
    <row r="102">
      <c r="A102" s="43" t="s">
        <v>2335</v>
      </c>
      <c r="B102" s="27">
        <v>0.10230324074074074</v>
      </c>
      <c r="C102" s="43" t="s">
        <v>84</v>
      </c>
      <c r="D102" s="43" t="s">
        <v>166</v>
      </c>
      <c r="E102" s="28">
        <v>19.0</v>
      </c>
      <c r="F102" s="28" t="s">
        <v>75</v>
      </c>
      <c r="G102" s="26"/>
      <c r="H102" s="26"/>
      <c r="I102" s="26"/>
      <c r="J102" s="43" t="s">
        <v>1967</v>
      </c>
    </row>
    <row r="103">
      <c r="A103" s="43" t="s">
        <v>2335</v>
      </c>
      <c r="B103" s="27">
        <v>0.1025925925925926</v>
      </c>
      <c r="C103" s="43" t="s">
        <v>84</v>
      </c>
      <c r="D103" s="43" t="s">
        <v>93</v>
      </c>
      <c r="E103" s="28">
        <v>24.0</v>
      </c>
      <c r="F103" s="28">
        <f>E103-8</f>
        <v>16</v>
      </c>
      <c r="G103" s="26"/>
      <c r="H103" s="26"/>
      <c r="I103" s="26"/>
      <c r="J103" s="43" t="s">
        <v>2138</v>
      </c>
    </row>
    <row r="104">
      <c r="A104" s="43" t="s">
        <v>2335</v>
      </c>
      <c r="B104" s="27">
        <v>0.1028125</v>
      </c>
      <c r="C104" s="43" t="s">
        <v>84</v>
      </c>
      <c r="D104" s="43" t="s">
        <v>91</v>
      </c>
      <c r="E104" s="28">
        <v>21.0</v>
      </c>
      <c r="F104" s="28"/>
      <c r="G104" s="26"/>
      <c r="H104" s="43" t="s">
        <v>2362</v>
      </c>
      <c r="I104" s="26"/>
      <c r="J104" s="26"/>
    </row>
    <row r="105">
      <c r="A105" s="43" t="s">
        <v>2335</v>
      </c>
      <c r="B105" s="27">
        <v>0.103125</v>
      </c>
      <c r="C105" s="43" t="s">
        <v>84</v>
      </c>
      <c r="D105" s="43" t="s">
        <v>93</v>
      </c>
      <c r="E105" s="28">
        <v>16.0</v>
      </c>
      <c r="F105" s="25">
        <f>E105-8</f>
        <v>8</v>
      </c>
      <c r="G105" s="26"/>
      <c r="H105" s="26"/>
      <c r="I105" s="26"/>
      <c r="J105" s="43" t="s">
        <v>2138</v>
      </c>
    </row>
    <row r="106">
      <c r="A106" s="43" t="s">
        <v>2335</v>
      </c>
      <c r="B106" s="27">
        <v>0.103125</v>
      </c>
      <c r="C106" s="43" t="s">
        <v>84</v>
      </c>
      <c r="D106" s="43" t="s">
        <v>76</v>
      </c>
      <c r="E106" s="28">
        <v>1.0</v>
      </c>
      <c r="F106" s="25"/>
      <c r="G106" s="26"/>
      <c r="H106" s="26"/>
      <c r="I106" s="26"/>
      <c r="J106" s="43" t="s">
        <v>1604</v>
      </c>
    </row>
    <row r="107">
      <c r="A107" s="43" t="s">
        <v>2335</v>
      </c>
      <c r="B107" s="27">
        <v>0.10445601851851852</v>
      </c>
      <c r="C107" s="43" t="s">
        <v>1532</v>
      </c>
      <c r="D107" s="43" t="s">
        <v>209</v>
      </c>
      <c r="E107" s="28" t="s">
        <v>75</v>
      </c>
      <c r="F107" s="28" t="s">
        <v>75</v>
      </c>
      <c r="G107" s="26"/>
      <c r="H107" s="26"/>
      <c r="I107" s="26"/>
      <c r="J107" s="43" t="s">
        <v>2291</v>
      </c>
    </row>
    <row r="108">
      <c r="A108" s="43" t="s">
        <v>2335</v>
      </c>
      <c r="B108" s="27">
        <v>0.10445601851851852</v>
      </c>
      <c r="C108" s="43" t="s">
        <v>1532</v>
      </c>
      <c r="D108" s="43" t="s">
        <v>209</v>
      </c>
      <c r="E108" s="28">
        <v>22.0</v>
      </c>
      <c r="F108" s="28">
        <f>E108-4</f>
        <v>18</v>
      </c>
      <c r="G108" s="26"/>
      <c r="H108" s="26"/>
      <c r="I108" s="26"/>
      <c r="J108" s="43" t="s">
        <v>1721</v>
      </c>
    </row>
    <row r="109">
      <c r="A109" s="43" t="s">
        <v>2335</v>
      </c>
      <c r="B109" s="27">
        <v>0.1046875</v>
      </c>
      <c r="C109" s="43" t="s">
        <v>1532</v>
      </c>
      <c r="D109" s="43" t="s">
        <v>93</v>
      </c>
      <c r="E109" s="28" t="s">
        <v>75</v>
      </c>
      <c r="F109" s="28" t="s">
        <v>75</v>
      </c>
      <c r="G109" s="26"/>
      <c r="H109" s="26"/>
      <c r="I109" s="26"/>
      <c r="J109" s="43" t="s">
        <v>2291</v>
      </c>
    </row>
    <row r="110">
      <c r="A110" s="43" t="s">
        <v>2335</v>
      </c>
      <c r="B110" s="27">
        <v>0.1046875</v>
      </c>
      <c r="C110" s="43" t="s">
        <v>1532</v>
      </c>
      <c r="D110" s="43" t="s">
        <v>93</v>
      </c>
      <c r="E110" s="28" t="s">
        <v>68</v>
      </c>
      <c r="F110" s="28">
        <v>20.0</v>
      </c>
      <c r="G110" s="26"/>
      <c r="H110" s="26"/>
      <c r="I110" s="26"/>
      <c r="J110" s="43" t="s">
        <v>2338</v>
      </c>
    </row>
    <row r="111">
      <c r="A111" s="43" t="s">
        <v>2335</v>
      </c>
      <c r="B111" s="27">
        <v>0.10474537037037036</v>
      </c>
      <c r="C111" s="43" t="s">
        <v>1532</v>
      </c>
      <c r="D111" s="43" t="s">
        <v>91</v>
      </c>
      <c r="E111" s="28">
        <v>24.0</v>
      </c>
      <c r="F111" s="28"/>
      <c r="G111" s="26"/>
      <c r="H111" s="43" t="s">
        <v>2347</v>
      </c>
      <c r="I111" s="26"/>
      <c r="J111" s="26"/>
    </row>
    <row r="112">
      <c r="A112" s="43" t="s">
        <v>2335</v>
      </c>
      <c r="B112" s="27">
        <v>0.1049537037037037</v>
      </c>
      <c r="C112" s="43" t="s">
        <v>1532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2291</v>
      </c>
    </row>
    <row r="113">
      <c r="A113" s="43" t="s">
        <v>2335</v>
      </c>
      <c r="B113" s="27">
        <v>0.1049537037037037</v>
      </c>
      <c r="C113" s="43" t="s">
        <v>1532</v>
      </c>
      <c r="D113" s="43" t="s">
        <v>93</v>
      </c>
      <c r="E113" s="28">
        <v>19.0</v>
      </c>
      <c r="F113" s="25">
        <f>E113-7</f>
        <v>12</v>
      </c>
      <c r="G113" s="26"/>
      <c r="H113" s="26"/>
      <c r="I113" s="26"/>
      <c r="J113" s="43" t="s">
        <v>2338</v>
      </c>
    </row>
    <row r="114">
      <c r="A114" s="43" t="s">
        <v>2335</v>
      </c>
      <c r="B114" s="43" t="s">
        <v>2363</v>
      </c>
      <c r="C114" s="43" t="s">
        <v>1532</v>
      </c>
      <c r="D114" s="43" t="s">
        <v>91</v>
      </c>
      <c r="E114" s="28">
        <v>14.0</v>
      </c>
      <c r="F114" s="25"/>
      <c r="G114" s="26"/>
      <c r="H114" s="43" t="s">
        <v>2364</v>
      </c>
      <c r="I114" s="26"/>
      <c r="J114" s="43"/>
    </row>
    <row r="115">
      <c r="A115" s="43" t="s">
        <v>2335</v>
      </c>
      <c r="B115" s="27">
        <v>0.10569444444444444</v>
      </c>
      <c r="C115" s="43" t="s">
        <v>1532</v>
      </c>
      <c r="D115" s="43" t="s">
        <v>166</v>
      </c>
      <c r="E115" s="28">
        <v>17.0</v>
      </c>
      <c r="F115" s="28" t="s">
        <v>75</v>
      </c>
      <c r="G115" s="26"/>
      <c r="H115" s="26"/>
      <c r="I115" s="26"/>
      <c r="J115" s="43" t="s">
        <v>2365</v>
      </c>
    </row>
    <row r="116">
      <c r="A116" s="43" t="s">
        <v>2335</v>
      </c>
      <c r="B116" s="27">
        <v>0.10615740740740741</v>
      </c>
      <c r="C116" s="43" t="s">
        <v>70</v>
      </c>
      <c r="D116" s="43" t="s">
        <v>93</v>
      </c>
      <c r="E116" s="28">
        <v>23.0</v>
      </c>
      <c r="F116" s="25">
        <f>E116-10</f>
        <v>13</v>
      </c>
      <c r="G116" s="26"/>
      <c r="H116" s="26"/>
      <c r="I116" s="26"/>
      <c r="J116" s="43" t="s">
        <v>2350</v>
      </c>
    </row>
    <row r="117">
      <c r="A117" s="43" t="s">
        <v>2335</v>
      </c>
      <c r="B117" s="27">
        <v>0.10618055555555556</v>
      </c>
      <c r="C117" s="43" t="s">
        <v>70</v>
      </c>
      <c r="D117" s="43" t="s">
        <v>91</v>
      </c>
      <c r="E117" s="28">
        <v>8.0</v>
      </c>
      <c r="F117" s="25"/>
      <c r="G117" s="26"/>
      <c r="H117" s="43" t="s">
        <v>2351</v>
      </c>
      <c r="I117" s="26"/>
      <c r="J117" s="26"/>
    </row>
    <row r="118">
      <c r="A118" s="43" t="s">
        <v>2335</v>
      </c>
      <c r="B118" s="27">
        <v>0.10633101851851852</v>
      </c>
      <c r="C118" s="43" t="s">
        <v>70</v>
      </c>
      <c r="D118" s="43" t="s">
        <v>91</v>
      </c>
      <c r="E118" s="28">
        <v>7.0</v>
      </c>
      <c r="F118" s="28"/>
      <c r="G118" s="26"/>
      <c r="H118" s="43" t="s">
        <v>2366</v>
      </c>
      <c r="I118" s="26"/>
      <c r="J118" s="43" t="s">
        <v>2367</v>
      </c>
    </row>
    <row r="119">
      <c r="A119" s="43" t="s">
        <v>2335</v>
      </c>
      <c r="B119" s="27">
        <v>0.10644675925925925</v>
      </c>
      <c r="C119" s="43" t="s">
        <v>70</v>
      </c>
      <c r="D119" s="43" t="s">
        <v>93</v>
      </c>
      <c r="E119" s="28">
        <v>22.0</v>
      </c>
      <c r="F119" s="28">
        <f>E119-10</f>
        <v>12</v>
      </c>
      <c r="G119" s="26"/>
      <c r="H119" s="26"/>
      <c r="I119" s="26"/>
      <c r="J119" s="43" t="s">
        <v>2350</v>
      </c>
    </row>
    <row r="120">
      <c r="A120" s="43" t="s">
        <v>2335</v>
      </c>
      <c r="B120" s="27">
        <v>0.10650462962962963</v>
      </c>
      <c r="C120" s="43" t="s">
        <v>70</v>
      </c>
      <c r="D120" s="43" t="s">
        <v>91</v>
      </c>
      <c r="E120" s="28">
        <v>19.0</v>
      </c>
      <c r="F120" s="28"/>
      <c r="G120" s="26"/>
      <c r="H120" s="43" t="s">
        <v>2368</v>
      </c>
      <c r="I120" s="26"/>
      <c r="J120" s="43" t="s">
        <v>2009</v>
      </c>
    </row>
    <row r="121">
      <c r="A121" s="43" t="s">
        <v>2335</v>
      </c>
      <c r="B121" s="27">
        <v>0.10680555555555556</v>
      </c>
      <c r="C121" s="43" t="s">
        <v>70</v>
      </c>
      <c r="D121" s="43" t="s">
        <v>93</v>
      </c>
      <c r="E121" s="28">
        <v>25.0</v>
      </c>
      <c r="F121" s="28">
        <f>E121-10</f>
        <v>15</v>
      </c>
      <c r="G121" s="26"/>
      <c r="H121" s="26"/>
      <c r="I121" s="26"/>
      <c r="J121" s="43" t="s">
        <v>2350</v>
      </c>
    </row>
    <row r="122">
      <c r="A122" s="43" t="s">
        <v>2335</v>
      </c>
      <c r="B122" s="27">
        <v>0.10692129629629629</v>
      </c>
      <c r="C122" s="43" t="s">
        <v>70</v>
      </c>
      <c r="D122" s="43" t="s">
        <v>91</v>
      </c>
      <c r="E122" s="28">
        <v>11.0</v>
      </c>
      <c r="F122" s="28"/>
      <c r="G122" s="26"/>
      <c r="H122" s="43" t="s">
        <v>2352</v>
      </c>
      <c r="I122" s="26"/>
      <c r="J122" s="26"/>
    </row>
    <row r="123">
      <c r="A123" s="43" t="s">
        <v>2335</v>
      </c>
      <c r="B123" s="27">
        <v>0.10699074074074075</v>
      </c>
      <c r="C123" s="43" t="s">
        <v>70</v>
      </c>
      <c r="D123" s="43" t="s">
        <v>91</v>
      </c>
      <c r="E123" s="28">
        <v>6.0</v>
      </c>
      <c r="F123" s="28"/>
      <c r="G123" s="26"/>
      <c r="H123" s="43" t="s">
        <v>2369</v>
      </c>
      <c r="I123" s="26"/>
      <c r="J123" s="43" t="s">
        <v>2367</v>
      </c>
    </row>
    <row r="124">
      <c r="A124" s="43" t="s">
        <v>2335</v>
      </c>
      <c r="B124" s="27">
        <v>0.10704861111111111</v>
      </c>
      <c r="C124" s="43" t="s">
        <v>70</v>
      </c>
      <c r="D124" s="43" t="s">
        <v>93</v>
      </c>
      <c r="E124" s="28">
        <v>28.0</v>
      </c>
      <c r="F124" s="28">
        <f>E124-10</f>
        <v>18</v>
      </c>
      <c r="G124" s="26"/>
      <c r="H124" s="26"/>
      <c r="I124" s="26"/>
      <c r="J124" s="43" t="s">
        <v>2350</v>
      </c>
    </row>
    <row r="125">
      <c r="A125" s="43" t="s">
        <v>2335</v>
      </c>
      <c r="B125" s="27">
        <v>0.10710648148148148</v>
      </c>
      <c r="C125" s="43" t="s">
        <v>70</v>
      </c>
      <c r="D125" s="43" t="s">
        <v>91</v>
      </c>
      <c r="E125" s="28">
        <v>9.0</v>
      </c>
      <c r="F125" s="28"/>
      <c r="G125" s="26"/>
      <c r="H125" s="43" t="s">
        <v>2351</v>
      </c>
      <c r="I125" s="26"/>
      <c r="J125" s="26"/>
    </row>
    <row r="126">
      <c r="A126" s="43" t="s">
        <v>2335</v>
      </c>
      <c r="B126" s="27">
        <v>0.10717592592592592</v>
      </c>
      <c r="C126" s="43" t="s">
        <v>70</v>
      </c>
      <c r="D126" s="43" t="s">
        <v>91</v>
      </c>
      <c r="E126" s="28">
        <v>7.0</v>
      </c>
      <c r="F126" s="25"/>
      <c r="G126" s="26"/>
      <c r="H126" s="43" t="s">
        <v>2366</v>
      </c>
      <c r="I126" s="26"/>
      <c r="J126" s="43" t="s">
        <v>2367</v>
      </c>
    </row>
    <row r="127">
      <c r="A127" s="43" t="s">
        <v>2335</v>
      </c>
      <c r="B127" s="27">
        <v>0.1074537037037037</v>
      </c>
      <c r="C127" s="43" t="s">
        <v>82</v>
      </c>
      <c r="D127" s="43" t="s">
        <v>209</v>
      </c>
      <c r="E127" s="28">
        <v>14.0</v>
      </c>
      <c r="F127" s="25">
        <f t="shared" ref="F127:F128" si="7">E127-8</f>
        <v>6</v>
      </c>
      <c r="G127" s="26"/>
      <c r="H127" s="26"/>
      <c r="I127" s="26"/>
      <c r="J127" s="43" t="s">
        <v>2291</v>
      </c>
    </row>
    <row r="128">
      <c r="A128" s="43" t="s">
        <v>2335</v>
      </c>
      <c r="B128" s="27">
        <v>0.1074537037037037</v>
      </c>
      <c r="C128" s="43" t="s">
        <v>82</v>
      </c>
      <c r="D128" s="43" t="s">
        <v>209</v>
      </c>
      <c r="E128" s="28">
        <v>22.0</v>
      </c>
      <c r="F128" s="28">
        <f t="shared" si="7"/>
        <v>14</v>
      </c>
      <c r="G128" s="26"/>
      <c r="H128" s="26"/>
      <c r="I128" s="26"/>
      <c r="J128" s="43" t="s">
        <v>2074</v>
      </c>
    </row>
    <row r="129">
      <c r="A129" s="43" t="s">
        <v>2335</v>
      </c>
      <c r="B129" s="27">
        <v>0.10894675925925926</v>
      </c>
      <c r="C129" s="43" t="s">
        <v>968</v>
      </c>
      <c r="D129" s="43" t="s">
        <v>93</v>
      </c>
      <c r="E129" s="28" t="s">
        <v>75</v>
      </c>
      <c r="F129" s="28" t="s">
        <v>75</v>
      </c>
      <c r="G129" s="26"/>
      <c r="H129" s="26"/>
      <c r="I129" s="26"/>
      <c r="J129" s="43" t="s">
        <v>2291</v>
      </c>
    </row>
    <row r="130">
      <c r="A130" s="43" t="s">
        <v>2335</v>
      </c>
      <c r="B130" s="27">
        <v>0.10894675925925926</v>
      </c>
      <c r="C130" s="43" t="s">
        <v>968</v>
      </c>
      <c r="D130" s="43" t="s">
        <v>93</v>
      </c>
      <c r="E130" s="28">
        <v>20.0</v>
      </c>
      <c r="F130" s="25">
        <f>E130-4</f>
        <v>16</v>
      </c>
      <c r="G130" s="26"/>
      <c r="H130" s="26"/>
      <c r="I130" s="26"/>
      <c r="J130" s="43" t="s">
        <v>2354</v>
      </c>
    </row>
    <row r="131">
      <c r="A131" s="43" t="s">
        <v>2335</v>
      </c>
      <c r="B131" s="27">
        <v>0.10960648148148149</v>
      </c>
      <c r="C131" s="43" t="s">
        <v>70</v>
      </c>
      <c r="D131" s="43" t="s">
        <v>93</v>
      </c>
      <c r="E131" s="28">
        <v>24.0</v>
      </c>
      <c r="F131" s="25">
        <f>E131-10</f>
        <v>14</v>
      </c>
      <c r="G131" s="26"/>
      <c r="H131" s="26"/>
      <c r="I131" s="26"/>
      <c r="J131" s="43" t="s">
        <v>2370</v>
      </c>
    </row>
    <row r="132">
      <c r="A132" s="43" t="s">
        <v>2335</v>
      </c>
      <c r="B132" s="27">
        <v>0.10969907407407407</v>
      </c>
      <c r="C132" s="43" t="s">
        <v>70</v>
      </c>
      <c r="D132" s="43" t="s">
        <v>91</v>
      </c>
      <c r="E132" s="28">
        <v>8.0</v>
      </c>
      <c r="F132" s="25"/>
      <c r="G132" s="26"/>
      <c r="H132" s="43" t="s">
        <v>2351</v>
      </c>
      <c r="I132" s="26"/>
      <c r="J132" s="26"/>
    </row>
    <row r="133">
      <c r="A133" s="43" t="s">
        <v>2335</v>
      </c>
      <c r="B133" s="27">
        <v>0.1097800925925926</v>
      </c>
      <c r="C133" s="43" t="s">
        <v>70</v>
      </c>
      <c r="D133" s="43" t="s">
        <v>91</v>
      </c>
      <c r="E133" s="28">
        <v>7.0</v>
      </c>
      <c r="F133" s="28"/>
      <c r="G133" s="26"/>
      <c r="H133" s="43" t="s">
        <v>2366</v>
      </c>
      <c r="I133" s="26"/>
      <c r="J133" s="43" t="s">
        <v>2367</v>
      </c>
    </row>
    <row r="134">
      <c r="A134" s="43" t="s">
        <v>2335</v>
      </c>
      <c r="B134" s="27">
        <v>0.11039351851851852</v>
      </c>
      <c r="C134" s="43" t="s">
        <v>968</v>
      </c>
      <c r="D134" s="43" t="s">
        <v>81</v>
      </c>
      <c r="E134" s="28" t="s">
        <v>75</v>
      </c>
      <c r="F134" s="28" t="s">
        <v>75</v>
      </c>
      <c r="G134" s="26"/>
      <c r="H134" s="26"/>
      <c r="I134" s="26"/>
      <c r="J134" s="43" t="s">
        <v>2291</v>
      </c>
    </row>
    <row r="135">
      <c r="A135" s="43" t="s">
        <v>2335</v>
      </c>
      <c r="B135" s="27">
        <v>0.11039351851851852</v>
      </c>
      <c r="C135" s="43" t="s">
        <v>968</v>
      </c>
      <c r="D135" s="43" t="s">
        <v>81</v>
      </c>
      <c r="E135" s="28">
        <v>17.0</v>
      </c>
      <c r="F135" s="25">
        <f>E135-2</f>
        <v>15</v>
      </c>
      <c r="G135" s="26"/>
      <c r="H135" s="26"/>
      <c r="I135" s="26"/>
      <c r="J135" s="43" t="s">
        <v>2371</v>
      </c>
    </row>
    <row r="136">
      <c r="A136" s="43" t="s">
        <v>2335</v>
      </c>
      <c r="B136" s="27">
        <v>0.1112962962962963</v>
      </c>
      <c r="C136" s="43" t="s">
        <v>69</v>
      </c>
      <c r="D136" s="43" t="s">
        <v>2355</v>
      </c>
      <c r="E136" s="28" t="s">
        <v>75</v>
      </c>
      <c r="F136" s="28" t="s">
        <v>75</v>
      </c>
      <c r="G136" s="26"/>
      <c r="H136" s="26"/>
      <c r="I136" s="26"/>
      <c r="J136" s="43" t="s">
        <v>2356</v>
      </c>
    </row>
    <row r="137">
      <c r="A137" s="43" t="s">
        <v>2335</v>
      </c>
      <c r="B137" s="27">
        <v>0.11171296296296296</v>
      </c>
      <c r="C137" s="43" t="s">
        <v>69</v>
      </c>
      <c r="D137" s="43" t="s">
        <v>89</v>
      </c>
      <c r="E137" s="28" t="s">
        <v>68</v>
      </c>
      <c r="F137" s="28">
        <v>20.0</v>
      </c>
      <c r="G137" s="26"/>
      <c r="H137" s="26"/>
      <c r="I137" s="26"/>
      <c r="J137" s="43" t="s">
        <v>223</v>
      </c>
    </row>
    <row r="138">
      <c r="A138" s="43" t="s">
        <v>2335</v>
      </c>
      <c r="B138" s="27">
        <v>0.11181712962962963</v>
      </c>
      <c r="C138" s="43" t="s">
        <v>69</v>
      </c>
      <c r="D138" s="43" t="s">
        <v>91</v>
      </c>
      <c r="E138" s="28">
        <v>19.0</v>
      </c>
      <c r="F138" s="28"/>
      <c r="G138" s="26"/>
      <c r="H138" s="43" t="s">
        <v>2372</v>
      </c>
      <c r="I138" s="26"/>
      <c r="J138" s="26"/>
    </row>
    <row r="139">
      <c r="A139" s="43" t="s">
        <v>2335</v>
      </c>
      <c r="B139" s="27">
        <v>0.11289351851851852</v>
      </c>
      <c r="C139" s="43" t="s">
        <v>69</v>
      </c>
      <c r="D139" s="43" t="s">
        <v>78</v>
      </c>
      <c r="E139" s="28">
        <v>17.0</v>
      </c>
      <c r="F139" s="25">
        <f>E139-4</f>
        <v>13</v>
      </c>
      <c r="G139" s="26"/>
      <c r="H139" s="26"/>
      <c r="I139" s="26"/>
      <c r="J139" s="26"/>
    </row>
    <row r="140">
      <c r="A140" s="43" t="s">
        <v>2335</v>
      </c>
      <c r="B140" s="27">
        <v>0.11333333333333333</v>
      </c>
      <c r="C140" s="43" t="s">
        <v>69</v>
      </c>
      <c r="D140" s="43" t="s">
        <v>2355</v>
      </c>
      <c r="E140" s="28" t="s">
        <v>75</v>
      </c>
      <c r="F140" s="28" t="s">
        <v>75</v>
      </c>
      <c r="G140" s="26"/>
      <c r="H140" s="26"/>
      <c r="I140" s="26"/>
      <c r="J140" s="43" t="s">
        <v>2373</v>
      </c>
    </row>
    <row r="141">
      <c r="A141" s="43" t="s">
        <v>2335</v>
      </c>
      <c r="B141" s="27">
        <v>0.11370370370370371</v>
      </c>
      <c r="C141" s="43" t="s">
        <v>74</v>
      </c>
      <c r="D141" s="43" t="s">
        <v>93</v>
      </c>
      <c r="E141" s="28">
        <v>14.0</v>
      </c>
      <c r="F141" s="25">
        <f t="shared" ref="F141:F142" si="8">E141-10</f>
        <v>4</v>
      </c>
      <c r="G141" s="26"/>
      <c r="H141" s="26"/>
      <c r="I141" s="26"/>
      <c r="J141" s="43" t="s">
        <v>1304</v>
      </c>
    </row>
    <row r="142">
      <c r="A142" s="43" t="s">
        <v>2335</v>
      </c>
      <c r="B142" s="27">
        <v>0.11386574074074074</v>
      </c>
      <c r="C142" s="43" t="s">
        <v>74</v>
      </c>
      <c r="D142" s="43" t="s">
        <v>93</v>
      </c>
      <c r="E142" s="28">
        <v>24.0</v>
      </c>
      <c r="F142" s="25">
        <f t="shared" si="8"/>
        <v>14</v>
      </c>
      <c r="G142" s="26"/>
      <c r="H142" s="26"/>
      <c r="I142" s="26"/>
      <c r="J142" s="43" t="s">
        <v>1304</v>
      </c>
    </row>
    <row r="143">
      <c r="A143" s="43" t="s">
        <v>2335</v>
      </c>
      <c r="B143" s="27">
        <v>0.11432870370370371</v>
      </c>
      <c r="C143" s="43" t="s">
        <v>74</v>
      </c>
      <c r="D143" s="43" t="s">
        <v>91</v>
      </c>
      <c r="E143" s="28">
        <v>29.0</v>
      </c>
      <c r="F143" s="28"/>
      <c r="G143" s="26"/>
      <c r="H143" s="43" t="s">
        <v>2374</v>
      </c>
      <c r="I143" s="26"/>
      <c r="J143" s="26"/>
    </row>
    <row r="144">
      <c r="A144" s="43" t="s">
        <v>2335</v>
      </c>
      <c r="B144" s="27">
        <v>0.1150462962962963</v>
      </c>
      <c r="C144" s="43" t="s">
        <v>66</v>
      </c>
      <c r="D144" s="43" t="s">
        <v>93</v>
      </c>
      <c r="E144" s="28">
        <v>23.0</v>
      </c>
      <c r="F144" s="28">
        <f>E144-10</f>
        <v>13</v>
      </c>
      <c r="G144" s="26"/>
      <c r="H144" s="26"/>
      <c r="I144" s="26"/>
      <c r="J144" s="43" t="s">
        <v>110</v>
      </c>
    </row>
    <row r="145">
      <c r="A145" s="43" t="s">
        <v>2335</v>
      </c>
      <c r="B145" s="27">
        <v>0.1150462962962963</v>
      </c>
      <c r="C145" s="43" t="s">
        <v>66</v>
      </c>
      <c r="D145" s="43" t="s">
        <v>76</v>
      </c>
      <c r="E145" s="28">
        <v>3.0</v>
      </c>
      <c r="F145" s="28"/>
      <c r="G145" s="26"/>
      <c r="H145" s="26"/>
      <c r="I145" s="26"/>
      <c r="J145" s="43" t="s">
        <v>1604</v>
      </c>
    </row>
    <row r="146">
      <c r="A146" s="43" t="s">
        <v>2335</v>
      </c>
      <c r="B146" s="27">
        <v>0.11527777777777778</v>
      </c>
      <c r="C146" s="43" t="s">
        <v>66</v>
      </c>
      <c r="D146" s="43" t="s">
        <v>91</v>
      </c>
      <c r="E146" s="28">
        <v>12.0</v>
      </c>
      <c r="F146" s="25"/>
      <c r="G146" s="26"/>
      <c r="H146" s="43" t="s">
        <v>2368</v>
      </c>
      <c r="I146" s="28">
        <v>1.0</v>
      </c>
      <c r="J146" s="43" t="s">
        <v>119</v>
      </c>
    </row>
    <row r="147">
      <c r="A147" s="43" t="s">
        <v>2335</v>
      </c>
      <c r="B147" s="27">
        <v>0.11592592592592593</v>
      </c>
      <c r="C147" s="43" t="s">
        <v>84</v>
      </c>
      <c r="D147" s="43" t="s">
        <v>166</v>
      </c>
      <c r="E147" s="28" t="s">
        <v>75</v>
      </c>
      <c r="F147" s="28" t="s">
        <v>75</v>
      </c>
      <c r="G147" s="26"/>
      <c r="H147" s="26"/>
      <c r="I147" s="26"/>
      <c r="J147" s="43" t="s">
        <v>2293</v>
      </c>
    </row>
    <row r="148">
      <c r="A148" s="43" t="s">
        <v>2335</v>
      </c>
      <c r="B148" s="27">
        <v>0.11592592592592593</v>
      </c>
      <c r="C148" s="43" t="s">
        <v>84</v>
      </c>
      <c r="D148" s="43" t="s">
        <v>166</v>
      </c>
      <c r="E148" s="28">
        <v>3.0</v>
      </c>
      <c r="F148" s="28">
        <f>E148-0</f>
        <v>3</v>
      </c>
      <c r="G148" s="26"/>
      <c r="H148" s="26"/>
      <c r="I148" s="26"/>
      <c r="J148" s="43" t="s">
        <v>2375</v>
      </c>
    </row>
    <row r="149">
      <c r="A149" s="43" t="s">
        <v>2335</v>
      </c>
      <c r="B149" s="27">
        <v>0.11888888888888889</v>
      </c>
      <c r="C149" s="43" t="s">
        <v>66</v>
      </c>
      <c r="D149" s="43" t="s">
        <v>166</v>
      </c>
      <c r="E149" s="28">
        <v>19.0</v>
      </c>
      <c r="F149" s="28">
        <f>E149-3</f>
        <v>16</v>
      </c>
      <c r="G149" s="26"/>
      <c r="H149" s="26"/>
      <c r="I149" s="26"/>
      <c r="J149" s="26"/>
    </row>
    <row r="150">
      <c r="A150" s="43" t="s">
        <v>2335</v>
      </c>
      <c r="B150" s="27">
        <v>0.11983796296296297</v>
      </c>
      <c r="C150" s="43" t="s">
        <v>66</v>
      </c>
      <c r="D150" s="43" t="s">
        <v>91</v>
      </c>
      <c r="E150" s="28">
        <v>41.0</v>
      </c>
      <c r="F150" s="28"/>
      <c r="G150" s="26"/>
      <c r="H150" s="43" t="s">
        <v>2376</v>
      </c>
      <c r="I150" s="28">
        <v>1.0</v>
      </c>
      <c r="J150" s="43" t="s">
        <v>2377</v>
      </c>
    </row>
    <row r="151">
      <c r="A151" s="43" t="s">
        <v>2335</v>
      </c>
      <c r="B151" s="27">
        <v>0.12002314814814814</v>
      </c>
      <c r="C151" s="43" t="s">
        <v>84</v>
      </c>
      <c r="D151" s="43" t="s">
        <v>81</v>
      </c>
      <c r="E151" s="28">
        <v>20.0</v>
      </c>
      <c r="F151" s="25">
        <f>E151-7</f>
        <v>13</v>
      </c>
      <c r="G151" s="26"/>
      <c r="H151" s="26"/>
      <c r="I151" s="26"/>
      <c r="J151" s="43" t="s">
        <v>2378</v>
      </c>
    </row>
    <row r="152">
      <c r="A152" s="43" t="s">
        <v>2335</v>
      </c>
      <c r="B152" s="27">
        <v>0.12109953703703703</v>
      </c>
      <c r="C152" s="43" t="s">
        <v>84</v>
      </c>
      <c r="D152" s="43" t="s">
        <v>93</v>
      </c>
      <c r="E152" s="28">
        <v>10.0</v>
      </c>
      <c r="F152" s="28">
        <f t="shared" ref="F152:F154" si="9">E152-8</f>
        <v>2</v>
      </c>
      <c r="G152" s="26"/>
      <c r="H152" s="26"/>
      <c r="I152" s="26"/>
      <c r="J152" s="43" t="s">
        <v>2291</v>
      </c>
    </row>
    <row r="153">
      <c r="A153" s="43" t="s">
        <v>2335</v>
      </c>
      <c r="B153" s="27">
        <v>0.12109953703703703</v>
      </c>
      <c r="C153" s="43" t="s">
        <v>84</v>
      </c>
      <c r="D153" s="43" t="s">
        <v>93</v>
      </c>
      <c r="E153" s="28">
        <v>11.0</v>
      </c>
      <c r="F153" s="28">
        <f t="shared" si="9"/>
        <v>3</v>
      </c>
      <c r="G153" s="26"/>
      <c r="H153" s="26"/>
      <c r="I153" s="26"/>
      <c r="J153" s="43" t="s">
        <v>2379</v>
      </c>
    </row>
    <row r="154">
      <c r="A154" s="43" t="s">
        <v>2335</v>
      </c>
      <c r="B154" s="27">
        <v>0.12180555555555556</v>
      </c>
      <c r="C154" s="43" t="s">
        <v>84</v>
      </c>
      <c r="D154" s="43" t="s">
        <v>93</v>
      </c>
      <c r="E154" s="28">
        <v>21.0</v>
      </c>
      <c r="F154" s="25">
        <f t="shared" si="9"/>
        <v>13</v>
      </c>
      <c r="G154" s="26"/>
      <c r="H154" s="26"/>
      <c r="I154" s="26"/>
      <c r="J154" s="43" t="s">
        <v>2379</v>
      </c>
    </row>
    <row r="155">
      <c r="A155" s="43" t="s">
        <v>2335</v>
      </c>
      <c r="B155" s="27">
        <v>0.12180555555555556</v>
      </c>
      <c r="C155" s="43" t="s">
        <v>84</v>
      </c>
      <c r="D155" s="43" t="s">
        <v>93</v>
      </c>
      <c r="E155" s="28" t="s">
        <v>75</v>
      </c>
      <c r="F155" s="28" t="s">
        <v>75</v>
      </c>
      <c r="G155" s="26"/>
      <c r="H155" s="26"/>
      <c r="I155" s="26"/>
      <c r="J155" s="43" t="s">
        <v>2291</v>
      </c>
    </row>
    <row r="156">
      <c r="A156" s="43" t="s">
        <v>2335</v>
      </c>
      <c r="B156" s="27">
        <v>0.12200231481481481</v>
      </c>
      <c r="C156" s="43" t="s">
        <v>84</v>
      </c>
      <c r="D156" s="43" t="s">
        <v>91</v>
      </c>
      <c r="E156" s="28">
        <v>10.0</v>
      </c>
      <c r="F156" s="25"/>
      <c r="G156" s="26"/>
      <c r="H156" s="43" t="s">
        <v>2380</v>
      </c>
      <c r="I156" s="26"/>
      <c r="J156" s="26"/>
    </row>
    <row r="157">
      <c r="A157" s="43" t="s">
        <v>2335</v>
      </c>
      <c r="B157" s="27">
        <v>0.12243055555555556</v>
      </c>
      <c r="C157" s="43" t="s">
        <v>70</v>
      </c>
      <c r="D157" s="43" t="s">
        <v>166</v>
      </c>
      <c r="E157" s="28">
        <v>14.0</v>
      </c>
      <c r="F157" s="25">
        <f>E157-3</f>
        <v>11</v>
      </c>
      <c r="G157" s="26"/>
      <c r="H157" s="26"/>
      <c r="I157" s="26"/>
      <c r="J157" s="43" t="s">
        <v>2381</v>
      </c>
    </row>
    <row r="158">
      <c r="A158" s="43" t="s">
        <v>2335</v>
      </c>
      <c r="B158" s="27">
        <v>0.12391203703703704</v>
      </c>
      <c r="C158" s="43" t="s">
        <v>82</v>
      </c>
      <c r="D158" s="43" t="s">
        <v>166</v>
      </c>
      <c r="E158" s="28">
        <v>24.0</v>
      </c>
      <c r="F158" s="25">
        <f>E158-8</f>
        <v>16</v>
      </c>
      <c r="G158" s="26"/>
      <c r="H158" s="26"/>
      <c r="I158" s="26"/>
      <c r="J158" s="26"/>
    </row>
    <row r="159">
      <c r="A159" s="43" t="s">
        <v>2335</v>
      </c>
      <c r="B159" s="27">
        <v>0.1247337962962963</v>
      </c>
      <c r="C159" s="43" t="s">
        <v>968</v>
      </c>
      <c r="D159" s="43" t="s">
        <v>166</v>
      </c>
      <c r="E159" s="28" t="s">
        <v>75</v>
      </c>
      <c r="F159" s="28" t="s">
        <v>75</v>
      </c>
      <c r="G159" s="26"/>
      <c r="H159" s="26"/>
      <c r="I159" s="26"/>
      <c r="J159" s="43" t="s">
        <v>2382</v>
      </c>
    </row>
    <row r="160">
      <c r="A160" s="43" t="s">
        <v>2335</v>
      </c>
      <c r="B160" s="27">
        <v>0.12657407407407406</v>
      </c>
      <c r="C160" s="43" t="s">
        <v>69</v>
      </c>
      <c r="D160" s="43" t="s">
        <v>166</v>
      </c>
      <c r="E160" s="28">
        <v>16.0</v>
      </c>
      <c r="F160" s="28" t="s">
        <v>75</v>
      </c>
      <c r="G160" s="26"/>
      <c r="H160" s="26"/>
      <c r="I160" s="26"/>
      <c r="J160" s="43" t="s">
        <v>1967</v>
      </c>
    </row>
    <row r="161">
      <c r="A161" s="43" t="s">
        <v>2335</v>
      </c>
      <c r="B161" s="27">
        <v>0.12737268518518519</v>
      </c>
      <c r="C161" s="43" t="s">
        <v>84</v>
      </c>
      <c r="D161" s="43" t="s">
        <v>166</v>
      </c>
      <c r="E161" s="28" t="s">
        <v>75</v>
      </c>
      <c r="F161" s="28" t="s">
        <v>75</v>
      </c>
      <c r="G161" s="26"/>
      <c r="H161" s="26"/>
      <c r="I161" s="26"/>
      <c r="J161" s="43" t="s">
        <v>2291</v>
      </c>
    </row>
    <row r="162">
      <c r="A162" s="43" t="s">
        <v>2335</v>
      </c>
      <c r="B162" s="27">
        <v>0.12737268518518519</v>
      </c>
      <c r="C162" s="43" t="s">
        <v>84</v>
      </c>
      <c r="D162" s="43" t="s">
        <v>166</v>
      </c>
      <c r="E162" s="28">
        <v>19.0</v>
      </c>
      <c r="F162" s="28">
        <f>E162-0</f>
        <v>19</v>
      </c>
      <c r="G162" s="26"/>
      <c r="H162" s="26"/>
      <c r="I162" s="26"/>
      <c r="J162" s="43" t="s">
        <v>2383</v>
      </c>
    </row>
    <row r="163">
      <c r="A163" s="43" t="s">
        <v>2335</v>
      </c>
      <c r="B163" s="27">
        <v>0.12810185185185186</v>
      </c>
      <c r="C163" s="43" t="s">
        <v>69</v>
      </c>
      <c r="D163" s="43" t="s">
        <v>89</v>
      </c>
      <c r="E163" s="28">
        <v>12.0</v>
      </c>
      <c r="F163" s="25">
        <f t="shared" ref="F163:F165" si="10">E163-9</f>
        <v>3</v>
      </c>
      <c r="G163" s="26"/>
      <c r="H163" s="26"/>
      <c r="I163" s="26"/>
      <c r="J163" s="43" t="s">
        <v>223</v>
      </c>
    </row>
    <row r="164">
      <c r="A164" s="43" t="s">
        <v>2335</v>
      </c>
      <c r="B164" s="27">
        <v>0.12883101851851853</v>
      </c>
      <c r="C164" s="43" t="s">
        <v>74</v>
      </c>
      <c r="D164" s="43" t="s">
        <v>78</v>
      </c>
      <c r="E164" s="28">
        <v>11.0</v>
      </c>
      <c r="F164" s="28">
        <f t="shared" si="10"/>
        <v>2</v>
      </c>
      <c r="G164" s="26"/>
      <c r="H164" s="26"/>
      <c r="I164" s="26"/>
      <c r="J164" s="26"/>
    </row>
    <row r="165">
      <c r="A165" s="43" t="s">
        <v>2335</v>
      </c>
      <c r="B165" s="27">
        <v>0.12964120370370372</v>
      </c>
      <c r="C165" s="43" t="s">
        <v>82</v>
      </c>
      <c r="D165" s="43" t="s">
        <v>93</v>
      </c>
      <c r="E165" s="28">
        <v>15.0</v>
      </c>
      <c r="F165" s="28">
        <f t="shared" si="10"/>
        <v>6</v>
      </c>
      <c r="G165" s="26"/>
      <c r="H165" s="26"/>
      <c r="I165" s="26"/>
      <c r="J165" s="43" t="s">
        <v>2384</v>
      </c>
    </row>
    <row r="166">
      <c r="A166" s="43" t="s">
        <v>2335</v>
      </c>
      <c r="B166" s="27">
        <v>0.12975694444444444</v>
      </c>
      <c r="C166" s="43" t="s">
        <v>82</v>
      </c>
      <c r="D166" s="43" t="s">
        <v>91</v>
      </c>
      <c r="E166" s="28">
        <v>19.0</v>
      </c>
      <c r="F166" s="25"/>
      <c r="G166" s="26"/>
      <c r="H166" s="43" t="s">
        <v>2385</v>
      </c>
      <c r="I166" s="26"/>
      <c r="J166" s="43" t="s">
        <v>2384</v>
      </c>
    </row>
    <row r="167">
      <c r="A167" s="43" t="s">
        <v>2335</v>
      </c>
      <c r="B167" s="27">
        <v>0.13024305555555554</v>
      </c>
      <c r="C167" s="43" t="s">
        <v>968</v>
      </c>
      <c r="D167" s="43" t="s">
        <v>81</v>
      </c>
      <c r="E167" s="28">
        <v>9.0</v>
      </c>
      <c r="F167" s="28">
        <f>E167-2</f>
        <v>7</v>
      </c>
      <c r="G167" s="26"/>
      <c r="H167" s="26"/>
      <c r="I167" s="26"/>
      <c r="J167" s="43" t="s">
        <v>254</v>
      </c>
    </row>
    <row r="168">
      <c r="A168" s="43" t="s">
        <v>2335</v>
      </c>
      <c r="B168" s="27">
        <v>0.13024305555555554</v>
      </c>
      <c r="C168" s="43" t="s">
        <v>968</v>
      </c>
      <c r="D168" s="43" t="s">
        <v>81</v>
      </c>
      <c r="E168" s="28" t="s">
        <v>75</v>
      </c>
      <c r="F168" s="28" t="s">
        <v>75</v>
      </c>
      <c r="G168" s="26"/>
      <c r="H168" s="26"/>
      <c r="I168" s="26"/>
      <c r="J168" s="43" t="s">
        <v>2291</v>
      </c>
    </row>
    <row r="169">
      <c r="A169" s="43" t="s">
        <v>2335</v>
      </c>
      <c r="B169" s="27">
        <v>0.13177083333333334</v>
      </c>
      <c r="C169" s="43" t="s">
        <v>66</v>
      </c>
      <c r="D169" s="43" t="s">
        <v>93</v>
      </c>
      <c r="E169" s="28">
        <v>21.0</v>
      </c>
      <c r="F169" s="25">
        <f>E169-10</f>
        <v>11</v>
      </c>
      <c r="G169" s="26"/>
      <c r="H169" s="26"/>
      <c r="I169" s="26"/>
      <c r="J169" s="43" t="s">
        <v>110</v>
      </c>
    </row>
    <row r="170">
      <c r="A170" s="43" t="s">
        <v>2335</v>
      </c>
      <c r="B170" s="27">
        <v>0.13177083333333334</v>
      </c>
      <c r="C170" s="43" t="s">
        <v>66</v>
      </c>
      <c r="D170" s="43" t="s">
        <v>91</v>
      </c>
      <c r="E170" s="28">
        <v>12.0</v>
      </c>
      <c r="F170" s="25"/>
      <c r="G170" s="26"/>
      <c r="H170" s="43" t="s">
        <v>2386</v>
      </c>
      <c r="I170" s="28">
        <v>1.0</v>
      </c>
      <c r="J170" s="43" t="s">
        <v>2387</v>
      </c>
    </row>
    <row r="171">
      <c r="A171" s="43" t="s">
        <v>2335</v>
      </c>
      <c r="B171" s="27">
        <v>0.13306712962962963</v>
      </c>
      <c r="C171" s="43" t="s">
        <v>84</v>
      </c>
      <c r="D171" s="43" t="s">
        <v>93</v>
      </c>
      <c r="E171" s="28" t="s">
        <v>75</v>
      </c>
      <c r="F171" s="28" t="s">
        <v>75</v>
      </c>
      <c r="G171" s="26"/>
      <c r="H171" s="26"/>
      <c r="I171" s="26"/>
      <c r="J171" s="43" t="s">
        <v>2291</v>
      </c>
    </row>
    <row r="172">
      <c r="A172" s="43" t="s">
        <v>2335</v>
      </c>
      <c r="B172" s="27">
        <v>0.13306712962962963</v>
      </c>
      <c r="C172" s="43" t="s">
        <v>84</v>
      </c>
      <c r="D172" s="43" t="s">
        <v>93</v>
      </c>
      <c r="E172" s="28">
        <v>19.0</v>
      </c>
      <c r="F172" s="28">
        <f>E172-8</f>
        <v>11</v>
      </c>
      <c r="G172" s="26"/>
      <c r="H172" s="26"/>
      <c r="I172" s="26"/>
      <c r="J172" s="43" t="s">
        <v>2388</v>
      </c>
    </row>
    <row r="173">
      <c r="A173" s="43" t="s">
        <v>2335</v>
      </c>
      <c r="B173" s="27">
        <v>0.13261574074074073</v>
      </c>
      <c r="C173" s="43" t="s">
        <v>84</v>
      </c>
      <c r="D173" s="43" t="s">
        <v>91</v>
      </c>
      <c r="E173" s="28">
        <v>20.0</v>
      </c>
      <c r="F173" s="28"/>
      <c r="G173" s="26"/>
      <c r="H173" s="43" t="s">
        <v>2389</v>
      </c>
      <c r="I173" s="26"/>
      <c r="J173" s="26"/>
    </row>
    <row r="174">
      <c r="A174" s="43" t="s">
        <v>2335</v>
      </c>
      <c r="B174" s="27">
        <v>0.1334375</v>
      </c>
      <c r="C174" s="43" t="s">
        <v>84</v>
      </c>
      <c r="D174" s="43" t="s">
        <v>93</v>
      </c>
      <c r="E174" s="28" t="s">
        <v>75</v>
      </c>
      <c r="F174" s="28" t="s">
        <v>75</v>
      </c>
      <c r="G174" s="26"/>
      <c r="H174" s="26"/>
      <c r="I174" s="26"/>
      <c r="J174" s="43" t="s">
        <v>2291</v>
      </c>
    </row>
    <row r="175">
      <c r="A175" s="43" t="s">
        <v>2335</v>
      </c>
      <c r="B175" s="27">
        <v>0.1334375</v>
      </c>
      <c r="C175" s="43" t="s">
        <v>84</v>
      </c>
      <c r="D175" s="43" t="s">
        <v>93</v>
      </c>
      <c r="E175" s="28">
        <v>27.0</v>
      </c>
      <c r="F175" s="25">
        <f>E175-8</f>
        <v>19</v>
      </c>
      <c r="G175" s="26"/>
      <c r="H175" s="26"/>
      <c r="I175" s="26"/>
      <c r="J175" s="43" t="s">
        <v>2388</v>
      </c>
    </row>
    <row r="176">
      <c r="A176" s="43" t="s">
        <v>2335</v>
      </c>
      <c r="B176" s="27">
        <v>0.13355324074074074</v>
      </c>
      <c r="C176" s="43" t="s">
        <v>84</v>
      </c>
      <c r="D176" s="43" t="s">
        <v>91</v>
      </c>
      <c r="E176" s="28">
        <v>11.0</v>
      </c>
      <c r="F176" s="28"/>
      <c r="G176" s="26"/>
      <c r="H176" s="43" t="s">
        <v>2390</v>
      </c>
      <c r="I176" s="26"/>
      <c r="J176" s="26"/>
    </row>
    <row r="177">
      <c r="A177" s="43" t="s">
        <v>2335</v>
      </c>
      <c r="B177" s="27">
        <v>0.13511574074074073</v>
      </c>
      <c r="C177" s="43" t="s">
        <v>70</v>
      </c>
      <c r="D177" s="43" t="s">
        <v>209</v>
      </c>
      <c r="E177" s="28">
        <v>19.0</v>
      </c>
      <c r="F177" s="25">
        <f>E177-0</f>
        <v>19</v>
      </c>
      <c r="G177" s="26"/>
      <c r="H177" s="26"/>
      <c r="I177" s="26"/>
      <c r="J177" s="26"/>
    </row>
    <row r="178">
      <c r="A178" s="43" t="s">
        <v>2335</v>
      </c>
      <c r="B178" s="27">
        <v>0.13635416666666667</v>
      </c>
      <c r="C178" s="43" t="s">
        <v>968</v>
      </c>
      <c r="D178" s="43" t="s">
        <v>120</v>
      </c>
      <c r="E178" s="28">
        <v>27.0</v>
      </c>
      <c r="F178" s="28"/>
      <c r="G178" s="26"/>
      <c r="H178" s="43" t="s">
        <v>2391</v>
      </c>
      <c r="I178" s="26"/>
      <c r="J178" s="43" t="s">
        <v>2392</v>
      </c>
    </row>
    <row r="179">
      <c r="A179" s="43" t="s">
        <v>2335</v>
      </c>
      <c r="B179" s="27">
        <v>0.13760416666666667</v>
      </c>
      <c r="C179" s="43" t="s">
        <v>84</v>
      </c>
      <c r="D179" s="43" t="s">
        <v>93</v>
      </c>
      <c r="E179" s="28">
        <v>20.0</v>
      </c>
      <c r="F179" s="25">
        <f>E179-8</f>
        <v>12</v>
      </c>
      <c r="G179" s="26"/>
      <c r="H179" s="26"/>
      <c r="I179" s="26"/>
      <c r="J179" s="43" t="s">
        <v>2393</v>
      </c>
    </row>
    <row r="180">
      <c r="A180" s="43" t="s">
        <v>2335</v>
      </c>
      <c r="B180" s="27">
        <v>0.13778935185185184</v>
      </c>
      <c r="C180" s="43" t="s">
        <v>69</v>
      </c>
      <c r="D180" s="43" t="s">
        <v>2355</v>
      </c>
      <c r="E180" s="28">
        <v>16.0</v>
      </c>
      <c r="F180" s="28">
        <v>16.0</v>
      </c>
      <c r="G180" s="26"/>
      <c r="H180" s="26"/>
      <c r="I180" s="26"/>
      <c r="J180" s="43" t="s">
        <v>2394</v>
      </c>
    </row>
    <row r="181">
      <c r="A181" s="43" t="s">
        <v>2335</v>
      </c>
      <c r="B181" s="27">
        <v>0.13875</v>
      </c>
      <c r="C181" s="43" t="s">
        <v>74</v>
      </c>
      <c r="D181" s="43" t="s">
        <v>93</v>
      </c>
      <c r="E181" s="28">
        <v>14.0</v>
      </c>
      <c r="F181" s="28">
        <f>E181-9</f>
        <v>5</v>
      </c>
      <c r="G181" s="26"/>
      <c r="H181" s="26"/>
      <c r="I181" s="26"/>
      <c r="J181" s="43" t="s">
        <v>2395</v>
      </c>
    </row>
    <row r="182">
      <c r="A182" s="43" t="s">
        <v>2335</v>
      </c>
      <c r="B182" s="27">
        <v>0.14046296296296296</v>
      </c>
      <c r="C182" s="43" t="s">
        <v>66</v>
      </c>
      <c r="D182" s="43" t="s">
        <v>166</v>
      </c>
      <c r="E182" s="28">
        <v>13.0</v>
      </c>
      <c r="F182" s="25">
        <f>E182-3</f>
        <v>10</v>
      </c>
      <c r="G182" s="26"/>
      <c r="H182" s="26"/>
      <c r="I182" s="26"/>
      <c r="J182" s="43" t="s">
        <v>2396</v>
      </c>
    </row>
    <row r="183">
      <c r="A183" s="43" t="s">
        <v>2335</v>
      </c>
      <c r="B183" s="27">
        <v>0.14087962962962963</v>
      </c>
      <c r="C183" s="43" t="s">
        <v>66</v>
      </c>
      <c r="D183" s="43" t="s">
        <v>93</v>
      </c>
      <c r="E183" s="28">
        <v>23.0</v>
      </c>
      <c r="F183" s="28">
        <f>E183-10</f>
        <v>13</v>
      </c>
      <c r="G183" s="26"/>
      <c r="H183" s="26"/>
      <c r="I183" s="26"/>
      <c r="J183" s="43" t="s">
        <v>110</v>
      </c>
    </row>
    <row r="184">
      <c r="A184" s="43" t="s">
        <v>2335</v>
      </c>
      <c r="B184" s="27">
        <v>0.1409375</v>
      </c>
      <c r="C184" s="43" t="s">
        <v>66</v>
      </c>
      <c r="D184" s="43" t="s">
        <v>91</v>
      </c>
      <c r="E184" s="28">
        <v>14.0</v>
      </c>
      <c r="F184" s="28"/>
      <c r="G184" s="26"/>
      <c r="H184" s="43" t="s">
        <v>2397</v>
      </c>
      <c r="I184" s="28">
        <v>1.0</v>
      </c>
      <c r="J184" s="43" t="s">
        <v>2398</v>
      </c>
    </row>
    <row r="185">
      <c r="A185" s="43" t="s">
        <v>2335</v>
      </c>
      <c r="B185" s="27">
        <v>0.14122685185185185</v>
      </c>
      <c r="C185" s="43" t="s">
        <v>66</v>
      </c>
      <c r="D185" s="43" t="s">
        <v>93</v>
      </c>
      <c r="E185" s="28">
        <v>23.0</v>
      </c>
      <c r="F185" s="25">
        <f>E185-10</f>
        <v>13</v>
      </c>
      <c r="G185" s="26"/>
      <c r="H185" s="26"/>
      <c r="I185" s="26"/>
      <c r="J185" s="43" t="s">
        <v>110</v>
      </c>
    </row>
    <row r="186">
      <c r="A186" s="43" t="s">
        <v>2335</v>
      </c>
      <c r="B186" s="27">
        <v>0.1412962962962963</v>
      </c>
      <c r="C186" s="43" t="s">
        <v>66</v>
      </c>
      <c r="D186" s="43" t="s">
        <v>91</v>
      </c>
      <c r="E186" s="28">
        <v>12.0</v>
      </c>
      <c r="F186" s="25"/>
      <c r="G186" s="26"/>
      <c r="H186" s="43" t="s">
        <v>2347</v>
      </c>
      <c r="I186" s="26"/>
      <c r="J186" s="26"/>
    </row>
    <row r="187">
      <c r="A187" s="43" t="s">
        <v>2335</v>
      </c>
      <c r="B187" s="27">
        <v>0.14177083333333335</v>
      </c>
      <c r="C187" s="43" t="s">
        <v>84</v>
      </c>
      <c r="D187" s="43" t="s">
        <v>93</v>
      </c>
      <c r="E187" s="28" t="s">
        <v>75</v>
      </c>
      <c r="F187" s="28" t="s">
        <v>75</v>
      </c>
      <c r="G187" s="26"/>
      <c r="H187" s="26"/>
      <c r="I187" s="26"/>
      <c r="J187" s="43" t="s">
        <v>2291</v>
      </c>
    </row>
    <row r="188">
      <c r="A188" s="43" t="s">
        <v>2335</v>
      </c>
      <c r="B188" s="27">
        <v>0.14177083333333335</v>
      </c>
      <c r="C188" s="43" t="s">
        <v>84</v>
      </c>
      <c r="D188" s="43" t="s">
        <v>93</v>
      </c>
      <c r="E188" s="28" t="s">
        <v>68</v>
      </c>
      <c r="F188" s="28">
        <v>20.0</v>
      </c>
      <c r="G188" s="26"/>
      <c r="H188" s="26"/>
      <c r="I188" s="26"/>
      <c r="J188" s="43" t="s">
        <v>2399</v>
      </c>
    </row>
    <row r="189">
      <c r="A189" s="43" t="s">
        <v>2335</v>
      </c>
      <c r="B189" s="27">
        <v>0.14229166666666668</v>
      </c>
      <c r="C189" s="43" t="s">
        <v>84</v>
      </c>
      <c r="D189" s="43" t="s">
        <v>91</v>
      </c>
      <c r="E189" s="28">
        <v>43.0</v>
      </c>
      <c r="F189" s="25"/>
      <c r="G189" s="26"/>
      <c r="H189" s="43" t="s">
        <v>2400</v>
      </c>
      <c r="I189" s="26"/>
      <c r="J189" s="43" t="s">
        <v>2401</v>
      </c>
    </row>
    <row r="190">
      <c r="A190" s="43" t="s">
        <v>2335</v>
      </c>
      <c r="B190" s="27">
        <v>0.14265046296296297</v>
      </c>
      <c r="C190" s="43" t="s">
        <v>84</v>
      </c>
      <c r="D190" s="43" t="s">
        <v>93</v>
      </c>
      <c r="E190" s="28" t="s">
        <v>75</v>
      </c>
      <c r="F190" s="28" t="s">
        <v>75</v>
      </c>
      <c r="G190" s="26"/>
      <c r="H190" s="26"/>
      <c r="I190" s="26"/>
      <c r="J190" s="43" t="s">
        <v>2291</v>
      </c>
    </row>
    <row r="191">
      <c r="A191" s="43" t="s">
        <v>2335</v>
      </c>
      <c r="B191" s="27">
        <v>0.14265046296296297</v>
      </c>
      <c r="C191" s="43" t="s">
        <v>84</v>
      </c>
      <c r="D191" s="43" t="s">
        <v>93</v>
      </c>
      <c r="E191" s="28">
        <v>16.0</v>
      </c>
      <c r="F191" s="28">
        <f>E191-8</f>
        <v>8</v>
      </c>
      <c r="G191" s="26"/>
      <c r="H191" s="26"/>
      <c r="I191" s="26"/>
      <c r="J191" s="43" t="s">
        <v>2399</v>
      </c>
    </row>
    <row r="192">
      <c r="A192" s="43" t="s">
        <v>2335</v>
      </c>
      <c r="B192" s="27">
        <v>0.14585648148148148</v>
      </c>
      <c r="C192" s="43" t="s">
        <v>82</v>
      </c>
      <c r="D192" s="43" t="s">
        <v>91</v>
      </c>
      <c r="E192" s="28">
        <v>24.0</v>
      </c>
      <c r="F192" s="25"/>
      <c r="G192" s="26"/>
      <c r="H192" s="43" t="s">
        <v>2402</v>
      </c>
      <c r="I192" s="26"/>
      <c r="J192" s="43" t="s">
        <v>1437</v>
      </c>
    </row>
    <row r="193">
      <c r="A193" s="43" t="s">
        <v>2335</v>
      </c>
      <c r="B193" s="27">
        <v>0.14606481481481481</v>
      </c>
      <c r="C193" s="43" t="s">
        <v>84</v>
      </c>
      <c r="D193" s="43" t="s">
        <v>100</v>
      </c>
      <c r="E193" s="28" t="s">
        <v>75</v>
      </c>
      <c r="F193" s="28" t="s">
        <v>75</v>
      </c>
      <c r="G193" s="26"/>
      <c r="H193" s="26"/>
      <c r="I193" s="26"/>
      <c r="J193" s="43" t="s">
        <v>2291</v>
      </c>
    </row>
    <row r="194">
      <c r="A194" s="43" t="s">
        <v>2335</v>
      </c>
      <c r="B194" s="27">
        <v>0.14606481481481481</v>
      </c>
      <c r="C194" s="43" t="s">
        <v>84</v>
      </c>
      <c r="D194" s="43" t="s">
        <v>100</v>
      </c>
      <c r="E194" s="28">
        <v>13.0</v>
      </c>
      <c r="F194" s="25">
        <f>E194-3</f>
        <v>10</v>
      </c>
      <c r="G194" s="26"/>
      <c r="H194" s="26"/>
      <c r="I194" s="26"/>
      <c r="J194" s="26"/>
    </row>
    <row r="195">
      <c r="A195" s="43" t="s">
        <v>2335</v>
      </c>
      <c r="B195" s="27">
        <v>0.14649305555555556</v>
      </c>
      <c r="C195" s="43" t="s">
        <v>70</v>
      </c>
      <c r="D195" s="43" t="s">
        <v>209</v>
      </c>
      <c r="E195" s="28">
        <v>18.0</v>
      </c>
      <c r="F195" s="25">
        <f>E195-0</f>
        <v>18</v>
      </c>
      <c r="G195" s="26"/>
      <c r="H195" s="26"/>
      <c r="I195" s="26"/>
      <c r="J195" s="43" t="s">
        <v>2403</v>
      </c>
    </row>
    <row r="196">
      <c r="A196" s="43" t="s">
        <v>2335</v>
      </c>
      <c r="B196" s="27">
        <v>0.14792824074074074</v>
      </c>
      <c r="C196" s="43" t="s">
        <v>69</v>
      </c>
      <c r="D196" s="43" t="s">
        <v>93</v>
      </c>
      <c r="E196" s="28" t="s">
        <v>75</v>
      </c>
      <c r="F196" s="28" t="s">
        <v>75</v>
      </c>
      <c r="G196" s="26"/>
      <c r="H196" s="26"/>
      <c r="I196" s="26"/>
      <c r="J196" s="43" t="s">
        <v>2291</v>
      </c>
    </row>
    <row r="197">
      <c r="A197" s="43" t="s">
        <v>2335</v>
      </c>
      <c r="B197" s="27">
        <v>0.14792824074074074</v>
      </c>
      <c r="C197" s="43" t="s">
        <v>69</v>
      </c>
      <c r="D197" s="43" t="s">
        <v>93</v>
      </c>
      <c r="E197" s="28">
        <v>14.0</v>
      </c>
      <c r="F197" s="25">
        <f>E197-3</f>
        <v>11</v>
      </c>
      <c r="G197" s="26"/>
      <c r="H197" s="26"/>
      <c r="I197" s="26"/>
      <c r="J197" s="43" t="s">
        <v>2404</v>
      </c>
    </row>
    <row r="198">
      <c r="A198" s="43" t="s">
        <v>2335</v>
      </c>
      <c r="B198" s="27">
        <v>0.14832175925925925</v>
      </c>
      <c r="C198" s="43" t="s">
        <v>70</v>
      </c>
      <c r="D198" s="43" t="s">
        <v>100</v>
      </c>
      <c r="E198" s="28">
        <v>12.0</v>
      </c>
      <c r="F198" s="25">
        <f>E198-9</f>
        <v>3</v>
      </c>
      <c r="G198" s="26"/>
      <c r="H198" s="26"/>
      <c r="I198" s="26"/>
      <c r="J198" s="43" t="s">
        <v>2405</v>
      </c>
    </row>
    <row r="199">
      <c r="A199" s="43" t="s">
        <v>2335</v>
      </c>
      <c r="B199" s="27">
        <v>0.14884259259259258</v>
      </c>
      <c r="C199" s="43" t="s">
        <v>69</v>
      </c>
      <c r="D199" s="43" t="s">
        <v>120</v>
      </c>
      <c r="E199" s="28">
        <v>6.0</v>
      </c>
      <c r="F199" s="28"/>
      <c r="G199" s="26"/>
      <c r="H199" s="43" t="s">
        <v>2406</v>
      </c>
      <c r="I199" s="26"/>
      <c r="J199" s="43" t="s">
        <v>2407</v>
      </c>
    </row>
    <row r="200">
      <c r="A200" s="43" t="s">
        <v>2335</v>
      </c>
      <c r="B200" s="27">
        <v>0.1517476851851852</v>
      </c>
      <c r="C200" s="43" t="s">
        <v>84</v>
      </c>
      <c r="D200" s="43" t="s">
        <v>93</v>
      </c>
      <c r="E200" s="28" t="s">
        <v>75</v>
      </c>
      <c r="F200" s="28" t="s">
        <v>75</v>
      </c>
      <c r="G200" s="26"/>
      <c r="H200" s="26"/>
      <c r="I200" s="26"/>
      <c r="J200" s="43" t="s">
        <v>2291</v>
      </c>
    </row>
    <row r="201">
      <c r="A201" s="43" t="s">
        <v>2335</v>
      </c>
      <c r="B201" s="27">
        <v>0.1517476851851852</v>
      </c>
      <c r="C201" s="43" t="s">
        <v>84</v>
      </c>
      <c r="D201" s="43" t="s">
        <v>93</v>
      </c>
      <c r="E201" s="28">
        <v>20.0</v>
      </c>
      <c r="F201" s="25">
        <f>E201-8</f>
        <v>12</v>
      </c>
      <c r="G201" s="26"/>
      <c r="H201" s="26"/>
      <c r="I201" s="26"/>
      <c r="J201" s="43" t="s">
        <v>2408</v>
      </c>
    </row>
    <row r="202">
      <c r="A202" s="43" t="s">
        <v>2335</v>
      </c>
      <c r="B202" s="27">
        <v>0.15188657407407408</v>
      </c>
      <c r="C202" s="43" t="s">
        <v>84</v>
      </c>
      <c r="D202" s="43" t="s">
        <v>91</v>
      </c>
      <c r="E202" s="28">
        <v>17.0</v>
      </c>
      <c r="F202" s="28"/>
      <c r="G202" s="26"/>
      <c r="H202" s="43" t="s">
        <v>2409</v>
      </c>
      <c r="I202" s="26"/>
      <c r="J202" s="26"/>
    </row>
    <row r="203">
      <c r="A203" s="43" t="s">
        <v>2335</v>
      </c>
      <c r="B203" s="27">
        <v>0.1520601851851852</v>
      </c>
      <c r="C203" s="43" t="s">
        <v>84</v>
      </c>
      <c r="D203" s="43" t="s">
        <v>93</v>
      </c>
      <c r="E203" s="28" t="s">
        <v>75</v>
      </c>
      <c r="F203" s="28" t="s">
        <v>75</v>
      </c>
      <c r="G203" s="26"/>
      <c r="H203" s="26"/>
      <c r="I203" s="26"/>
      <c r="J203" s="43" t="s">
        <v>2291</v>
      </c>
    </row>
    <row r="204">
      <c r="A204" s="43" t="s">
        <v>2335</v>
      </c>
      <c r="B204" s="27">
        <v>0.1520601851851852</v>
      </c>
      <c r="C204" s="43" t="s">
        <v>84</v>
      </c>
      <c r="D204" s="43" t="s">
        <v>93</v>
      </c>
      <c r="E204" s="28">
        <v>24.0</v>
      </c>
      <c r="F204" s="25">
        <f>E204-8</f>
        <v>16</v>
      </c>
      <c r="G204" s="26"/>
      <c r="H204" s="26"/>
      <c r="I204" s="26"/>
      <c r="J204" s="43" t="s">
        <v>2408</v>
      </c>
    </row>
    <row r="205">
      <c r="A205" s="43" t="s">
        <v>2335</v>
      </c>
      <c r="B205" s="27">
        <v>0.15219907407407407</v>
      </c>
      <c r="C205" s="43" t="s">
        <v>84</v>
      </c>
      <c r="D205" s="43" t="s">
        <v>91</v>
      </c>
      <c r="E205" s="28">
        <v>14.0</v>
      </c>
      <c r="F205" s="28"/>
      <c r="G205" s="26"/>
      <c r="H205" s="43" t="s">
        <v>1982</v>
      </c>
      <c r="I205" s="26"/>
      <c r="J205" s="26"/>
    </row>
    <row r="206">
      <c r="A206" s="43" t="s">
        <v>2335</v>
      </c>
      <c r="B206" s="27">
        <v>0.15342592592592594</v>
      </c>
      <c r="C206" s="43" t="s">
        <v>70</v>
      </c>
      <c r="D206" s="43" t="s">
        <v>78</v>
      </c>
      <c r="E206" s="28">
        <v>11.0</v>
      </c>
      <c r="F206" s="25">
        <f t="shared" ref="F206:F207" si="11">E206-9</f>
        <v>2</v>
      </c>
      <c r="G206" s="26"/>
      <c r="H206" s="26"/>
      <c r="I206" s="26"/>
      <c r="J206" s="26"/>
    </row>
    <row r="207">
      <c r="A207" s="43" t="s">
        <v>2335</v>
      </c>
      <c r="B207" s="27">
        <v>0.15386574074074075</v>
      </c>
      <c r="C207" s="43" t="s">
        <v>70</v>
      </c>
      <c r="D207" s="43" t="s">
        <v>78</v>
      </c>
      <c r="E207" s="28">
        <v>17.0</v>
      </c>
      <c r="F207" s="25">
        <f t="shared" si="11"/>
        <v>8</v>
      </c>
      <c r="G207" s="26"/>
      <c r="H207" s="26"/>
      <c r="I207" s="26"/>
      <c r="J207" s="26"/>
    </row>
    <row r="208">
      <c r="A208" s="43" t="s">
        <v>2335</v>
      </c>
      <c r="B208" s="27">
        <v>0.15436342592592592</v>
      </c>
      <c r="C208" s="43" t="s">
        <v>968</v>
      </c>
      <c r="D208" s="43" t="s">
        <v>120</v>
      </c>
      <c r="E208" s="28">
        <v>12.0</v>
      </c>
      <c r="F208" s="25"/>
      <c r="G208" s="26"/>
      <c r="H208" s="43" t="s">
        <v>2410</v>
      </c>
      <c r="I208" s="26"/>
      <c r="J208" s="43" t="s">
        <v>1232</v>
      </c>
    </row>
    <row r="209">
      <c r="A209" s="43" t="s">
        <v>2335</v>
      </c>
      <c r="B209" s="27">
        <v>0.15487268518518518</v>
      </c>
      <c r="C209" s="43" t="s">
        <v>69</v>
      </c>
      <c r="D209" s="43" t="s">
        <v>93</v>
      </c>
      <c r="E209" s="28" t="s">
        <v>88</v>
      </c>
      <c r="F209" s="28">
        <v>1.0</v>
      </c>
      <c r="G209" s="26"/>
      <c r="H209" s="26"/>
      <c r="I209" s="26"/>
      <c r="J209" s="43" t="s">
        <v>2411</v>
      </c>
    </row>
    <row r="210">
      <c r="A210" s="43" t="s">
        <v>2335</v>
      </c>
      <c r="B210" s="27">
        <v>0.15715277777777778</v>
      </c>
      <c r="C210" s="43" t="s">
        <v>74</v>
      </c>
      <c r="D210" s="43" t="s">
        <v>166</v>
      </c>
      <c r="E210" s="28">
        <v>5.0</v>
      </c>
      <c r="F210" s="28" t="s">
        <v>75</v>
      </c>
      <c r="G210" s="26"/>
      <c r="H210" s="26"/>
      <c r="I210" s="26"/>
      <c r="J210" s="43" t="s">
        <v>2412</v>
      </c>
    </row>
    <row r="211">
      <c r="A211" s="43" t="s">
        <v>2335</v>
      </c>
      <c r="B211" s="27">
        <v>0.1571875</v>
      </c>
      <c r="C211" s="43" t="s">
        <v>82</v>
      </c>
      <c r="D211" s="43" t="s">
        <v>166</v>
      </c>
      <c r="E211" s="28">
        <v>16.0</v>
      </c>
      <c r="F211" s="28" t="s">
        <v>75</v>
      </c>
      <c r="G211" s="26"/>
      <c r="H211" s="26"/>
      <c r="I211" s="26"/>
      <c r="J211" s="43" t="s">
        <v>1967</v>
      </c>
    </row>
    <row r="212">
      <c r="A212" s="43" t="s">
        <v>2335</v>
      </c>
      <c r="B212" s="27">
        <v>0.15719907407407407</v>
      </c>
      <c r="C212" s="43" t="s">
        <v>70</v>
      </c>
      <c r="D212" s="43" t="s">
        <v>166</v>
      </c>
      <c r="E212" s="28">
        <v>19.0</v>
      </c>
      <c r="F212" s="28" t="s">
        <v>75</v>
      </c>
      <c r="G212" s="26"/>
      <c r="H212" s="26"/>
      <c r="I212" s="26"/>
      <c r="J212" s="43" t="s">
        <v>1967</v>
      </c>
    </row>
    <row r="213">
      <c r="A213" s="43" t="s">
        <v>2335</v>
      </c>
      <c r="B213" s="27">
        <v>0.15721064814814814</v>
      </c>
      <c r="C213" s="43" t="s">
        <v>66</v>
      </c>
      <c r="D213" s="43" t="s">
        <v>166</v>
      </c>
      <c r="E213" s="28">
        <v>14.0</v>
      </c>
      <c r="F213" s="28" t="s">
        <v>75</v>
      </c>
      <c r="G213" s="26"/>
      <c r="H213" s="26"/>
      <c r="I213" s="26"/>
      <c r="J213" s="43" t="s">
        <v>1967</v>
      </c>
    </row>
    <row r="214">
      <c r="A214" s="43" t="s">
        <v>2335</v>
      </c>
      <c r="B214" s="27">
        <v>0.15722222222222224</v>
      </c>
      <c r="C214" s="43" t="s">
        <v>69</v>
      </c>
      <c r="D214" s="43" t="s">
        <v>166</v>
      </c>
      <c r="E214" s="28">
        <v>16.0</v>
      </c>
      <c r="F214" s="28" t="s">
        <v>75</v>
      </c>
      <c r="G214" s="26"/>
      <c r="H214" s="26"/>
      <c r="I214" s="26"/>
      <c r="J214" s="43" t="s">
        <v>1967</v>
      </c>
    </row>
    <row r="215">
      <c r="A215" s="43" t="s">
        <v>2335</v>
      </c>
      <c r="B215" s="27">
        <v>0.15725694444444444</v>
      </c>
      <c r="C215" s="43" t="s">
        <v>968</v>
      </c>
      <c r="D215" s="43" t="s">
        <v>166</v>
      </c>
      <c r="E215" s="28">
        <v>27.0</v>
      </c>
      <c r="F215" s="28" t="s">
        <v>75</v>
      </c>
      <c r="G215" s="26"/>
      <c r="H215" s="26"/>
      <c r="I215" s="26"/>
      <c r="J215" s="43" t="s">
        <v>1967</v>
      </c>
    </row>
    <row r="216">
      <c r="A216" s="43" t="s">
        <v>2335</v>
      </c>
      <c r="B216" s="27">
        <v>0.15775462962962963</v>
      </c>
      <c r="C216" s="43" t="s">
        <v>70</v>
      </c>
      <c r="D216" s="43" t="s">
        <v>166</v>
      </c>
      <c r="E216" s="28" t="s">
        <v>88</v>
      </c>
      <c r="F216" s="28">
        <v>1.0</v>
      </c>
      <c r="G216" s="26"/>
      <c r="H216" s="26"/>
      <c r="I216" s="26"/>
      <c r="J216" s="43" t="s">
        <v>2413</v>
      </c>
    </row>
    <row r="217">
      <c r="A217" s="43" t="s">
        <v>2335</v>
      </c>
      <c r="B217" s="27">
        <v>0.15778935185185186</v>
      </c>
      <c r="C217" s="43" t="s">
        <v>66</v>
      </c>
      <c r="D217" s="43" t="s">
        <v>166</v>
      </c>
      <c r="E217" s="28">
        <v>22.0</v>
      </c>
      <c r="F217" s="28" t="s">
        <v>75</v>
      </c>
      <c r="G217" s="26"/>
      <c r="H217" s="26"/>
      <c r="I217" s="26"/>
      <c r="J217" s="43" t="s">
        <v>1967</v>
      </c>
    </row>
    <row r="218">
      <c r="A218" s="43" t="s">
        <v>2335</v>
      </c>
      <c r="B218" s="27">
        <v>0.15780092592592593</v>
      </c>
      <c r="C218" s="43" t="s">
        <v>74</v>
      </c>
      <c r="D218" s="43" t="s">
        <v>166</v>
      </c>
      <c r="E218" s="28">
        <v>14.0</v>
      </c>
      <c r="F218" s="28" t="s">
        <v>75</v>
      </c>
      <c r="G218" s="26"/>
      <c r="H218" s="26"/>
      <c r="I218" s="26"/>
      <c r="J218" s="43" t="s">
        <v>1967</v>
      </c>
    </row>
    <row r="219">
      <c r="A219" s="43" t="s">
        <v>2335</v>
      </c>
      <c r="B219" s="27">
        <v>0.1578125</v>
      </c>
      <c r="C219" s="43" t="s">
        <v>82</v>
      </c>
      <c r="D219" s="43" t="s">
        <v>166</v>
      </c>
      <c r="E219" s="28">
        <v>11.0</v>
      </c>
      <c r="F219" s="28" t="s">
        <v>75</v>
      </c>
      <c r="G219" s="26"/>
      <c r="H219" s="26"/>
      <c r="I219" s="26"/>
      <c r="J219" s="43" t="s">
        <v>1967</v>
      </c>
    </row>
    <row r="220">
      <c r="A220" s="43" t="s">
        <v>2335</v>
      </c>
      <c r="B220" s="27">
        <v>0.15782407407407406</v>
      </c>
      <c r="C220" s="43" t="s">
        <v>69</v>
      </c>
      <c r="D220" s="43" t="s">
        <v>166</v>
      </c>
      <c r="E220" s="28">
        <v>25.0</v>
      </c>
      <c r="F220" s="28" t="s">
        <v>75</v>
      </c>
      <c r="G220" s="26"/>
      <c r="H220" s="26"/>
      <c r="I220" s="26"/>
      <c r="J220" s="43" t="s">
        <v>1967</v>
      </c>
    </row>
    <row r="221">
      <c r="A221" s="43" t="s">
        <v>2335</v>
      </c>
      <c r="B221" s="27">
        <v>0.15782407407407406</v>
      </c>
      <c r="C221" s="43" t="s">
        <v>968</v>
      </c>
      <c r="D221" s="43" t="s">
        <v>166</v>
      </c>
      <c r="E221" s="28">
        <v>22.0</v>
      </c>
      <c r="F221" s="28" t="s">
        <v>75</v>
      </c>
      <c r="G221" s="26"/>
      <c r="H221" s="26"/>
      <c r="I221" s="26"/>
      <c r="J221" s="43" t="s">
        <v>1967</v>
      </c>
    </row>
    <row r="222">
      <c r="A222" s="43" t="s">
        <v>2335</v>
      </c>
      <c r="B222" s="27">
        <v>0.15810185185185185</v>
      </c>
      <c r="C222" s="43" t="s">
        <v>70</v>
      </c>
      <c r="D222" s="43" t="s">
        <v>166</v>
      </c>
      <c r="E222" s="28"/>
      <c r="F222" s="28">
        <v>2.0</v>
      </c>
      <c r="G222" s="26"/>
      <c r="H222" s="26"/>
      <c r="I222" s="26"/>
      <c r="J222" s="43" t="s">
        <v>2413</v>
      </c>
    </row>
    <row r="223">
      <c r="A223" s="43" t="s">
        <v>2335</v>
      </c>
      <c r="B223" s="27">
        <v>0.158125</v>
      </c>
      <c r="C223" s="43" t="s">
        <v>66</v>
      </c>
      <c r="D223" s="43" t="s">
        <v>166</v>
      </c>
      <c r="E223" s="28">
        <v>23.0</v>
      </c>
      <c r="F223" s="28" t="s">
        <v>75</v>
      </c>
      <c r="G223" s="26"/>
      <c r="H223" s="26"/>
      <c r="I223" s="26"/>
      <c r="J223" s="43" t="s">
        <v>1967</v>
      </c>
    </row>
    <row r="224">
      <c r="A224" s="43" t="s">
        <v>2335</v>
      </c>
      <c r="B224" s="27">
        <v>0.15813657407407408</v>
      </c>
      <c r="C224" s="43" t="s">
        <v>82</v>
      </c>
      <c r="D224" s="43" t="s">
        <v>166</v>
      </c>
      <c r="E224" s="28">
        <v>17.0</v>
      </c>
      <c r="F224" s="28" t="s">
        <v>75</v>
      </c>
      <c r="G224" s="26"/>
      <c r="H224" s="26"/>
      <c r="I224" s="26"/>
      <c r="J224" s="43" t="s">
        <v>1967</v>
      </c>
    </row>
    <row r="225">
      <c r="A225" s="43" t="s">
        <v>2335</v>
      </c>
      <c r="B225" s="27">
        <v>0.15814814814814815</v>
      </c>
      <c r="C225" s="43" t="s">
        <v>74</v>
      </c>
      <c r="D225" s="43" t="s">
        <v>166</v>
      </c>
      <c r="E225" s="28">
        <v>14.0</v>
      </c>
      <c r="F225" s="28" t="s">
        <v>75</v>
      </c>
      <c r="G225" s="26"/>
      <c r="H225" s="26"/>
      <c r="I225" s="26"/>
      <c r="J225" s="43" t="s">
        <v>1967</v>
      </c>
    </row>
    <row r="226">
      <c r="A226" s="43" t="s">
        <v>2335</v>
      </c>
      <c r="B226" s="27">
        <v>0.15814814814814815</v>
      </c>
      <c r="C226" s="43" t="s">
        <v>69</v>
      </c>
      <c r="D226" s="43" t="s">
        <v>166</v>
      </c>
      <c r="E226" s="28">
        <v>22.0</v>
      </c>
      <c r="F226" s="28" t="s">
        <v>75</v>
      </c>
      <c r="G226" s="26"/>
      <c r="H226" s="26"/>
      <c r="I226" s="26"/>
      <c r="J226" s="43" t="s">
        <v>1967</v>
      </c>
    </row>
    <row r="227">
      <c r="A227" s="43" t="s">
        <v>2335</v>
      </c>
      <c r="B227" s="27">
        <v>0.15815972222222222</v>
      </c>
      <c r="C227" s="43" t="s">
        <v>968</v>
      </c>
      <c r="D227" s="43" t="s">
        <v>166</v>
      </c>
      <c r="E227" s="28">
        <v>23.0</v>
      </c>
      <c r="F227" s="28" t="s">
        <v>75</v>
      </c>
      <c r="G227" s="26"/>
      <c r="H227" s="26"/>
      <c r="I227" s="26"/>
      <c r="J227" s="43" t="s">
        <v>1967</v>
      </c>
    </row>
    <row r="228">
      <c r="A228" s="43" t="s">
        <v>2335</v>
      </c>
      <c r="B228" s="27">
        <v>0.15837962962962962</v>
      </c>
      <c r="C228" s="43" t="s">
        <v>82</v>
      </c>
      <c r="D228" s="43" t="s">
        <v>166</v>
      </c>
      <c r="E228" s="28">
        <v>10.0</v>
      </c>
      <c r="F228" s="28" t="s">
        <v>75</v>
      </c>
      <c r="G228" s="26"/>
      <c r="H228" s="26"/>
      <c r="I228" s="26"/>
      <c r="J228" s="43" t="s">
        <v>2414</v>
      </c>
    </row>
    <row r="229">
      <c r="A229" s="43" t="s">
        <v>2335</v>
      </c>
      <c r="B229" s="27">
        <v>0.15840277777777778</v>
      </c>
      <c r="C229" s="43" t="s">
        <v>66</v>
      </c>
      <c r="D229" s="43" t="s">
        <v>166</v>
      </c>
      <c r="E229" s="28">
        <v>24.0</v>
      </c>
      <c r="F229" s="28" t="s">
        <v>75</v>
      </c>
      <c r="G229" s="26"/>
      <c r="H229" s="26"/>
      <c r="I229" s="26"/>
      <c r="J229" s="43" t="s">
        <v>1967</v>
      </c>
    </row>
    <row r="230">
      <c r="A230" s="43" t="s">
        <v>2335</v>
      </c>
      <c r="B230" s="27">
        <v>0.15841435185185185</v>
      </c>
      <c r="C230" s="43" t="s">
        <v>74</v>
      </c>
      <c r="D230" s="43" t="s">
        <v>166</v>
      </c>
      <c r="E230" s="28">
        <v>23.0</v>
      </c>
      <c r="F230" s="28" t="s">
        <v>75</v>
      </c>
      <c r="G230" s="26"/>
      <c r="H230" s="26"/>
      <c r="I230" s="26"/>
      <c r="J230" s="43" t="s">
        <v>1967</v>
      </c>
    </row>
    <row r="231">
      <c r="A231" s="43" t="s">
        <v>2335</v>
      </c>
      <c r="B231" s="27">
        <v>0.15842592592592591</v>
      </c>
      <c r="C231" s="43" t="s">
        <v>69</v>
      </c>
      <c r="D231" s="43" t="s">
        <v>166</v>
      </c>
      <c r="E231" s="28">
        <v>15.0</v>
      </c>
      <c r="F231" s="28" t="s">
        <v>75</v>
      </c>
      <c r="G231" s="26"/>
      <c r="H231" s="26"/>
      <c r="I231" s="26"/>
      <c r="J231" s="43" t="s">
        <v>1967</v>
      </c>
    </row>
    <row r="232">
      <c r="A232" s="43" t="s">
        <v>2335</v>
      </c>
      <c r="B232" s="27">
        <v>0.15842592592592591</v>
      </c>
      <c r="C232" s="43" t="s">
        <v>968</v>
      </c>
      <c r="D232" s="43" t="s">
        <v>166</v>
      </c>
      <c r="E232" s="28">
        <v>25.0</v>
      </c>
      <c r="F232" s="28" t="s">
        <v>75</v>
      </c>
      <c r="G232" s="26"/>
      <c r="H232" s="26"/>
      <c r="I232" s="26"/>
      <c r="J232" s="43" t="s">
        <v>1967</v>
      </c>
    </row>
    <row r="233">
      <c r="A233" s="43" t="s">
        <v>2335</v>
      </c>
      <c r="B233" s="27">
        <v>0.1584375</v>
      </c>
      <c r="C233" s="43" t="s">
        <v>70</v>
      </c>
      <c r="D233" s="43" t="s">
        <v>166</v>
      </c>
      <c r="E233" s="28">
        <v>22.0</v>
      </c>
      <c r="F233" s="28" t="s">
        <v>75</v>
      </c>
      <c r="G233" s="26"/>
      <c r="H233" s="26"/>
      <c r="I233" s="26"/>
      <c r="J233" s="43" t="s">
        <v>1967</v>
      </c>
    </row>
    <row r="234">
      <c r="A234" s="43" t="s">
        <v>2335</v>
      </c>
      <c r="B234" s="27">
        <v>0.15859953703703702</v>
      </c>
      <c r="C234" s="43" t="s">
        <v>82</v>
      </c>
      <c r="D234" s="43" t="s">
        <v>93</v>
      </c>
      <c r="E234" s="28" t="s">
        <v>68</v>
      </c>
      <c r="F234" s="28">
        <v>20.0</v>
      </c>
      <c r="G234" s="26"/>
      <c r="H234" s="43" t="s">
        <v>2415</v>
      </c>
      <c r="I234" s="26"/>
      <c r="J234" s="43" t="s">
        <v>99</v>
      </c>
    </row>
    <row r="235">
      <c r="A235" s="43" t="s">
        <v>2335</v>
      </c>
      <c r="B235" s="27">
        <v>0.15900462962962963</v>
      </c>
      <c r="C235" s="43" t="s">
        <v>66</v>
      </c>
      <c r="D235" s="43" t="s">
        <v>166</v>
      </c>
      <c r="E235" s="28" t="s">
        <v>68</v>
      </c>
      <c r="F235" s="28">
        <v>20.0</v>
      </c>
      <c r="G235" s="26"/>
      <c r="H235" s="26"/>
      <c r="I235" s="26"/>
      <c r="J235" s="43" t="s">
        <v>1967</v>
      </c>
    </row>
    <row r="236">
      <c r="A236" s="43" t="s">
        <v>2335</v>
      </c>
      <c r="B236" s="27">
        <v>0.15902777777777777</v>
      </c>
      <c r="C236" s="43" t="s">
        <v>74</v>
      </c>
      <c r="D236" s="43" t="s">
        <v>166</v>
      </c>
      <c r="E236" s="28">
        <v>18.0</v>
      </c>
      <c r="F236" s="28" t="s">
        <v>75</v>
      </c>
      <c r="G236" s="26"/>
      <c r="H236" s="26"/>
      <c r="I236" s="26"/>
      <c r="J236" s="43" t="s">
        <v>1967</v>
      </c>
    </row>
    <row r="237">
      <c r="A237" s="43" t="s">
        <v>2335</v>
      </c>
      <c r="B237" s="27">
        <v>0.15925925925925927</v>
      </c>
      <c r="C237" s="43" t="s">
        <v>968</v>
      </c>
      <c r="D237" s="43" t="s">
        <v>166</v>
      </c>
      <c r="E237" s="28">
        <v>29.0</v>
      </c>
      <c r="F237" s="28" t="s">
        <v>75</v>
      </c>
      <c r="G237" s="26"/>
      <c r="H237" s="26"/>
      <c r="I237" s="26"/>
      <c r="J237" s="43" t="s">
        <v>1967</v>
      </c>
    </row>
    <row r="238">
      <c r="A238" s="43" t="s">
        <v>2335</v>
      </c>
      <c r="B238" s="27">
        <v>0.15907407407407406</v>
      </c>
      <c r="C238" s="43" t="s">
        <v>70</v>
      </c>
      <c r="D238" s="43" t="s">
        <v>166</v>
      </c>
      <c r="E238" s="28">
        <v>21.0</v>
      </c>
      <c r="F238" s="28" t="s">
        <v>75</v>
      </c>
      <c r="G238" s="26"/>
      <c r="H238" s="26"/>
      <c r="I238" s="26"/>
      <c r="J238" s="26"/>
    </row>
    <row r="239">
      <c r="A239" s="43" t="s">
        <v>2335</v>
      </c>
      <c r="B239" s="27">
        <v>0.15907407407407406</v>
      </c>
      <c r="C239" s="43" t="s">
        <v>70</v>
      </c>
      <c r="D239" s="43" t="s">
        <v>76</v>
      </c>
      <c r="E239" s="28">
        <v>4.0</v>
      </c>
      <c r="F239" s="25"/>
      <c r="G239" s="26"/>
      <c r="H239" s="26"/>
      <c r="I239" s="26"/>
      <c r="J239" s="43" t="s">
        <v>1604</v>
      </c>
    </row>
    <row r="240">
      <c r="A240" s="43" t="s">
        <v>2335</v>
      </c>
      <c r="B240" s="27">
        <v>0.15909722222222222</v>
      </c>
      <c r="C240" s="43" t="s">
        <v>82</v>
      </c>
      <c r="D240" s="43" t="s">
        <v>166</v>
      </c>
      <c r="E240" s="28">
        <v>10.0</v>
      </c>
      <c r="F240" s="28" t="s">
        <v>75</v>
      </c>
      <c r="G240" s="26"/>
      <c r="H240" s="26"/>
      <c r="I240" s="26"/>
      <c r="J240" s="43" t="s">
        <v>2416</v>
      </c>
    </row>
    <row r="241">
      <c r="A241" s="43" t="s">
        <v>2335</v>
      </c>
      <c r="B241" s="27">
        <v>0.1591087962962963</v>
      </c>
      <c r="C241" s="43" t="s">
        <v>69</v>
      </c>
      <c r="D241" s="43" t="s">
        <v>166</v>
      </c>
      <c r="E241" s="28">
        <v>23.0</v>
      </c>
      <c r="F241" s="28" t="s">
        <v>75</v>
      </c>
      <c r="G241" s="26"/>
      <c r="H241" s="26"/>
      <c r="I241" s="26"/>
      <c r="J241" s="43" t="s">
        <v>1967</v>
      </c>
    </row>
    <row r="242">
      <c r="A242" s="43" t="s">
        <v>2335</v>
      </c>
      <c r="B242" s="27">
        <v>0.16034722222222222</v>
      </c>
      <c r="C242" s="43" t="s">
        <v>74</v>
      </c>
      <c r="D242" s="43" t="s">
        <v>217</v>
      </c>
      <c r="E242" s="28">
        <v>30.0</v>
      </c>
      <c r="F242" s="25">
        <f>E242-13</f>
        <v>17</v>
      </c>
      <c r="G242" s="26"/>
      <c r="H242" s="26"/>
      <c r="I242" s="26"/>
      <c r="J242" s="26"/>
    </row>
    <row r="243">
      <c r="A243" s="43" t="s">
        <v>2335</v>
      </c>
      <c r="B243" s="27">
        <v>0.16089120370370372</v>
      </c>
      <c r="C243" s="43" t="s">
        <v>968</v>
      </c>
      <c r="D243" s="43" t="s">
        <v>91</v>
      </c>
      <c r="E243" s="28">
        <v>23.0</v>
      </c>
      <c r="F243" s="25"/>
      <c r="G243" s="26"/>
      <c r="H243" s="43" t="s">
        <v>2417</v>
      </c>
      <c r="I243" s="26"/>
      <c r="J243" s="43" t="s">
        <v>263</v>
      </c>
    </row>
    <row r="244">
      <c r="A244" s="43" t="s">
        <v>2335</v>
      </c>
      <c r="B244" s="27">
        <v>0.1607523148148148</v>
      </c>
      <c r="C244" s="43" t="s">
        <v>69</v>
      </c>
      <c r="D244" s="43" t="s">
        <v>89</v>
      </c>
      <c r="E244" s="28">
        <v>16.0</v>
      </c>
      <c r="F244" s="25">
        <f>E244-9</f>
        <v>7</v>
      </c>
      <c r="G244" s="26"/>
      <c r="H244" s="26"/>
      <c r="I244" s="26"/>
      <c r="J244" s="43" t="s">
        <v>90</v>
      </c>
    </row>
    <row r="245">
      <c r="A245" s="43" t="s">
        <v>2335</v>
      </c>
      <c r="B245" s="27">
        <v>0.1607523148148148</v>
      </c>
      <c r="C245" s="43" t="s">
        <v>69</v>
      </c>
      <c r="D245" s="43" t="s">
        <v>89</v>
      </c>
      <c r="E245" s="28" t="s">
        <v>75</v>
      </c>
      <c r="F245" s="28" t="s">
        <v>75</v>
      </c>
      <c r="G245" s="26"/>
      <c r="H245" s="26"/>
      <c r="I245" s="26"/>
      <c r="J245" s="43" t="s">
        <v>2293</v>
      </c>
    </row>
    <row r="246">
      <c r="A246" s="43" t="s">
        <v>2335</v>
      </c>
      <c r="B246" s="27">
        <v>0.16083333333333333</v>
      </c>
      <c r="C246" s="43" t="s">
        <v>66</v>
      </c>
      <c r="D246" s="43" t="s">
        <v>89</v>
      </c>
      <c r="E246" s="28">
        <v>27.0</v>
      </c>
      <c r="F246" s="25">
        <f>E246-9</f>
        <v>18</v>
      </c>
      <c r="G246" s="26"/>
      <c r="H246" s="26"/>
      <c r="I246" s="26"/>
      <c r="J246" s="43" t="s">
        <v>171</v>
      </c>
    </row>
    <row r="247">
      <c r="A247" s="43" t="s">
        <v>2335</v>
      </c>
      <c r="B247" s="27">
        <v>0.16100694444444444</v>
      </c>
      <c r="C247" s="43" t="s">
        <v>66</v>
      </c>
      <c r="D247" s="43" t="s">
        <v>91</v>
      </c>
      <c r="E247" s="28">
        <v>14.0</v>
      </c>
      <c r="F247" s="25"/>
      <c r="G247" s="26"/>
      <c r="H247" s="43" t="s">
        <v>2418</v>
      </c>
      <c r="I247" s="26"/>
      <c r="J247" s="26"/>
    </row>
    <row r="248">
      <c r="A248" s="43" t="s">
        <v>2335</v>
      </c>
      <c r="B248" s="27">
        <v>0.1610763888888889</v>
      </c>
      <c r="C248" s="43" t="s">
        <v>82</v>
      </c>
      <c r="D248" s="43" t="s">
        <v>89</v>
      </c>
      <c r="E248" s="28">
        <v>22.0</v>
      </c>
      <c r="F248" s="25">
        <f>E248-9</f>
        <v>13</v>
      </c>
      <c r="G248" s="26"/>
      <c r="H248" s="26"/>
      <c r="I248" s="26"/>
      <c r="J248" s="43" t="s">
        <v>151</v>
      </c>
    </row>
    <row r="249">
      <c r="A249" s="43" t="s">
        <v>2335</v>
      </c>
      <c r="B249" s="27">
        <v>0.1610763888888889</v>
      </c>
      <c r="C249" s="43" t="s">
        <v>82</v>
      </c>
      <c r="D249" s="43" t="s">
        <v>91</v>
      </c>
      <c r="E249" s="28">
        <v>12.0</v>
      </c>
      <c r="F249" s="25"/>
      <c r="G249" s="26"/>
      <c r="H249" s="43" t="s">
        <v>2419</v>
      </c>
      <c r="I249" s="26"/>
      <c r="J249" s="26"/>
    </row>
    <row r="250">
      <c r="A250" s="43" t="s">
        <v>2335</v>
      </c>
      <c r="B250" s="27">
        <v>0.16114583333333332</v>
      </c>
      <c r="C250" s="43" t="s">
        <v>69</v>
      </c>
      <c r="D250" s="43" t="s">
        <v>91</v>
      </c>
      <c r="E250" s="28">
        <v>10.0</v>
      </c>
      <c r="F250" s="25"/>
      <c r="G250" s="26"/>
      <c r="H250" s="43" t="s">
        <v>2420</v>
      </c>
      <c r="I250" s="26"/>
      <c r="J250" s="26"/>
    </row>
    <row r="251">
      <c r="A251" s="43" t="s">
        <v>2335</v>
      </c>
      <c r="B251" s="27">
        <v>0.16192129629629629</v>
      </c>
      <c r="C251" s="43" t="s">
        <v>69</v>
      </c>
      <c r="D251" s="43" t="s">
        <v>91</v>
      </c>
      <c r="E251" s="28">
        <v>16.0</v>
      </c>
      <c r="F251" s="25"/>
      <c r="G251" s="26"/>
      <c r="H251" s="43" t="s">
        <v>2421</v>
      </c>
      <c r="I251" s="26"/>
      <c r="J251" s="43" t="s">
        <v>239</v>
      </c>
    </row>
    <row r="252">
      <c r="A252" s="43" t="s">
        <v>2335</v>
      </c>
      <c r="B252" s="27">
        <v>0.16238425925925926</v>
      </c>
      <c r="C252" s="43" t="s">
        <v>66</v>
      </c>
      <c r="D252" s="43" t="s">
        <v>89</v>
      </c>
      <c r="E252" s="28">
        <v>16.0</v>
      </c>
      <c r="F252" s="25">
        <f>E252-9</f>
        <v>7</v>
      </c>
      <c r="G252" s="26"/>
      <c r="H252" s="26"/>
      <c r="I252" s="26"/>
      <c r="J252" s="43" t="s">
        <v>171</v>
      </c>
    </row>
    <row r="253">
      <c r="A253" s="43" t="s">
        <v>2335</v>
      </c>
      <c r="B253" s="27">
        <v>0.16244212962962962</v>
      </c>
      <c r="C253" s="43" t="s">
        <v>74</v>
      </c>
      <c r="D253" s="43" t="s">
        <v>93</v>
      </c>
      <c r="E253" s="28">
        <v>18.0</v>
      </c>
      <c r="F253" s="25">
        <f>E253-10</f>
        <v>8</v>
      </c>
      <c r="G253" s="26"/>
      <c r="H253" s="26"/>
      <c r="I253" s="26"/>
      <c r="J253" s="43" t="s">
        <v>1304</v>
      </c>
    </row>
    <row r="254">
      <c r="A254" s="43" t="s">
        <v>2335</v>
      </c>
      <c r="B254" s="27">
        <v>0.16244212962962962</v>
      </c>
      <c r="C254" s="43" t="s">
        <v>74</v>
      </c>
      <c r="D254" s="43" t="s">
        <v>93</v>
      </c>
      <c r="E254" s="28" t="s">
        <v>75</v>
      </c>
      <c r="F254" s="28" t="s">
        <v>75</v>
      </c>
      <c r="G254" s="26"/>
      <c r="H254" s="26"/>
      <c r="I254" s="26"/>
      <c r="J254" s="43" t="s">
        <v>2293</v>
      </c>
    </row>
    <row r="255">
      <c r="A255" s="43" t="s">
        <v>2335</v>
      </c>
      <c r="B255" s="27">
        <v>0.16253472222222223</v>
      </c>
      <c r="C255" s="43" t="s">
        <v>70</v>
      </c>
      <c r="D255" s="43" t="s">
        <v>93</v>
      </c>
      <c r="E255" s="28">
        <v>12.0</v>
      </c>
      <c r="F255" s="25">
        <f>E255-10</f>
        <v>2</v>
      </c>
      <c r="G255" s="26"/>
      <c r="H255" s="26"/>
      <c r="I255" s="26"/>
      <c r="J255" s="43" t="s">
        <v>2350</v>
      </c>
    </row>
    <row r="256">
      <c r="A256" s="43" t="s">
        <v>2335</v>
      </c>
      <c r="B256" s="27">
        <v>0.16253472222222223</v>
      </c>
      <c r="C256" s="43" t="s">
        <v>70</v>
      </c>
      <c r="D256" s="43" t="s">
        <v>93</v>
      </c>
      <c r="E256" s="28" t="s">
        <v>75</v>
      </c>
      <c r="F256" s="28" t="s">
        <v>75</v>
      </c>
      <c r="G256" s="26"/>
      <c r="H256" s="26"/>
      <c r="I256" s="26"/>
      <c r="J256" s="43" t="s">
        <v>2293</v>
      </c>
    </row>
    <row r="257">
      <c r="A257" s="43" t="s">
        <v>2335</v>
      </c>
      <c r="B257" s="27">
        <v>0.16256944444444443</v>
      </c>
      <c r="C257" s="43" t="s">
        <v>69</v>
      </c>
      <c r="D257" s="43" t="s">
        <v>89</v>
      </c>
      <c r="E257" s="28">
        <v>18.0</v>
      </c>
      <c r="F257" s="25">
        <f>E257-9</f>
        <v>9</v>
      </c>
      <c r="G257" s="26"/>
      <c r="H257" s="26"/>
      <c r="I257" s="26"/>
      <c r="J257" s="43" t="s">
        <v>90</v>
      </c>
    </row>
    <row r="258">
      <c r="A258" s="43" t="s">
        <v>2335</v>
      </c>
      <c r="B258" s="27">
        <v>0.16256944444444443</v>
      </c>
      <c r="C258" s="43" t="s">
        <v>69</v>
      </c>
      <c r="D258" s="43" t="s">
        <v>89</v>
      </c>
      <c r="E258" s="28" t="s">
        <v>75</v>
      </c>
      <c r="F258" s="28" t="s">
        <v>75</v>
      </c>
      <c r="G258" s="26"/>
      <c r="H258" s="26"/>
      <c r="I258" s="26"/>
      <c r="J258" s="43" t="s">
        <v>2293</v>
      </c>
    </row>
    <row r="259">
      <c r="A259" s="43" t="s">
        <v>2335</v>
      </c>
      <c r="B259" s="27">
        <v>0.1625925925925926</v>
      </c>
      <c r="C259" s="43" t="s">
        <v>82</v>
      </c>
      <c r="D259" s="43" t="s">
        <v>89</v>
      </c>
      <c r="E259" s="28">
        <v>13.0</v>
      </c>
      <c r="F259" s="25">
        <f>E259-9</f>
        <v>4</v>
      </c>
      <c r="G259" s="26"/>
      <c r="H259" s="26"/>
      <c r="I259" s="26"/>
      <c r="J259" s="43" t="s">
        <v>151</v>
      </c>
    </row>
    <row r="260">
      <c r="A260" s="43" t="s">
        <v>2335</v>
      </c>
      <c r="B260" s="27">
        <v>0.1625925925925926</v>
      </c>
      <c r="C260" s="43" t="s">
        <v>82</v>
      </c>
      <c r="D260" s="43" t="s">
        <v>89</v>
      </c>
      <c r="E260" s="28" t="s">
        <v>75</v>
      </c>
      <c r="F260" s="28" t="s">
        <v>75</v>
      </c>
      <c r="G260" s="26"/>
      <c r="H260" s="26"/>
      <c r="I260" s="26"/>
      <c r="J260" s="43" t="s">
        <v>2293</v>
      </c>
    </row>
    <row r="261">
      <c r="A261" s="43" t="s">
        <v>2335</v>
      </c>
      <c r="B261" s="27">
        <v>0.16260416666666666</v>
      </c>
      <c r="C261" s="43" t="s">
        <v>70</v>
      </c>
      <c r="D261" s="43" t="s">
        <v>93</v>
      </c>
      <c r="E261" s="28">
        <v>18.0</v>
      </c>
      <c r="F261" s="25">
        <f>E261-10</f>
        <v>8</v>
      </c>
      <c r="G261" s="26"/>
      <c r="H261" s="26"/>
      <c r="I261" s="26"/>
      <c r="J261" s="43" t="s">
        <v>2350</v>
      </c>
    </row>
    <row r="262">
      <c r="A262" s="43" t="s">
        <v>2335</v>
      </c>
      <c r="B262" s="27">
        <v>0.16260416666666666</v>
      </c>
      <c r="C262" s="43" t="s">
        <v>70</v>
      </c>
      <c r="D262" s="43" t="s">
        <v>93</v>
      </c>
      <c r="E262" s="28" t="s">
        <v>75</v>
      </c>
      <c r="F262" s="28" t="s">
        <v>75</v>
      </c>
      <c r="G262" s="26"/>
      <c r="H262" s="26"/>
      <c r="I262" s="26"/>
      <c r="J262" s="43" t="s">
        <v>2293</v>
      </c>
    </row>
    <row r="263">
      <c r="A263" s="43" t="s">
        <v>2335</v>
      </c>
      <c r="B263" s="27">
        <v>0.16265046296296296</v>
      </c>
      <c r="C263" s="43" t="s">
        <v>74</v>
      </c>
      <c r="D263" s="43" t="s">
        <v>91</v>
      </c>
      <c r="E263" s="28">
        <v>10.0</v>
      </c>
      <c r="F263" s="25"/>
      <c r="G263" s="26"/>
      <c r="H263" s="43" t="s">
        <v>2422</v>
      </c>
      <c r="I263" s="26"/>
      <c r="J263" s="26"/>
    </row>
    <row r="264">
      <c r="A264" s="43" t="s">
        <v>2335</v>
      </c>
      <c r="B264" s="27">
        <v>0.16267361111111112</v>
      </c>
      <c r="C264" s="43" t="s">
        <v>69</v>
      </c>
      <c r="D264" s="43" t="s">
        <v>91</v>
      </c>
      <c r="E264" s="28">
        <v>21.0</v>
      </c>
      <c r="F264" s="25"/>
      <c r="G264" s="26"/>
      <c r="H264" s="43" t="s">
        <v>2423</v>
      </c>
      <c r="I264" s="26"/>
      <c r="J264" s="26"/>
    </row>
    <row r="265">
      <c r="A265" s="43" t="s">
        <v>2335</v>
      </c>
      <c r="B265" s="27">
        <v>0.16270833333333334</v>
      </c>
      <c r="C265" s="43" t="s">
        <v>69</v>
      </c>
      <c r="D265" s="43" t="s">
        <v>91</v>
      </c>
      <c r="E265" s="28">
        <v>24.0</v>
      </c>
      <c r="F265" s="25"/>
      <c r="G265" s="26"/>
      <c r="H265" s="43" t="s">
        <v>2424</v>
      </c>
      <c r="I265" s="26"/>
      <c r="J265" s="26"/>
    </row>
    <row r="266">
      <c r="A266" s="43" t="s">
        <v>2335</v>
      </c>
      <c r="B266" s="27">
        <v>0.16274305555555554</v>
      </c>
      <c r="C266" s="43" t="s">
        <v>70</v>
      </c>
      <c r="D266" s="43" t="s">
        <v>91</v>
      </c>
      <c r="E266" s="28">
        <v>12.0</v>
      </c>
      <c r="F266" s="25"/>
      <c r="G266" s="26"/>
      <c r="H266" s="43" t="s">
        <v>2425</v>
      </c>
      <c r="I266" s="28">
        <v>1.0</v>
      </c>
      <c r="J266" s="43" t="s">
        <v>2426</v>
      </c>
    </row>
    <row r="267">
      <c r="A267" s="43" t="s">
        <v>2335</v>
      </c>
      <c r="B267" s="27">
        <v>0.16483796296296296</v>
      </c>
      <c r="C267" s="43" t="s">
        <v>968</v>
      </c>
      <c r="D267" s="43" t="s">
        <v>67</v>
      </c>
      <c r="E267" s="28">
        <v>20.0</v>
      </c>
      <c r="F267" s="25">
        <f>E267-9</f>
        <v>11</v>
      </c>
      <c r="G267" s="26"/>
      <c r="H267" s="26"/>
      <c r="I267" s="26"/>
      <c r="J267" s="26"/>
    </row>
    <row r="268">
      <c r="A268" s="43" t="s">
        <v>2335</v>
      </c>
      <c r="B268" s="27">
        <v>0.17327546296296295</v>
      </c>
      <c r="C268" s="43" t="s">
        <v>70</v>
      </c>
      <c r="D268" s="43" t="s">
        <v>366</v>
      </c>
      <c r="E268" s="28">
        <v>20.0</v>
      </c>
      <c r="F268" s="25">
        <f>E268-2</f>
        <v>18</v>
      </c>
      <c r="G268" s="26"/>
      <c r="H268" s="26"/>
      <c r="I268" s="26"/>
      <c r="J268" s="26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14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2427</v>
      </c>
      <c r="B2" s="27">
        <v>0.017037037037037038</v>
      </c>
      <c r="C2" s="43" t="s">
        <v>70</v>
      </c>
      <c r="D2" s="43" t="s">
        <v>366</v>
      </c>
      <c r="E2" s="28">
        <v>18.0</v>
      </c>
      <c r="F2" s="28">
        <f>E2-6</f>
        <v>12</v>
      </c>
      <c r="G2" s="26"/>
      <c r="H2" s="26"/>
      <c r="I2" s="26"/>
      <c r="J2" s="26"/>
    </row>
    <row r="3">
      <c r="A3" s="43" t="s">
        <v>2427</v>
      </c>
      <c r="B3" s="27">
        <v>0.017037037037037038</v>
      </c>
      <c r="C3" s="43" t="s">
        <v>66</v>
      </c>
      <c r="D3" s="43" t="s">
        <v>366</v>
      </c>
      <c r="E3" s="43" t="s">
        <v>75</v>
      </c>
      <c r="F3" s="43" t="s">
        <v>75</v>
      </c>
      <c r="G3" s="26"/>
      <c r="H3" s="26"/>
      <c r="I3" s="26"/>
      <c r="J3" s="26"/>
    </row>
    <row r="4">
      <c r="A4" s="43" t="s">
        <v>2427</v>
      </c>
      <c r="B4" s="27">
        <v>0.01707175925925926</v>
      </c>
      <c r="C4" s="43" t="s">
        <v>82</v>
      </c>
      <c r="D4" s="43" t="s">
        <v>366</v>
      </c>
      <c r="E4" s="28">
        <v>16.0</v>
      </c>
      <c r="F4" s="28">
        <f>E4-10</f>
        <v>6</v>
      </c>
      <c r="G4" s="26"/>
      <c r="H4" s="26"/>
      <c r="I4" s="26"/>
      <c r="J4" s="26"/>
    </row>
    <row r="5">
      <c r="A5" s="43" t="s">
        <v>2427</v>
      </c>
      <c r="B5" s="27">
        <v>0.022615740740740742</v>
      </c>
      <c r="C5" s="43" t="s">
        <v>70</v>
      </c>
      <c r="D5" s="43" t="s">
        <v>67</v>
      </c>
      <c r="E5" s="28">
        <v>16.0</v>
      </c>
      <c r="F5" s="28">
        <f>E5-3</f>
        <v>13</v>
      </c>
      <c r="G5" s="26"/>
      <c r="H5" s="26"/>
      <c r="I5" s="26"/>
      <c r="J5" s="26"/>
    </row>
    <row r="6">
      <c r="A6" s="43" t="s">
        <v>2427</v>
      </c>
      <c r="B6" s="27">
        <v>0.0234375</v>
      </c>
      <c r="C6" s="43" t="s">
        <v>66</v>
      </c>
      <c r="D6" s="43" t="s">
        <v>67</v>
      </c>
      <c r="E6" s="28">
        <v>4.0</v>
      </c>
      <c r="F6" s="28">
        <f>E6-2</f>
        <v>2</v>
      </c>
      <c r="G6" s="26"/>
      <c r="H6" s="26"/>
      <c r="I6" s="26"/>
      <c r="J6" s="26"/>
    </row>
    <row r="7">
      <c r="A7" s="43" t="s">
        <v>2427</v>
      </c>
      <c r="B7" s="27">
        <v>0.036550925925925924</v>
      </c>
      <c r="C7" s="43" t="s">
        <v>84</v>
      </c>
      <c r="D7" s="43" t="s">
        <v>166</v>
      </c>
      <c r="E7" s="43" t="s">
        <v>75</v>
      </c>
      <c r="F7" s="43" t="s">
        <v>75</v>
      </c>
      <c r="G7" s="26"/>
      <c r="H7" s="26"/>
      <c r="I7" s="26"/>
      <c r="J7" s="43" t="s">
        <v>2428</v>
      </c>
    </row>
    <row r="8">
      <c r="A8" s="43" t="s">
        <v>2427</v>
      </c>
      <c r="B8" s="27">
        <v>0.05002314814814815</v>
      </c>
      <c r="C8" s="43" t="s">
        <v>968</v>
      </c>
      <c r="D8" s="43" t="s">
        <v>132</v>
      </c>
      <c r="E8" s="28">
        <v>10.0</v>
      </c>
      <c r="F8" s="28">
        <f>E8-3</f>
        <v>7</v>
      </c>
      <c r="G8" s="26"/>
      <c r="H8" s="26"/>
      <c r="I8" s="26"/>
      <c r="J8" s="26"/>
    </row>
    <row r="9">
      <c r="A9" s="43" t="s">
        <v>2427</v>
      </c>
      <c r="B9" s="27">
        <v>0.050034722222222223</v>
      </c>
      <c r="C9" s="43" t="s">
        <v>69</v>
      </c>
      <c r="D9" s="43" t="s">
        <v>132</v>
      </c>
      <c r="E9" s="43" t="s">
        <v>88</v>
      </c>
      <c r="F9" s="28">
        <v>1.0</v>
      </c>
      <c r="G9" s="26"/>
      <c r="H9" s="26"/>
      <c r="I9" s="26"/>
      <c r="J9" s="26"/>
    </row>
    <row r="10">
      <c r="A10" s="43" t="s">
        <v>2427</v>
      </c>
      <c r="B10" s="27">
        <v>0.050034722222222223</v>
      </c>
      <c r="C10" s="43" t="s">
        <v>82</v>
      </c>
      <c r="D10" s="43" t="s">
        <v>362</v>
      </c>
      <c r="E10" s="28">
        <v>25.0</v>
      </c>
      <c r="F10" s="28">
        <f>E10-10</f>
        <v>15</v>
      </c>
      <c r="G10" s="26"/>
      <c r="H10" s="26"/>
      <c r="I10" s="26"/>
      <c r="J10" s="26"/>
    </row>
    <row r="11">
      <c r="A11" s="43" t="s">
        <v>2427</v>
      </c>
      <c r="B11" s="27">
        <v>0.05005787037037037</v>
      </c>
      <c r="C11" s="43" t="s">
        <v>66</v>
      </c>
      <c r="D11" s="43" t="s">
        <v>362</v>
      </c>
      <c r="E11" s="28">
        <v>15.0</v>
      </c>
      <c r="F11" s="28">
        <f>E11-2</f>
        <v>13</v>
      </c>
      <c r="G11" s="26"/>
      <c r="H11" s="26"/>
      <c r="I11" s="26"/>
      <c r="J11" s="26"/>
    </row>
    <row r="12">
      <c r="A12" s="43" t="s">
        <v>2427</v>
      </c>
      <c r="B12" s="27">
        <v>0.05445601851851852</v>
      </c>
      <c r="C12" s="43" t="s">
        <v>70</v>
      </c>
      <c r="D12" s="43" t="s">
        <v>67</v>
      </c>
      <c r="E12" s="28">
        <v>11.0</v>
      </c>
      <c r="F12" s="28">
        <f>E12-3</f>
        <v>8</v>
      </c>
      <c r="G12" s="26"/>
      <c r="H12" s="26"/>
      <c r="I12" s="26"/>
      <c r="J12" s="26"/>
    </row>
    <row r="13">
      <c r="A13" s="43" t="s">
        <v>2427</v>
      </c>
      <c r="B13" s="27">
        <v>0.056261574074074075</v>
      </c>
      <c r="C13" s="43" t="s">
        <v>69</v>
      </c>
      <c r="D13" s="43" t="s">
        <v>80</v>
      </c>
      <c r="E13" s="28">
        <v>21.0</v>
      </c>
      <c r="F13" s="25">
        <f t="shared" ref="F13:F14" si="1">E13-5</f>
        <v>16</v>
      </c>
      <c r="G13" s="26"/>
      <c r="H13" s="26"/>
      <c r="I13" s="26"/>
      <c r="J13" s="26"/>
    </row>
    <row r="14">
      <c r="A14" s="43" t="s">
        <v>2427</v>
      </c>
      <c r="B14" s="27">
        <v>0.057430555555555554</v>
      </c>
      <c r="C14" s="43" t="s">
        <v>69</v>
      </c>
      <c r="D14" s="43" t="s">
        <v>80</v>
      </c>
      <c r="E14" s="28">
        <v>8.0</v>
      </c>
      <c r="F14" s="25">
        <f t="shared" si="1"/>
        <v>3</v>
      </c>
      <c r="G14" s="26"/>
      <c r="H14" s="26"/>
      <c r="I14" s="26"/>
      <c r="J14" s="26"/>
    </row>
    <row r="15">
      <c r="A15" s="43" t="s">
        <v>2427</v>
      </c>
      <c r="B15" s="27">
        <v>0.06998842592592593</v>
      </c>
      <c r="C15" s="43" t="s">
        <v>66</v>
      </c>
      <c r="D15" s="43" t="s">
        <v>67</v>
      </c>
      <c r="E15" s="28">
        <v>16.0</v>
      </c>
      <c r="F15" s="25">
        <f>E15-2</f>
        <v>14</v>
      </c>
      <c r="G15" s="26"/>
      <c r="H15" s="26"/>
      <c r="I15" s="26"/>
      <c r="J15" s="26"/>
    </row>
    <row r="16">
      <c r="A16" s="43" t="s">
        <v>2427</v>
      </c>
      <c r="B16" s="27">
        <v>0.08120370370370371</v>
      </c>
      <c r="C16" s="43" t="s">
        <v>69</v>
      </c>
      <c r="D16" s="43" t="s">
        <v>127</v>
      </c>
      <c r="E16" s="43" t="s">
        <v>68</v>
      </c>
      <c r="F16" s="28">
        <v>20.0</v>
      </c>
      <c r="G16" s="26"/>
      <c r="H16" s="26"/>
      <c r="I16" s="26"/>
      <c r="J16" s="26"/>
    </row>
    <row r="17">
      <c r="A17" s="43" t="s">
        <v>2427</v>
      </c>
      <c r="B17" s="27">
        <v>0.08511574074074074</v>
      </c>
      <c r="C17" s="43" t="s">
        <v>70</v>
      </c>
      <c r="D17" s="43" t="s">
        <v>67</v>
      </c>
      <c r="E17" s="28">
        <v>11.0</v>
      </c>
      <c r="F17" s="25">
        <f t="shared" ref="F17:F18" si="2">E17-3</f>
        <v>8</v>
      </c>
      <c r="G17" s="26"/>
      <c r="H17" s="26"/>
      <c r="I17" s="26"/>
      <c r="J17" s="26"/>
    </row>
    <row r="18">
      <c r="A18" s="43" t="s">
        <v>2427</v>
      </c>
      <c r="B18" s="27">
        <v>0.10707175925925926</v>
      </c>
      <c r="C18" s="43" t="s">
        <v>70</v>
      </c>
      <c r="D18" s="43" t="s">
        <v>67</v>
      </c>
      <c r="E18" s="28">
        <v>19.0</v>
      </c>
      <c r="F18" s="28">
        <f t="shared" si="2"/>
        <v>16</v>
      </c>
      <c r="G18" s="26"/>
      <c r="H18" s="26"/>
      <c r="I18" s="26"/>
      <c r="J18" s="26"/>
    </row>
    <row r="19">
      <c r="A19" s="43" t="s">
        <v>2427</v>
      </c>
      <c r="B19" s="27">
        <v>0.10707175925925926</v>
      </c>
      <c r="C19" s="43" t="s">
        <v>66</v>
      </c>
      <c r="D19" s="43" t="s">
        <v>67</v>
      </c>
      <c r="E19" s="28">
        <v>18.0</v>
      </c>
      <c r="F19" s="28">
        <f>E19-2</f>
        <v>16</v>
      </c>
      <c r="G19" s="26"/>
      <c r="H19" s="26"/>
      <c r="I19" s="26"/>
      <c r="J19" s="26"/>
    </row>
    <row r="20">
      <c r="A20" s="43" t="s">
        <v>2427</v>
      </c>
      <c r="B20" s="27">
        <v>0.1070949074074074</v>
      </c>
      <c r="C20" s="43" t="s">
        <v>968</v>
      </c>
      <c r="D20" s="43" t="s">
        <v>67</v>
      </c>
      <c r="E20" s="43" t="s">
        <v>75</v>
      </c>
      <c r="F20" s="43" t="s">
        <v>75</v>
      </c>
      <c r="G20" s="26"/>
      <c r="H20" s="26"/>
      <c r="I20" s="26"/>
      <c r="J20" s="26"/>
    </row>
    <row r="21">
      <c r="A21" s="43" t="s">
        <v>2427</v>
      </c>
      <c r="B21" s="27">
        <v>0.11157407407407408</v>
      </c>
      <c r="C21" s="43" t="s">
        <v>968</v>
      </c>
      <c r="D21" s="43" t="s">
        <v>127</v>
      </c>
      <c r="E21" s="28">
        <v>20.0</v>
      </c>
      <c r="F21" s="25">
        <f>E21-3</f>
        <v>17</v>
      </c>
      <c r="G21" s="26"/>
      <c r="H21" s="26"/>
      <c r="I21" s="26"/>
      <c r="J21" s="26"/>
    </row>
    <row r="22">
      <c r="A22" s="43" t="s">
        <v>2427</v>
      </c>
      <c r="B22" s="27">
        <v>0.11627314814814815</v>
      </c>
      <c r="C22" s="43" t="s">
        <v>82</v>
      </c>
      <c r="D22" s="43" t="s">
        <v>127</v>
      </c>
      <c r="E22" s="28">
        <v>16.0</v>
      </c>
      <c r="F22" s="28">
        <f>E22-4</f>
        <v>12</v>
      </c>
      <c r="G22" s="26"/>
      <c r="H22" s="26"/>
      <c r="I22" s="26"/>
      <c r="J22" s="26"/>
    </row>
    <row r="23">
      <c r="A23" s="43" t="s">
        <v>2427</v>
      </c>
      <c r="B23" s="27">
        <v>0.12086805555555556</v>
      </c>
      <c r="C23" s="43" t="s">
        <v>70</v>
      </c>
      <c r="D23" s="43" t="s">
        <v>67</v>
      </c>
      <c r="E23" s="28">
        <v>16.0</v>
      </c>
      <c r="F23" s="28">
        <f>E23-3</f>
        <v>13</v>
      </c>
      <c r="G23" s="26"/>
      <c r="H23" s="26"/>
      <c r="I23" s="26"/>
      <c r="J23" s="26"/>
    </row>
    <row r="24">
      <c r="A24" s="43" t="s">
        <v>2427</v>
      </c>
      <c r="B24" s="27">
        <v>0.12113425925925926</v>
      </c>
      <c r="C24" s="43" t="s">
        <v>69</v>
      </c>
      <c r="D24" s="43" t="s">
        <v>71</v>
      </c>
      <c r="E24" s="28">
        <v>7.0</v>
      </c>
      <c r="F24" s="25">
        <f>E24-5</f>
        <v>2</v>
      </c>
      <c r="G24" s="26"/>
      <c r="H24" s="26"/>
      <c r="I24" s="26"/>
      <c r="J24" s="26"/>
    </row>
    <row r="25">
      <c r="A25" s="43" t="s">
        <v>2427</v>
      </c>
      <c r="B25" s="27">
        <v>0.1283564814814815</v>
      </c>
      <c r="C25" s="43" t="s">
        <v>82</v>
      </c>
      <c r="D25" s="43" t="s">
        <v>67</v>
      </c>
      <c r="E25" s="43" t="s">
        <v>88</v>
      </c>
      <c r="F25" s="28">
        <v>1.0</v>
      </c>
      <c r="G25" s="26"/>
      <c r="H25" s="26"/>
      <c r="I25" s="26"/>
      <c r="J25" s="26"/>
    </row>
    <row r="26">
      <c r="A26" s="43" t="s">
        <v>2427</v>
      </c>
      <c r="B26" s="27">
        <v>0.13037037037037036</v>
      </c>
      <c r="C26" s="43" t="s">
        <v>157</v>
      </c>
      <c r="D26" s="43" t="s">
        <v>67</v>
      </c>
      <c r="E26" s="28">
        <v>10.0</v>
      </c>
      <c r="F26" s="25">
        <f>E26-3</f>
        <v>7</v>
      </c>
      <c r="G26" s="26"/>
      <c r="H26" s="26"/>
      <c r="I26" s="26"/>
      <c r="J26" s="26"/>
    </row>
    <row r="27">
      <c r="A27" s="43" t="s">
        <v>2427</v>
      </c>
      <c r="B27" s="27">
        <v>0.14092592592592593</v>
      </c>
      <c r="C27" s="43" t="s">
        <v>74</v>
      </c>
      <c r="D27" s="43" t="s">
        <v>127</v>
      </c>
      <c r="E27" s="28">
        <v>16.0</v>
      </c>
      <c r="F27" s="25">
        <f>E27-1</f>
        <v>15</v>
      </c>
      <c r="G27" s="26"/>
      <c r="H27" s="26"/>
      <c r="I27" s="26"/>
      <c r="J27" s="26"/>
    </row>
    <row r="28">
      <c r="A28" s="43" t="s">
        <v>2427</v>
      </c>
      <c r="B28" s="27">
        <v>0.14100694444444445</v>
      </c>
      <c r="C28" s="43" t="s">
        <v>70</v>
      </c>
      <c r="D28" s="43" t="s">
        <v>127</v>
      </c>
      <c r="E28" s="43" t="s">
        <v>75</v>
      </c>
      <c r="F28" s="43" t="s">
        <v>75</v>
      </c>
      <c r="G28" s="26"/>
      <c r="H28" s="26"/>
      <c r="I28" s="26"/>
      <c r="J28" s="43" t="s">
        <v>2293</v>
      </c>
    </row>
    <row r="29">
      <c r="A29" s="43" t="s">
        <v>2427</v>
      </c>
      <c r="B29" s="27">
        <v>0.14100694444444445</v>
      </c>
      <c r="C29" s="43" t="s">
        <v>70</v>
      </c>
      <c r="D29" s="43" t="s">
        <v>127</v>
      </c>
      <c r="E29" s="28">
        <v>7.0</v>
      </c>
      <c r="F29" s="28">
        <f>E29-1</f>
        <v>6</v>
      </c>
      <c r="G29" s="26"/>
      <c r="H29" s="26"/>
      <c r="I29" s="26"/>
      <c r="J29" s="26"/>
    </row>
    <row r="30">
      <c r="A30" s="43" t="s">
        <v>2427</v>
      </c>
      <c r="B30" s="27">
        <v>0.15971064814814814</v>
      </c>
      <c r="C30" s="43" t="s">
        <v>69</v>
      </c>
      <c r="D30" s="43" t="s">
        <v>67</v>
      </c>
      <c r="E30" s="28">
        <v>24.0</v>
      </c>
      <c r="F30" s="28">
        <f>E30-5</f>
        <v>19</v>
      </c>
      <c r="G30" s="26"/>
      <c r="H30" s="26"/>
      <c r="I30" s="26"/>
      <c r="J30" s="26"/>
    </row>
    <row r="31">
      <c r="A31" s="43" t="s">
        <v>2427</v>
      </c>
      <c r="B31" s="27">
        <v>0.1597222222222222</v>
      </c>
      <c r="C31" s="43" t="s">
        <v>70</v>
      </c>
      <c r="D31" s="43" t="s">
        <v>67</v>
      </c>
      <c r="E31" s="28">
        <v>19.0</v>
      </c>
      <c r="F31" s="28">
        <f>E31-3</f>
        <v>16</v>
      </c>
      <c r="G31" s="26"/>
      <c r="H31" s="26"/>
      <c r="I31" s="26"/>
      <c r="J31" s="26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3" max="3" width="9.57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6.71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2429</v>
      </c>
      <c r="B2" s="27">
        <v>0.010902777777777779</v>
      </c>
      <c r="C2" s="43" t="s">
        <v>69</v>
      </c>
      <c r="D2" s="43" t="s">
        <v>120</v>
      </c>
      <c r="E2" s="28">
        <v>11.0</v>
      </c>
      <c r="F2" s="26"/>
      <c r="G2" s="26"/>
      <c r="H2" s="26"/>
      <c r="I2" s="26"/>
      <c r="J2" s="43" t="s">
        <v>2430</v>
      </c>
    </row>
    <row r="3">
      <c r="A3" s="43" t="s">
        <v>2429</v>
      </c>
      <c r="B3" s="27">
        <v>0.019189814814814816</v>
      </c>
      <c r="C3" s="43" t="s">
        <v>70</v>
      </c>
      <c r="D3" s="43" t="s">
        <v>127</v>
      </c>
      <c r="E3" s="28">
        <v>8.0</v>
      </c>
      <c r="F3" s="26">
        <f>E3-1</f>
        <v>7</v>
      </c>
      <c r="G3" s="26"/>
      <c r="H3" s="26"/>
      <c r="I3" s="26"/>
      <c r="J3" s="26"/>
    </row>
    <row r="4">
      <c r="A4" s="43" t="s">
        <v>2429</v>
      </c>
      <c r="B4" s="27">
        <v>0.034722222222222224</v>
      </c>
      <c r="C4" s="43" t="s">
        <v>968</v>
      </c>
      <c r="D4" s="43" t="s">
        <v>67</v>
      </c>
      <c r="E4" s="28">
        <v>20.0</v>
      </c>
      <c r="F4" s="26">
        <f t="shared" ref="F4:F5" si="1">E4-9</f>
        <v>11</v>
      </c>
      <c r="G4" s="26"/>
      <c r="H4" s="26"/>
      <c r="I4" s="26"/>
      <c r="J4" s="26"/>
    </row>
    <row r="5">
      <c r="A5" s="43" t="s">
        <v>2429</v>
      </c>
      <c r="B5" s="27">
        <v>0.037175925925925925</v>
      </c>
      <c r="C5" s="43" t="s">
        <v>968</v>
      </c>
      <c r="D5" s="43" t="s">
        <v>67</v>
      </c>
      <c r="E5" s="28">
        <v>16.0</v>
      </c>
      <c r="F5" s="26">
        <f t="shared" si="1"/>
        <v>7</v>
      </c>
      <c r="G5" s="26"/>
      <c r="H5" s="26"/>
      <c r="I5" s="26"/>
      <c r="J5" s="26"/>
    </row>
    <row r="6">
      <c r="A6" s="43" t="s">
        <v>2429</v>
      </c>
      <c r="B6" s="27">
        <v>0.037280092592592594</v>
      </c>
      <c r="C6" s="43" t="s">
        <v>69</v>
      </c>
      <c r="D6" s="43" t="s">
        <v>67</v>
      </c>
      <c r="E6" s="28" t="s">
        <v>68</v>
      </c>
      <c r="F6" s="28">
        <v>20.0</v>
      </c>
      <c r="G6" s="26"/>
      <c r="H6" s="26"/>
      <c r="I6" s="26"/>
      <c r="J6" s="26"/>
    </row>
    <row r="7">
      <c r="A7" s="43" t="s">
        <v>2429</v>
      </c>
      <c r="B7" s="27">
        <v>0.046747685185185184</v>
      </c>
      <c r="C7" s="43" t="s">
        <v>70</v>
      </c>
      <c r="D7" s="43" t="s">
        <v>71</v>
      </c>
      <c r="E7" s="28" t="s">
        <v>75</v>
      </c>
      <c r="F7" s="28" t="s">
        <v>75</v>
      </c>
      <c r="G7" s="26"/>
      <c r="H7" s="26"/>
      <c r="I7" s="26"/>
      <c r="J7" s="26"/>
    </row>
    <row r="8">
      <c r="A8" s="43" t="s">
        <v>2429</v>
      </c>
      <c r="B8" s="27">
        <v>0.061030092592592594</v>
      </c>
      <c r="C8" s="43" t="s">
        <v>74</v>
      </c>
      <c r="D8" s="43" t="s">
        <v>362</v>
      </c>
      <c r="E8" s="28">
        <v>13.0</v>
      </c>
      <c r="F8" s="26">
        <f>E8-3</f>
        <v>10</v>
      </c>
      <c r="G8" s="26"/>
      <c r="H8" s="26"/>
      <c r="I8" s="26"/>
      <c r="J8" s="26"/>
    </row>
    <row r="9">
      <c r="A9" s="43" t="s">
        <v>2429</v>
      </c>
      <c r="B9" s="27">
        <v>0.06188657407407407</v>
      </c>
      <c r="C9" s="43" t="s">
        <v>69</v>
      </c>
      <c r="D9" s="43" t="s">
        <v>80</v>
      </c>
      <c r="E9" s="28">
        <v>7.0</v>
      </c>
      <c r="F9" s="26">
        <f t="shared" ref="F9:F10" si="2">E9-5</f>
        <v>2</v>
      </c>
      <c r="G9" s="26"/>
      <c r="H9" s="26"/>
      <c r="I9" s="26"/>
      <c r="J9" s="26"/>
    </row>
    <row r="10">
      <c r="A10" s="43" t="s">
        <v>2429</v>
      </c>
      <c r="B10" s="27">
        <v>0.06193287037037037</v>
      </c>
      <c r="C10" s="43" t="s">
        <v>70</v>
      </c>
      <c r="D10" s="43" t="s">
        <v>80</v>
      </c>
      <c r="E10" s="28">
        <v>20.0</v>
      </c>
      <c r="F10" s="26">
        <f t="shared" si="2"/>
        <v>15</v>
      </c>
      <c r="G10" s="26"/>
      <c r="H10" s="26"/>
      <c r="I10" s="26"/>
      <c r="J10" s="26"/>
    </row>
    <row r="11">
      <c r="A11" s="43" t="s">
        <v>2429</v>
      </c>
      <c r="B11" s="27">
        <v>0.06894675925925926</v>
      </c>
      <c r="C11" s="43" t="s">
        <v>82</v>
      </c>
      <c r="D11" s="43" t="s">
        <v>67</v>
      </c>
      <c r="E11" s="28">
        <v>20.0</v>
      </c>
      <c r="F11" s="26">
        <f>E11-4</f>
        <v>16</v>
      </c>
      <c r="G11" s="26"/>
      <c r="H11" s="26"/>
      <c r="I11" s="26"/>
      <c r="J11" s="26"/>
    </row>
    <row r="12">
      <c r="A12" s="43" t="s">
        <v>2429</v>
      </c>
      <c r="B12" s="27">
        <v>0.0722337962962963</v>
      </c>
      <c r="C12" s="43" t="s">
        <v>74</v>
      </c>
      <c r="D12" s="43" t="s">
        <v>93</v>
      </c>
      <c r="E12" s="28">
        <v>28.0</v>
      </c>
      <c r="F12" s="26">
        <f>E12-10</f>
        <v>18</v>
      </c>
      <c r="G12" s="26"/>
      <c r="H12" s="26"/>
      <c r="I12" s="26"/>
      <c r="J12" s="43" t="s">
        <v>1304</v>
      </c>
    </row>
    <row r="13">
      <c r="A13" s="43" t="s">
        <v>2429</v>
      </c>
      <c r="B13" s="27">
        <v>0.07722222222222222</v>
      </c>
      <c r="C13" s="43" t="s">
        <v>70</v>
      </c>
      <c r="D13" s="43" t="s">
        <v>67</v>
      </c>
      <c r="E13" s="28">
        <v>17.0</v>
      </c>
      <c r="F13" s="26">
        <f>E13-3</f>
        <v>14</v>
      </c>
      <c r="G13" s="26"/>
      <c r="H13" s="26"/>
      <c r="I13" s="26"/>
      <c r="J13" s="26"/>
    </row>
    <row r="14">
      <c r="A14" s="43" t="s">
        <v>2429</v>
      </c>
      <c r="B14" s="27">
        <v>0.10342592592592592</v>
      </c>
      <c r="C14" s="43" t="s">
        <v>82</v>
      </c>
      <c r="D14" s="43" t="s">
        <v>362</v>
      </c>
      <c r="E14" s="28">
        <v>13.0</v>
      </c>
      <c r="F14" s="26">
        <f>E14-10</f>
        <v>3</v>
      </c>
      <c r="G14" s="26"/>
      <c r="H14" s="26"/>
      <c r="I14" s="26"/>
      <c r="J14" s="26"/>
    </row>
    <row r="15">
      <c r="A15" s="43" t="s">
        <v>2429</v>
      </c>
      <c r="B15" s="27">
        <v>0.11959490740740741</v>
      </c>
      <c r="C15" s="43" t="s">
        <v>157</v>
      </c>
      <c r="D15" s="43" t="s">
        <v>67</v>
      </c>
      <c r="E15" s="28" t="s">
        <v>75</v>
      </c>
      <c r="F15" s="28" t="s">
        <v>75</v>
      </c>
      <c r="G15" s="26"/>
      <c r="H15" s="26"/>
      <c r="I15" s="26"/>
      <c r="J15" s="43" t="s">
        <v>2096</v>
      </c>
    </row>
    <row r="16">
      <c r="A16" s="43" t="s">
        <v>2429</v>
      </c>
      <c r="B16" s="27">
        <v>0.11959490740740741</v>
      </c>
      <c r="C16" s="43" t="s">
        <v>157</v>
      </c>
      <c r="D16" s="43" t="s">
        <v>67</v>
      </c>
      <c r="E16" s="28">
        <v>14.0</v>
      </c>
      <c r="F16" s="26">
        <f>E16-3</f>
        <v>11</v>
      </c>
      <c r="G16" s="26"/>
      <c r="H16" s="26"/>
      <c r="I16" s="26"/>
      <c r="J16" s="43" t="s">
        <v>2097</v>
      </c>
    </row>
    <row r="17">
      <c r="A17" s="43" t="s">
        <v>2429</v>
      </c>
      <c r="B17" s="27">
        <v>0.12105324074074074</v>
      </c>
      <c r="C17" s="43" t="s">
        <v>74</v>
      </c>
      <c r="D17" s="43" t="s">
        <v>127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2429</v>
      </c>
      <c r="B18" s="27">
        <v>0.12105324074074074</v>
      </c>
      <c r="C18" s="43" t="s">
        <v>74</v>
      </c>
      <c r="D18" s="43" t="s">
        <v>127</v>
      </c>
      <c r="E18" s="28">
        <v>12.0</v>
      </c>
      <c r="F18" s="28">
        <v>11.0</v>
      </c>
      <c r="G18" s="26"/>
      <c r="H18" s="26"/>
      <c r="I18" s="26"/>
      <c r="J18" s="43" t="s">
        <v>86</v>
      </c>
    </row>
    <row r="19">
      <c r="A19" s="43" t="s">
        <v>2429</v>
      </c>
      <c r="B19" s="27">
        <v>0.12864583333333332</v>
      </c>
      <c r="C19" s="43" t="s">
        <v>74</v>
      </c>
      <c r="D19" s="43" t="s">
        <v>73</v>
      </c>
      <c r="E19" s="28">
        <v>29.0</v>
      </c>
      <c r="F19" s="26">
        <f>E19-13</f>
        <v>16</v>
      </c>
      <c r="G19" s="26"/>
      <c r="H19" s="26"/>
      <c r="I19" s="26"/>
      <c r="J19" s="26"/>
    </row>
    <row r="20">
      <c r="A20" s="43" t="s">
        <v>2429</v>
      </c>
      <c r="B20" s="27">
        <v>0.1303587962962963</v>
      </c>
      <c r="C20" s="43" t="s">
        <v>70</v>
      </c>
      <c r="D20" s="43" t="s">
        <v>67</v>
      </c>
      <c r="E20" s="28">
        <v>19.0</v>
      </c>
      <c r="F20" s="26">
        <f>E20-3</f>
        <v>16</v>
      </c>
      <c r="G20" s="26"/>
      <c r="H20" s="26"/>
      <c r="I20" s="26"/>
      <c r="J20" s="26"/>
    </row>
    <row r="21">
      <c r="A21" s="43" t="s">
        <v>2429</v>
      </c>
      <c r="B21" s="27">
        <v>0.13719907407407408</v>
      </c>
      <c r="C21" s="43" t="s">
        <v>82</v>
      </c>
      <c r="D21" s="43" t="s">
        <v>76</v>
      </c>
      <c r="E21" s="28">
        <v>32.0</v>
      </c>
      <c r="F21" s="26"/>
      <c r="G21" s="26"/>
      <c r="H21" s="26"/>
      <c r="I21" s="26"/>
      <c r="J21" s="43" t="s">
        <v>2431</v>
      </c>
    </row>
    <row r="22">
      <c r="A22" s="43" t="s">
        <v>2429</v>
      </c>
      <c r="B22" s="27">
        <v>0.13819444444444445</v>
      </c>
      <c r="C22" s="43" t="s">
        <v>82</v>
      </c>
      <c r="D22" s="43" t="s">
        <v>76</v>
      </c>
      <c r="E22" s="28">
        <v>92.0</v>
      </c>
      <c r="F22" s="26"/>
      <c r="G22" s="26"/>
      <c r="H22" s="26"/>
      <c r="I22" s="26"/>
      <c r="J22" s="43" t="s">
        <v>2431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5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2432</v>
      </c>
      <c r="B2" s="27">
        <v>0.01457175925925926</v>
      </c>
      <c r="C2" s="43" t="s">
        <v>968</v>
      </c>
      <c r="D2" s="43" t="s">
        <v>67</v>
      </c>
      <c r="E2" s="28">
        <v>14.0</v>
      </c>
      <c r="F2" s="25">
        <f>E2-9</f>
        <v>5</v>
      </c>
      <c r="G2" s="26"/>
      <c r="H2" s="26"/>
      <c r="I2" s="26"/>
      <c r="J2" s="26"/>
    </row>
    <row r="3">
      <c r="A3" s="43" t="s">
        <v>2432</v>
      </c>
      <c r="B3" s="27">
        <v>0.01912037037037037</v>
      </c>
      <c r="C3" s="43" t="s">
        <v>968</v>
      </c>
      <c r="D3" s="43" t="s">
        <v>67</v>
      </c>
      <c r="E3" s="28" t="s">
        <v>75</v>
      </c>
      <c r="F3" s="28" t="s">
        <v>75</v>
      </c>
      <c r="G3" s="26"/>
      <c r="H3" s="26"/>
      <c r="I3" s="26"/>
      <c r="J3" s="26"/>
    </row>
    <row r="4">
      <c r="A4" s="43" t="s">
        <v>2432</v>
      </c>
      <c r="B4" s="27">
        <v>0.019282407407407408</v>
      </c>
      <c r="C4" s="43" t="s">
        <v>69</v>
      </c>
      <c r="D4" s="43" t="s">
        <v>67</v>
      </c>
      <c r="E4" s="28">
        <v>23.0</v>
      </c>
      <c r="F4" s="25">
        <f>E4-5</f>
        <v>18</v>
      </c>
      <c r="G4" s="26"/>
      <c r="H4" s="26"/>
      <c r="I4" s="26"/>
      <c r="J4" s="26"/>
    </row>
    <row r="5">
      <c r="A5" s="43" t="s">
        <v>2432</v>
      </c>
      <c r="B5" s="27">
        <v>0.02228009259259259</v>
      </c>
      <c r="C5" s="43" t="s">
        <v>968</v>
      </c>
      <c r="D5" s="43" t="s">
        <v>81</v>
      </c>
      <c r="E5" s="28">
        <v>6.0</v>
      </c>
      <c r="F5" s="25">
        <f>E5-2</f>
        <v>4</v>
      </c>
      <c r="G5" s="26"/>
      <c r="H5" s="26"/>
      <c r="I5" s="26"/>
      <c r="J5" s="26"/>
    </row>
    <row r="6">
      <c r="A6" s="43" t="s">
        <v>2432</v>
      </c>
      <c r="B6" s="27">
        <v>0.024791666666666667</v>
      </c>
      <c r="C6" s="43" t="s">
        <v>74</v>
      </c>
      <c r="D6" s="43" t="s">
        <v>125</v>
      </c>
      <c r="E6" s="28" t="s">
        <v>75</v>
      </c>
      <c r="F6" s="28" t="s">
        <v>75</v>
      </c>
      <c r="G6" s="26"/>
      <c r="H6" s="26"/>
      <c r="I6" s="26"/>
      <c r="J6" s="43" t="s">
        <v>85</v>
      </c>
    </row>
    <row r="7">
      <c r="A7" s="43" t="s">
        <v>2432</v>
      </c>
      <c r="B7" s="27">
        <v>0.024791666666666667</v>
      </c>
      <c r="C7" s="43" t="s">
        <v>74</v>
      </c>
      <c r="D7" s="43" t="s">
        <v>125</v>
      </c>
      <c r="E7" s="28">
        <v>21.0</v>
      </c>
      <c r="F7" s="25">
        <f>E7-13</f>
        <v>8</v>
      </c>
      <c r="G7" s="26"/>
      <c r="H7" s="26"/>
      <c r="I7" s="26"/>
      <c r="J7" s="43" t="s">
        <v>86</v>
      </c>
    </row>
    <row r="8">
      <c r="A8" s="43" t="s">
        <v>2432</v>
      </c>
      <c r="B8" s="27">
        <v>0.02537037037037037</v>
      </c>
      <c r="C8" s="43" t="s">
        <v>70</v>
      </c>
      <c r="D8" s="43" t="s">
        <v>125</v>
      </c>
      <c r="E8" s="28">
        <v>25.0</v>
      </c>
      <c r="F8" s="25">
        <f t="shared" ref="F8:F9" si="1">E8-9</f>
        <v>16</v>
      </c>
      <c r="G8" s="26"/>
      <c r="H8" s="26"/>
      <c r="I8" s="26"/>
      <c r="J8" s="26"/>
    </row>
    <row r="9">
      <c r="A9" s="43" t="s">
        <v>2432</v>
      </c>
      <c r="B9" s="27">
        <v>0.027141203703703702</v>
      </c>
      <c r="C9" s="43" t="s">
        <v>968</v>
      </c>
      <c r="D9" s="43" t="s">
        <v>67</v>
      </c>
      <c r="E9" s="28">
        <v>28.0</v>
      </c>
      <c r="F9" s="25">
        <f t="shared" si="1"/>
        <v>19</v>
      </c>
      <c r="G9" s="26"/>
      <c r="H9" s="26"/>
      <c r="I9" s="26"/>
      <c r="J9" s="26"/>
    </row>
    <row r="10">
      <c r="A10" s="43" t="s">
        <v>2432</v>
      </c>
      <c r="B10" s="27">
        <v>0.02903935185185185</v>
      </c>
      <c r="C10" s="43" t="s">
        <v>66</v>
      </c>
      <c r="D10" s="43" t="s">
        <v>216</v>
      </c>
      <c r="E10" s="28">
        <v>8.0</v>
      </c>
      <c r="F10" s="25">
        <f>E10-5</f>
        <v>3</v>
      </c>
      <c r="G10" s="26"/>
      <c r="H10" s="26"/>
      <c r="I10" s="26"/>
      <c r="J10" s="26"/>
    </row>
    <row r="11">
      <c r="A11" s="43" t="s">
        <v>2432</v>
      </c>
      <c r="B11" s="27">
        <v>0.02939814814814815</v>
      </c>
      <c r="C11" s="43" t="s">
        <v>69</v>
      </c>
      <c r="D11" s="43" t="s">
        <v>209</v>
      </c>
      <c r="E11" s="28">
        <v>6.0</v>
      </c>
      <c r="F11" s="25">
        <f>E11-3</f>
        <v>3</v>
      </c>
      <c r="G11" s="26"/>
      <c r="H11" s="26"/>
      <c r="I11" s="26"/>
      <c r="J11" s="26"/>
    </row>
    <row r="12">
      <c r="A12" s="43" t="s">
        <v>2432</v>
      </c>
      <c r="B12" s="27">
        <v>0.031041666666666665</v>
      </c>
      <c r="C12" s="43" t="s">
        <v>66</v>
      </c>
      <c r="D12" s="43" t="s">
        <v>67</v>
      </c>
      <c r="E12" s="28">
        <v>17.0</v>
      </c>
      <c r="F12" s="25">
        <f>E12-2</f>
        <v>15</v>
      </c>
      <c r="G12" s="26"/>
      <c r="H12" s="26"/>
      <c r="I12" s="26"/>
      <c r="J12" s="26"/>
    </row>
    <row r="13">
      <c r="A13" s="43" t="s">
        <v>2432</v>
      </c>
      <c r="B13" s="27">
        <v>0.039247685185185184</v>
      </c>
      <c r="C13" s="43" t="s">
        <v>69</v>
      </c>
      <c r="D13" s="43" t="s">
        <v>67</v>
      </c>
      <c r="E13" s="28">
        <v>11.0</v>
      </c>
      <c r="F13" s="25">
        <f>E13-5</f>
        <v>6</v>
      </c>
      <c r="G13" s="26"/>
      <c r="H13" s="26"/>
      <c r="I13" s="26"/>
      <c r="J13" s="26"/>
    </row>
    <row r="14">
      <c r="A14" s="43" t="s">
        <v>2432</v>
      </c>
      <c r="B14" s="27">
        <v>0.042326388888888886</v>
      </c>
      <c r="C14" s="43" t="s">
        <v>74</v>
      </c>
      <c r="D14" s="43" t="s">
        <v>67</v>
      </c>
      <c r="E14" s="28">
        <v>10.0</v>
      </c>
      <c r="F14" s="25">
        <f>E14-0</f>
        <v>10</v>
      </c>
      <c r="G14" s="26"/>
      <c r="H14" s="26"/>
      <c r="I14" s="26"/>
      <c r="J14" s="26"/>
    </row>
    <row r="15">
      <c r="A15" s="43" t="s">
        <v>2432</v>
      </c>
      <c r="B15" s="27">
        <v>0.044409722222222225</v>
      </c>
      <c r="C15" s="43" t="s">
        <v>968</v>
      </c>
      <c r="D15" s="43" t="s">
        <v>67</v>
      </c>
      <c r="E15" s="28">
        <v>22.0</v>
      </c>
      <c r="F15" s="25">
        <f>E15-9</f>
        <v>13</v>
      </c>
      <c r="G15" s="26"/>
      <c r="H15" s="26"/>
      <c r="I15" s="26"/>
      <c r="J15" s="26"/>
    </row>
    <row r="16">
      <c r="A16" s="43" t="s">
        <v>2432</v>
      </c>
      <c r="B16" s="27">
        <v>0.04685185185185185</v>
      </c>
      <c r="C16" s="43" t="s">
        <v>74</v>
      </c>
      <c r="D16" s="43" t="s">
        <v>67</v>
      </c>
      <c r="E16" s="28">
        <v>14.0</v>
      </c>
      <c r="F16" s="25">
        <f>E16-0</f>
        <v>14</v>
      </c>
      <c r="G16" s="26"/>
      <c r="H16" s="26"/>
      <c r="I16" s="26"/>
      <c r="J16" s="26"/>
    </row>
    <row r="17">
      <c r="A17" s="43" t="s">
        <v>2432</v>
      </c>
      <c r="B17" s="27">
        <v>0.04685185185185185</v>
      </c>
      <c r="C17" s="43" t="s">
        <v>82</v>
      </c>
      <c r="D17" s="43" t="s">
        <v>67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2432</v>
      </c>
      <c r="B18" s="27">
        <v>0.04685185185185185</v>
      </c>
      <c r="C18" s="43" t="s">
        <v>82</v>
      </c>
      <c r="D18" s="43" t="s">
        <v>67</v>
      </c>
      <c r="E18" s="28" t="s">
        <v>68</v>
      </c>
      <c r="F18" s="28">
        <v>20.0</v>
      </c>
      <c r="G18" s="26"/>
      <c r="H18" s="26"/>
      <c r="I18" s="26"/>
      <c r="J18" s="43" t="s">
        <v>86</v>
      </c>
    </row>
    <row r="19">
      <c r="A19" s="43" t="s">
        <v>2432</v>
      </c>
      <c r="B19" s="27">
        <v>0.04685185185185185</v>
      </c>
      <c r="C19" s="43" t="s">
        <v>69</v>
      </c>
      <c r="D19" s="43" t="s">
        <v>67</v>
      </c>
      <c r="E19" s="28" t="s">
        <v>75</v>
      </c>
      <c r="F19" s="28" t="s">
        <v>75</v>
      </c>
      <c r="G19" s="26"/>
      <c r="H19" s="26"/>
      <c r="I19" s="26"/>
      <c r="J19" s="43" t="s">
        <v>85</v>
      </c>
    </row>
    <row r="20">
      <c r="A20" s="43" t="s">
        <v>2432</v>
      </c>
      <c r="B20" s="27">
        <v>0.04685185185185185</v>
      </c>
      <c r="C20" s="43" t="s">
        <v>69</v>
      </c>
      <c r="D20" s="43" t="s">
        <v>67</v>
      </c>
      <c r="E20" s="28">
        <v>11.0</v>
      </c>
      <c r="F20" s="28">
        <v>7.0</v>
      </c>
      <c r="G20" s="26"/>
      <c r="H20" s="26"/>
      <c r="I20" s="26"/>
      <c r="J20" s="43" t="s">
        <v>2433</v>
      </c>
    </row>
    <row r="21">
      <c r="A21" s="43" t="s">
        <v>2432</v>
      </c>
      <c r="B21" s="27">
        <v>0.050347222222222224</v>
      </c>
      <c r="C21" s="43" t="s">
        <v>82</v>
      </c>
      <c r="D21" s="43" t="s">
        <v>209</v>
      </c>
      <c r="E21" s="28">
        <v>20.0</v>
      </c>
      <c r="F21" s="25">
        <f t="shared" ref="F21:F22" si="2">E21-3</f>
        <v>17</v>
      </c>
      <c r="G21" s="26"/>
      <c r="H21" s="26"/>
      <c r="I21" s="26"/>
      <c r="J21" s="43" t="s">
        <v>2434</v>
      </c>
    </row>
    <row r="22">
      <c r="A22" s="43" t="s">
        <v>2432</v>
      </c>
      <c r="B22" s="27">
        <v>0.050347222222222224</v>
      </c>
      <c r="C22" s="43" t="s">
        <v>69</v>
      </c>
      <c r="D22" s="43" t="s">
        <v>209</v>
      </c>
      <c r="E22" s="28">
        <v>6.0</v>
      </c>
      <c r="F22" s="25">
        <f t="shared" si="2"/>
        <v>3</v>
      </c>
      <c r="G22" s="26"/>
      <c r="H22" s="26"/>
      <c r="I22" s="26"/>
      <c r="J22" s="43" t="s">
        <v>2434</v>
      </c>
    </row>
    <row r="23">
      <c r="A23" s="43" t="s">
        <v>2432</v>
      </c>
      <c r="B23" s="27">
        <v>0.051354166666666666</v>
      </c>
      <c r="C23" s="43" t="s">
        <v>69</v>
      </c>
      <c r="D23" s="43" t="s">
        <v>2435</v>
      </c>
      <c r="E23" s="28">
        <v>18.0</v>
      </c>
      <c r="F23" s="28">
        <v>18.0</v>
      </c>
      <c r="G23" s="26"/>
      <c r="H23" s="26"/>
      <c r="I23" s="26"/>
      <c r="J23" s="43" t="s">
        <v>2436</v>
      </c>
    </row>
    <row r="24">
      <c r="A24" s="43" t="s">
        <v>2432</v>
      </c>
      <c r="B24" s="27">
        <v>0.07282407407407407</v>
      </c>
      <c r="C24" s="43" t="s">
        <v>74</v>
      </c>
      <c r="D24" s="43" t="s">
        <v>131</v>
      </c>
      <c r="E24" s="28" t="s">
        <v>68</v>
      </c>
      <c r="F24" s="28">
        <v>20.0</v>
      </c>
      <c r="G24" s="26"/>
      <c r="H24" s="26"/>
      <c r="I24" s="26"/>
      <c r="J24" s="26"/>
    </row>
    <row r="25">
      <c r="A25" s="43" t="s">
        <v>2432</v>
      </c>
      <c r="B25" s="27">
        <v>0.07442129629629629</v>
      </c>
      <c r="C25" s="43" t="s">
        <v>74</v>
      </c>
      <c r="D25" s="43" t="s">
        <v>131</v>
      </c>
      <c r="E25" s="28">
        <v>14.0</v>
      </c>
      <c r="F25" s="25">
        <f>E25-3</f>
        <v>11</v>
      </c>
      <c r="G25" s="26"/>
      <c r="H25" s="26"/>
      <c r="I25" s="26"/>
      <c r="J25" s="26"/>
    </row>
    <row r="26">
      <c r="A26" s="43" t="s">
        <v>2432</v>
      </c>
      <c r="B26" s="27">
        <v>0.07571759259259259</v>
      </c>
      <c r="C26" s="43" t="s">
        <v>74</v>
      </c>
      <c r="D26" s="43" t="s">
        <v>365</v>
      </c>
      <c r="E26" s="28">
        <v>15.0</v>
      </c>
      <c r="F26" s="25">
        <f t="shared" ref="F26:F27" si="3">E26-7</f>
        <v>8</v>
      </c>
      <c r="G26" s="26"/>
      <c r="H26" s="26"/>
      <c r="I26" s="26"/>
      <c r="J26" s="43" t="s">
        <v>2437</v>
      </c>
    </row>
    <row r="27">
      <c r="A27" s="43" t="s">
        <v>2432</v>
      </c>
      <c r="B27" s="27">
        <v>0.07743055555555556</v>
      </c>
      <c r="C27" s="43" t="s">
        <v>74</v>
      </c>
      <c r="D27" s="43" t="s">
        <v>365</v>
      </c>
      <c r="E27" s="28">
        <v>14.0</v>
      </c>
      <c r="F27" s="25">
        <f t="shared" si="3"/>
        <v>7</v>
      </c>
      <c r="G27" s="26"/>
      <c r="H27" s="26"/>
      <c r="I27" s="26"/>
      <c r="J27" s="43" t="s">
        <v>2437</v>
      </c>
    </row>
    <row r="28">
      <c r="A28" s="43" t="s">
        <v>2432</v>
      </c>
      <c r="B28" s="27">
        <v>0.08440972222222222</v>
      </c>
      <c r="C28" s="43" t="s">
        <v>70</v>
      </c>
      <c r="D28" s="43" t="s">
        <v>366</v>
      </c>
      <c r="E28" s="28">
        <v>20.0</v>
      </c>
      <c r="F28" s="25">
        <f>E28-6</f>
        <v>14</v>
      </c>
      <c r="G28" s="26"/>
      <c r="H28" s="26"/>
      <c r="I28" s="26"/>
      <c r="J28" s="26"/>
    </row>
    <row r="29">
      <c r="A29" s="43" t="s">
        <v>2432</v>
      </c>
      <c r="B29" s="27">
        <v>0.08827546296296296</v>
      </c>
      <c r="C29" s="43" t="s">
        <v>70</v>
      </c>
      <c r="D29" s="43" t="s">
        <v>71</v>
      </c>
      <c r="E29" s="28">
        <v>13.0</v>
      </c>
      <c r="F29" s="25">
        <f>E29-7</f>
        <v>6</v>
      </c>
      <c r="G29" s="26"/>
      <c r="H29" s="26"/>
      <c r="I29" s="26"/>
      <c r="J29" s="26"/>
    </row>
    <row r="30">
      <c r="A30" s="43" t="s">
        <v>2432</v>
      </c>
      <c r="B30" s="27">
        <v>0.08887731481481481</v>
      </c>
      <c r="C30" s="43" t="s">
        <v>69</v>
      </c>
      <c r="D30" s="43" t="s">
        <v>127</v>
      </c>
      <c r="E30" s="28">
        <v>14.0</v>
      </c>
      <c r="F30" s="25">
        <f>E30-5</f>
        <v>9</v>
      </c>
      <c r="G30" s="26"/>
      <c r="H30" s="26"/>
      <c r="I30" s="26"/>
      <c r="J30" s="26"/>
    </row>
    <row r="31">
      <c r="A31" s="43" t="s">
        <v>2432</v>
      </c>
      <c r="B31" s="27">
        <v>0.1286226851851852</v>
      </c>
      <c r="C31" s="43" t="s">
        <v>66</v>
      </c>
      <c r="D31" s="43" t="s">
        <v>125</v>
      </c>
      <c r="E31" s="28" t="s">
        <v>68</v>
      </c>
      <c r="F31" s="28">
        <v>20.0</v>
      </c>
      <c r="G31" s="26"/>
      <c r="H31" s="26"/>
      <c r="I31" s="26"/>
      <c r="J31" s="26"/>
    </row>
    <row r="32">
      <c r="A32" s="43" t="s">
        <v>2432</v>
      </c>
      <c r="B32" s="27">
        <v>0.12971064814814814</v>
      </c>
      <c r="C32" s="43" t="s">
        <v>66</v>
      </c>
      <c r="D32" s="43" t="s">
        <v>210</v>
      </c>
      <c r="E32" s="28">
        <v>23.0</v>
      </c>
      <c r="F32" s="25">
        <f t="shared" ref="F32:F34" si="4">E32-9</f>
        <v>14</v>
      </c>
      <c r="G32" s="26"/>
      <c r="H32" s="26"/>
      <c r="I32" s="26"/>
      <c r="J32" s="26"/>
    </row>
    <row r="33">
      <c r="A33" s="43" t="s">
        <v>2432</v>
      </c>
      <c r="B33" s="27">
        <v>0.13077546296296297</v>
      </c>
      <c r="C33" s="43" t="s">
        <v>66</v>
      </c>
      <c r="D33" s="43" t="s">
        <v>210</v>
      </c>
      <c r="E33" s="28">
        <v>13.0</v>
      </c>
      <c r="F33" s="25">
        <f t="shared" si="4"/>
        <v>4</v>
      </c>
      <c r="G33" s="26"/>
      <c r="H33" s="26"/>
      <c r="I33" s="26"/>
      <c r="J33" s="26"/>
    </row>
    <row r="34">
      <c r="A34" s="43" t="s">
        <v>2432</v>
      </c>
      <c r="B34" s="27">
        <v>0.13153935185185187</v>
      </c>
      <c r="C34" s="43" t="s">
        <v>66</v>
      </c>
      <c r="D34" s="43" t="s">
        <v>210</v>
      </c>
      <c r="E34" s="28">
        <v>22.0</v>
      </c>
      <c r="F34" s="25">
        <f t="shared" si="4"/>
        <v>13</v>
      </c>
      <c r="G34" s="26"/>
      <c r="H34" s="26"/>
      <c r="I34" s="26"/>
      <c r="J34" s="26"/>
    </row>
    <row r="35">
      <c r="A35" s="43" t="s">
        <v>2432</v>
      </c>
      <c r="B35" s="27">
        <v>0.13439814814814816</v>
      </c>
      <c r="C35" s="43" t="s">
        <v>968</v>
      </c>
      <c r="D35" s="43" t="s">
        <v>120</v>
      </c>
      <c r="E35" s="28">
        <v>24.0</v>
      </c>
      <c r="F35" s="25"/>
      <c r="G35" s="26"/>
      <c r="H35" s="26"/>
      <c r="I35" s="26"/>
      <c r="J35" s="43" t="s">
        <v>2438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71"/>
    <col customWidth="1" min="9" max="9" width="6.29"/>
    <col customWidth="1" min="10" max="10" width="46.29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2439</v>
      </c>
      <c r="B2" s="27">
        <v>0.01056712962962963</v>
      </c>
      <c r="C2" s="43" t="s">
        <v>74</v>
      </c>
      <c r="D2" s="43" t="s">
        <v>130</v>
      </c>
      <c r="E2" s="28" t="s">
        <v>75</v>
      </c>
      <c r="F2" s="28" t="s">
        <v>75</v>
      </c>
      <c r="G2" s="26"/>
      <c r="H2" s="26"/>
      <c r="I2" s="26"/>
      <c r="J2" s="43" t="s">
        <v>85</v>
      </c>
    </row>
    <row r="3">
      <c r="A3" s="43" t="s">
        <v>2439</v>
      </c>
      <c r="B3" s="27">
        <v>0.01056712962962963</v>
      </c>
      <c r="C3" s="43" t="s">
        <v>74</v>
      </c>
      <c r="D3" s="43" t="s">
        <v>130</v>
      </c>
      <c r="E3" s="28">
        <v>11.0</v>
      </c>
      <c r="F3" s="25">
        <f t="shared" ref="F3:F4" si="1">E3-3</f>
        <v>8</v>
      </c>
      <c r="G3" s="26"/>
      <c r="H3" s="26"/>
      <c r="I3" s="26"/>
      <c r="J3" s="43" t="s">
        <v>86</v>
      </c>
    </row>
    <row r="4">
      <c r="A4" s="43" t="s">
        <v>2439</v>
      </c>
      <c r="B4" s="27">
        <v>0.01787037037037037</v>
      </c>
      <c r="C4" s="43" t="s">
        <v>70</v>
      </c>
      <c r="D4" s="43" t="s">
        <v>2247</v>
      </c>
      <c r="E4" s="28">
        <v>14.0</v>
      </c>
      <c r="F4" s="25">
        <f t="shared" si="1"/>
        <v>11</v>
      </c>
      <c r="G4" s="26"/>
      <c r="H4" s="26"/>
      <c r="I4" s="26"/>
      <c r="J4" s="26"/>
    </row>
    <row r="5">
      <c r="A5" s="43" t="s">
        <v>2439</v>
      </c>
      <c r="B5" s="27">
        <v>0.019212962962962963</v>
      </c>
      <c r="C5" s="43" t="s">
        <v>69</v>
      </c>
      <c r="D5" s="43" t="s">
        <v>125</v>
      </c>
      <c r="E5" s="28">
        <v>17.0</v>
      </c>
      <c r="F5" s="25">
        <f>E5-4</f>
        <v>13</v>
      </c>
      <c r="G5" s="26"/>
      <c r="H5" s="26"/>
      <c r="I5" s="26"/>
      <c r="J5" s="26"/>
    </row>
    <row r="6">
      <c r="A6" s="43" t="s">
        <v>2439</v>
      </c>
      <c r="B6" s="27">
        <v>0.0203125</v>
      </c>
      <c r="C6" s="43" t="s">
        <v>70</v>
      </c>
      <c r="D6" s="43" t="s">
        <v>78</v>
      </c>
      <c r="E6" s="28">
        <v>27.0</v>
      </c>
      <c r="F6" s="25">
        <f>E6-9</f>
        <v>18</v>
      </c>
      <c r="G6" s="26"/>
      <c r="H6" s="26"/>
      <c r="I6" s="26"/>
      <c r="J6" s="26"/>
    </row>
    <row r="7">
      <c r="A7" s="43" t="s">
        <v>2439</v>
      </c>
      <c r="B7" s="27">
        <v>0.020833333333333332</v>
      </c>
      <c r="C7" s="43" t="s">
        <v>70</v>
      </c>
      <c r="D7" s="43" t="s">
        <v>2247</v>
      </c>
      <c r="E7" s="28" t="s">
        <v>88</v>
      </c>
      <c r="F7" s="28">
        <v>1.0</v>
      </c>
      <c r="G7" s="26"/>
      <c r="H7" s="26"/>
      <c r="I7" s="26"/>
      <c r="J7" s="26"/>
    </row>
    <row r="8">
      <c r="A8" s="43" t="s">
        <v>2439</v>
      </c>
      <c r="B8" s="27">
        <v>0.021597222222222223</v>
      </c>
      <c r="C8" s="43" t="s">
        <v>70</v>
      </c>
      <c r="D8" s="43" t="s">
        <v>78</v>
      </c>
      <c r="E8" s="28" t="s">
        <v>75</v>
      </c>
      <c r="F8" s="28" t="s">
        <v>75</v>
      </c>
      <c r="G8" s="26"/>
      <c r="H8" s="26"/>
      <c r="I8" s="26"/>
      <c r="J8" s="43" t="s">
        <v>160</v>
      </c>
    </row>
    <row r="9">
      <c r="A9" s="43" t="s">
        <v>2439</v>
      </c>
      <c r="B9" s="27">
        <v>0.021597222222222223</v>
      </c>
      <c r="C9" s="43" t="s">
        <v>70</v>
      </c>
      <c r="D9" s="43" t="s">
        <v>78</v>
      </c>
      <c r="E9" s="28">
        <v>20.0</v>
      </c>
      <c r="F9" s="25">
        <f>E9-9</f>
        <v>11</v>
      </c>
      <c r="G9" s="26"/>
      <c r="H9" s="26"/>
      <c r="I9" s="26"/>
      <c r="J9" s="43" t="s">
        <v>161</v>
      </c>
    </row>
    <row r="10">
      <c r="A10" s="43" t="s">
        <v>2439</v>
      </c>
      <c r="B10" s="27">
        <v>0.022685185185185187</v>
      </c>
      <c r="C10" s="43" t="s">
        <v>74</v>
      </c>
      <c r="D10" s="43" t="s">
        <v>125</v>
      </c>
      <c r="E10" s="28">
        <v>27.0</v>
      </c>
      <c r="F10" s="25">
        <f>E10-13</f>
        <v>14</v>
      </c>
      <c r="G10" s="26"/>
      <c r="H10" s="26"/>
      <c r="I10" s="26"/>
      <c r="J10" s="26"/>
    </row>
    <row r="11">
      <c r="A11" s="43" t="s">
        <v>2439</v>
      </c>
      <c r="B11" s="27">
        <v>0.022708333333333334</v>
      </c>
      <c r="C11" s="43" t="s">
        <v>69</v>
      </c>
      <c r="D11" s="43" t="s">
        <v>125</v>
      </c>
      <c r="E11" s="28">
        <v>7.0</v>
      </c>
      <c r="F11" s="25">
        <f>E11-4</f>
        <v>3</v>
      </c>
      <c r="G11" s="26"/>
      <c r="H11" s="26"/>
      <c r="I11" s="26"/>
      <c r="J11" s="26"/>
    </row>
    <row r="12">
      <c r="A12" s="43" t="s">
        <v>2439</v>
      </c>
      <c r="B12" s="27">
        <v>0.022743055555555555</v>
      </c>
      <c r="C12" s="43" t="s">
        <v>968</v>
      </c>
      <c r="D12" s="43" t="s">
        <v>125</v>
      </c>
      <c r="E12" s="28">
        <v>12.0</v>
      </c>
      <c r="F12" s="25">
        <f>E12-1</f>
        <v>11</v>
      </c>
      <c r="G12" s="26"/>
      <c r="H12" s="26"/>
      <c r="I12" s="26"/>
      <c r="J12" s="26"/>
    </row>
    <row r="13">
      <c r="A13" s="43" t="s">
        <v>2439</v>
      </c>
      <c r="B13" s="27">
        <v>0.022754629629629628</v>
      </c>
      <c r="C13" s="43" t="s">
        <v>66</v>
      </c>
      <c r="D13" s="43" t="s">
        <v>125</v>
      </c>
      <c r="E13" s="28">
        <v>13.0</v>
      </c>
      <c r="F13" s="25">
        <f>E13-0</f>
        <v>13</v>
      </c>
      <c r="G13" s="26"/>
      <c r="H13" s="26"/>
      <c r="I13" s="26"/>
      <c r="J13" s="26"/>
    </row>
    <row r="14">
      <c r="A14" s="43" t="s">
        <v>2439</v>
      </c>
      <c r="B14" s="27">
        <v>0.02277777777777778</v>
      </c>
      <c r="C14" s="43" t="s">
        <v>70</v>
      </c>
      <c r="D14" s="43" t="s">
        <v>125</v>
      </c>
      <c r="E14" s="28">
        <v>21.0</v>
      </c>
      <c r="F14" s="25">
        <f>E14-9</f>
        <v>12</v>
      </c>
      <c r="G14" s="26"/>
      <c r="H14" s="26"/>
      <c r="I14" s="26"/>
      <c r="J14" s="26"/>
    </row>
    <row r="15">
      <c r="A15" s="43" t="s">
        <v>2439</v>
      </c>
      <c r="B15" s="27">
        <v>0.022800925925925926</v>
      </c>
      <c r="C15" s="43" t="s">
        <v>82</v>
      </c>
      <c r="D15" s="43" t="s">
        <v>125</v>
      </c>
      <c r="E15" s="28">
        <v>7.0</v>
      </c>
      <c r="F15" s="25">
        <f>E15-1</f>
        <v>6</v>
      </c>
      <c r="G15" s="26"/>
      <c r="H15" s="26"/>
      <c r="I15" s="26"/>
      <c r="J15" s="26"/>
    </row>
    <row r="16">
      <c r="A16" s="43" t="s">
        <v>2439</v>
      </c>
      <c r="B16" s="27">
        <v>0.02357638888888889</v>
      </c>
      <c r="C16" s="43" t="s">
        <v>968</v>
      </c>
      <c r="D16" s="43" t="s">
        <v>2247</v>
      </c>
      <c r="E16" s="28">
        <v>22.0</v>
      </c>
      <c r="F16" s="25">
        <f>E16-9</f>
        <v>13</v>
      </c>
      <c r="G16" s="26"/>
      <c r="H16" s="26"/>
      <c r="I16" s="26"/>
      <c r="J16" s="26"/>
    </row>
    <row r="17">
      <c r="A17" s="43" t="s">
        <v>2439</v>
      </c>
      <c r="B17" s="27">
        <v>0.027696759259259258</v>
      </c>
      <c r="C17" s="43" t="s">
        <v>74</v>
      </c>
      <c r="D17" s="43" t="s">
        <v>87</v>
      </c>
      <c r="E17" s="28">
        <v>23.0</v>
      </c>
      <c r="F17" s="25">
        <f>E17-5</f>
        <v>18</v>
      </c>
      <c r="G17" s="26"/>
      <c r="H17" s="26"/>
      <c r="I17" s="26"/>
      <c r="J17" s="26"/>
    </row>
    <row r="18">
      <c r="A18" s="43" t="s">
        <v>2439</v>
      </c>
      <c r="B18" s="27">
        <v>0.027800925925925927</v>
      </c>
      <c r="C18" s="43" t="s">
        <v>69</v>
      </c>
      <c r="D18" s="43" t="s">
        <v>87</v>
      </c>
      <c r="E18" s="28">
        <v>19.0</v>
      </c>
      <c r="F18" s="25">
        <f>E18-4</f>
        <v>15</v>
      </c>
      <c r="G18" s="26"/>
      <c r="H18" s="26"/>
      <c r="I18" s="26"/>
      <c r="J18" s="26"/>
    </row>
    <row r="19">
      <c r="A19" s="43" t="s">
        <v>2439</v>
      </c>
      <c r="B19" s="27">
        <v>0.027824074074074074</v>
      </c>
      <c r="C19" s="43" t="s">
        <v>66</v>
      </c>
      <c r="D19" s="43" t="s">
        <v>87</v>
      </c>
      <c r="E19" s="28">
        <v>17.0</v>
      </c>
      <c r="F19" s="25">
        <f>E19-0</f>
        <v>17</v>
      </c>
      <c r="G19" s="26"/>
      <c r="H19" s="26"/>
      <c r="I19" s="26"/>
      <c r="J19" s="26"/>
    </row>
    <row r="20">
      <c r="A20" s="43" t="s">
        <v>2439</v>
      </c>
      <c r="B20" s="27">
        <v>0.027835648148148148</v>
      </c>
      <c r="C20" s="43" t="s">
        <v>70</v>
      </c>
      <c r="D20" s="43" t="s">
        <v>87</v>
      </c>
      <c r="E20" s="28">
        <v>15.0</v>
      </c>
      <c r="F20" s="25">
        <f>E20-5</f>
        <v>10</v>
      </c>
      <c r="G20" s="26"/>
      <c r="H20" s="26"/>
      <c r="I20" s="26"/>
      <c r="J20" s="26"/>
    </row>
    <row r="21">
      <c r="A21" s="43" t="s">
        <v>2439</v>
      </c>
      <c r="B21" s="27">
        <v>0.027997685185185184</v>
      </c>
      <c r="C21" s="43" t="s">
        <v>968</v>
      </c>
      <c r="D21" s="43" t="s">
        <v>87</v>
      </c>
      <c r="E21" s="28">
        <v>13.0</v>
      </c>
      <c r="F21" s="25">
        <f t="shared" ref="F21:F22" si="2">E21-1</f>
        <v>12</v>
      </c>
      <c r="G21" s="26"/>
      <c r="H21" s="26"/>
      <c r="I21" s="26"/>
      <c r="J21" s="26"/>
    </row>
    <row r="22">
      <c r="A22" s="43" t="s">
        <v>2439</v>
      </c>
      <c r="B22" s="27">
        <v>0.028009259259259258</v>
      </c>
      <c r="C22" s="43" t="s">
        <v>82</v>
      </c>
      <c r="D22" s="43" t="s">
        <v>87</v>
      </c>
      <c r="E22" s="28">
        <v>12.0</v>
      </c>
      <c r="F22" s="25">
        <f t="shared" si="2"/>
        <v>11</v>
      </c>
      <c r="G22" s="26"/>
      <c r="H22" s="26"/>
      <c r="I22" s="26"/>
      <c r="J22" s="26"/>
    </row>
    <row r="23">
      <c r="A23" s="43" t="s">
        <v>2439</v>
      </c>
      <c r="B23" s="27">
        <v>0.028796296296296296</v>
      </c>
      <c r="C23" s="43" t="s">
        <v>74</v>
      </c>
      <c r="D23" s="43" t="s">
        <v>125</v>
      </c>
      <c r="E23" s="28">
        <v>28.0</v>
      </c>
      <c r="F23" s="25">
        <f>E23-13</f>
        <v>15</v>
      </c>
      <c r="G23" s="26"/>
      <c r="H23" s="26"/>
      <c r="I23" s="26"/>
      <c r="J23" s="26"/>
    </row>
    <row r="24">
      <c r="A24" s="43" t="s">
        <v>2439</v>
      </c>
      <c r="B24" s="27">
        <v>0.029282407407407406</v>
      </c>
      <c r="C24" s="43" t="s">
        <v>74</v>
      </c>
      <c r="D24" s="43" t="s">
        <v>93</v>
      </c>
      <c r="E24" s="28" t="s">
        <v>75</v>
      </c>
      <c r="F24" s="28" t="s">
        <v>75</v>
      </c>
      <c r="G24" s="26"/>
      <c r="H24" s="26"/>
      <c r="I24" s="26"/>
      <c r="J24" s="43" t="s">
        <v>85</v>
      </c>
    </row>
    <row r="25">
      <c r="A25" s="43" t="s">
        <v>2439</v>
      </c>
      <c r="B25" s="27">
        <v>0.029282407407407406</v>
      </c>
      <c r="C25" s="43" t="s">
        <v>74</v>
      </c>
      <c r="D25" s="43" t="s">
        <v>93</v>
      </c>
      <c r="E25" s="28">
        <v>24.0</v>
      </c>
      <c r="F25" s="25">
        <f>E25-10</f>
        <v>14</v>
      </c>
      <c r="G25" s="26"/>
      <c r="H25" s="26"/>
      <c r="I25" s="26"/>
      <c r="J25" s="43" t="s">
        <v>1313</v>
      </c>
    </row>
    <row r="26">
      <c r="A26" s="43" t="s">
        <v>2439</v>
      </c>
      <c r="B26" s="27">
        <v>0.029467592592592594</v>
      </c>
      <c r="C26" s="43" t="s">
        <v>74</v>
      </c>
      <c r="D26" s="43" t="s">
        <v>91</v>
      </c>
      <c r="E26" s="28">
        <v>40.0</v>
      </c>
      <c r="F26" s="25"/>
      <c r="G26" s="26"/>
      <c r="H26" s="43" t="s">
        <v>2440</v>
      </c>
      <c r="I26" s="26"/>
      <c r="J26" s="43" t="s">
        <v>493</v>
      </c>
    </row>
    <row r="27">
      <c r="A27" s="43" t="s">
        <v>2439</v>
      </c>
      <c r="B27" s="27">
        <v>0.030972222222222224</v>
      </c>
      <c r="C27" s="43" t="s">
        <v>69</v>
      </c>
      <c r="D27" s="43" t="s">
        <v>91</v>
      </c>
      <c r="E27" s="28">
        <v>15.0</v>
      </c>
      <c r="F27" s="25"/>
      <c r="G27" s="26"/>
      <c r="H27" s="43" t="s">
        <v>2441</v>
      </c>
      <c r="I27" s="26"/>
      <c r="J27" s="43" t="s">
        <v>1348</v>
      </c>
    </row>
    <row r="28">
      <c r="A28" s="43" t="s">
        <v>2439</v>
      </c>
      <c r="B28" s="27">
        <v>0.03142361111111111</v>
      </c>
      <c r="C28" s="43" t="s">
        <v>70</v>
      </c>
      <c r="D28" s="43" t="s">
        <v>93</v>
      </c>
      <c r="E28" s="28">
        <v>14.0</v>
      </c>
      <c r="F28" s="25">
        <f>E28-9</f>
        <v>5</v>
      </c>
      <c r="G28" s="26"/>
      <c r="H28" s="26"/>
      <c r="I28" s="26"/>
      <c r="J28" s="43" t="s">
        <v>1114</v>
      </c>
    </row>
    <row r="29">
      <c r="A29" s="43" t="s">
        <v>2439</v>
      </c>
      <c r="B29" s="27">
        <v>0.032893518518518516</v>
      </c>
      <c r="C29" s="43" t="s">
        <v>69</v>
      </c>
      <c r="D29" s="43" t="s">
        <v>81</v>
      </c>
      <c r="E29" s="28">
        <v>14.0</v>
      </c>
      <c r="F29" s="25">
        <f>E29-2</f>
        <v>12</v>
      </c>
      <c r="G29" s="26"/>
      <c r="H29" s="26"/>
      <c r="I29" s="26"/>
      <c r="J29" s="43" t="s">
        <v>254</v>
      </c>
    </row>
    <row r="30">
      <c r="A30" s="43" t="s">
        <v>2439</v>
      </c>
      <c r="B30" s="27">
        <v>0.03375</v>
      </c>
      <c r="C30" s="43" t="s">
        <v>69</v>
      </c>
      <c r="D30" s="43" t="s">
        <v>89</v>
      </c>
      <c r="E30" s="28">
        <v>19.0</v>
      </c>
      <c r="F30" s="25">
        <f>E30-9</f>
        <v>10</v>
      </c>
      <c r="G30" s="26"/>
      <c r="H30" s="26"/>
      <c r="I30" s="26"/>
      <c r="J30" s="43" t="s">
        <v>2442</v>
      </c>
    </row>
    <row r="31">
      <c r="A31" s="43" t="s">
        <v>2439</v>
      </c>
      <c r="B31" s="27">
        <v>0.034212962962962966</v>
      </c>
      <c r="C31" s="43" t="s">
        <v>69</v>
      </c>
      <c r="D31" s="43" t="s">
        <v>91</v>
      </c>
      <c r="E31" s="28">
        <v>42.0</v>
      </c>
      <c r="F31" s="25"/>
      <c r="G31" s="26"/>
      <c r="H31" s="43" t="s">
        <v>2443</v>
      </c>
      <c r="I31" s="26"/>
      <c r="J31" s="26"/>
    </row>
    <row r="32">
      <c r="A32" s="43" t="s">
        <v>2439</v>
      </c>
      <c r="B32" s="27">
        <v>0.03521990740740741</v>
      </c>
      <c r="C32" s="43" t="s">
        <v>66</v>
      </c>
      <c r="D32" s="43" t="s">
        <v>93</v>
      </c>
      <c r="E32" s="28">
        <v>22.0</v>
      </c>
      <c r="F32" s="25">
        <f>E32-6</f>
        <v>16</v>
      </c>
      <c r="G32" s="26"/>
      <c r="H32" s="26"/>
      <c r="I32" s="26"/>
      <c r="J32" s="43" t="s">
        <v>2444</v>
      </c>
    </row>
    <row r="33">
      <c r="A33" s="43" t="s">
        <v>2439</v>
      </c>
      <c r="B33" s="27">
        <v>0.0353587962962963</v>
      </c>
      <c r="C33" s="43" t="s">
        <v>66</v>
      </c>
      <c r="D33" s="43" t="s">
        <v>91</v>
      </c>
      <c r="E33" s="28">
        <v>6.0</v>
      </c>
      <c r="F33" s="25"/>
      <c r="G33" s="26"/>
      <c r="H33" s="43" t="s">
        <v>2445</v>
      </c>
      <c r="I33" s="26"/>
      <c r="J33" s="26"/>
    </row>
    <row r="34">
      <c r="A34" s="43" t="s">
        <v>2439</v>
      </c>
      <c r="B34" s="27">
        <v>0.03638888888888889</v>
      </c>
      <c r="C34" s="43" t="s">
        <v>70</v>
      </c>
      <c r="D34" s="43" t="s">
        <v>78</v>
      </c>
      <c r="E34" s="28">
        <v>21.0</v>
      </c>
      <c r="F34" s="25">
        <f>E34-9</f>
        <v>12</v>
      </c>
      <c r="G34" s="26"/>
      <c r="H34" s="26"/>
      <c r="I34" s="26"/>
      <c r="J34" s="26"/>
    </row>
    <row r="35">
      <c r="A35" s="43" t="s">
        <v>2439</v>
      </c>
      <c r="B35" s="27">
        <v>0.036631944444444446</v>
      </c>
      <c r="C35" s="43" t="s">
        <v>70</v>
      </c>
      <c r="D35" s="43" t="s">
        <v>93</v>
      </c>
      <c r="E35" s="28" t="s">
        <v>88</v>
      </c>
      <c r="F35" s="28">
        <v>1.0</v>
      </c>
      <c r="G35" s="26"/>
      <c r="H35" s="26"/>
      <c r="I35" s="26"/>
      <c r="J35" s="43" t="s">
        <v>85</v>
      </c>
    </row>
    <row r="36">
      <c r="A36" s="43" t="s">
        <v>2439</v>
      </c>
      <c r="B36" s="27">
        <v>0.036631944444444446</v>
      </c>
      <c r="C36" s="43" t="s">
        <v>70</v>
      </c>
      <c r="D36" s="43" t="s">
        <v>93</v>
      </c>
      <c r="E36" s="28">
        <v>27.0</v>
      </c>
      <c r="F36" s="28">
        <v>17.0</v>
      </c>
      <c r="G36" s="26"/>
      <c r="H36" s="26"/>
      <c r="I36" s="26"/>
      <c r="J36" s="43" t="s">
        <v>294</v>
      </c>
    </row>
    <row r="37">
      <c r="A37" s="43" t="s">
        <v>2439</v>
      </c>
      <c r="B37" s="27">
        <v>0.03670138888888889</v>
      </c>
      <c r="C37" s="43" t="s">
        <v>70</v>
      </c>
      <c r="D37" s="43" t="s">
        <v>91</v>
      </c>
      <c r="E37" s="28">
        <v>10.0</v>
      </c>
      <c r="F37" s="25"/>
      <c r="G37" s="26"/>
      <c r="H37" s="43" t="s">
        <v>2446</v>
      </c>
      <c r="I37" s="26"/>
      <c r="J37" s="26"/>
    </row>
    <row r="38">
      <c r="A38" s="43" t="s">
        <v>2439</v>
      </c>
      <c r="B38" s="27">
        <v>0.03704861111111111</v>
      </c>
      <c r="C38" s="43" t="s">
        <v>70</v>
      </c>
      <c r="D38" s="43" t="s">
        <v>93</v>
      </c>
      <c r="E38" s="28">
        <v>19.0</v>
      </c>
      <c r="F38" s="25">
        <f>E38-9</f>
        <v>10</v>
      </c>
      <c r="G38" s="26"/>
      <c r="H38" s="26"/>
      <c r="I38" s="26"/>
      <c r="J38" s="43" t="s">
        <v>99</v>
      </c>
    </row>
    <row r="39">
      <c r="A39" s="43" t="s">
        <v>2439</v>
      </c>
      <c r="B39" s="27">
        <v>0.03707175925925926</v>
      </c>
      <c r="C39" s="43" t="s">
        <v>70</v>
      </c>
      <c r="D39" s="43" t="s">
        <v>91</v>
      </c>
      <c r="E39" s="28">
        <v>11.0</v>
      </c>
      <c r="F39" s="25"/>
      <c r="G39" s="26"/>
      <c r="H39" s="43" t="s">
        <v>2447</v>
      </c>
      <c r="I39" s="26"/>
      <c r="J39" s="26"/>
    </row>
    <row r="40">
      <c r="A40" s="43" t="s">
        <v>2439</v>
      </c>
      <c r="B40" s="27">
        <v>0.037384259259259256</v>
      </c>
      <c r="C40" s="43" t="s">
        <v>70</v>
      </c>
      <c r="D40" s="43" t="s">
        <v>93</v>
      </c>
      <c r="E40" s="28">
        <v>28.0</v>
      </c>
      <c r="F40" s="25">
        <f>E40-9</f>
        <v>19</v>
      </c>
      <c r="G40" s="26"/>
      <c r="H40" s="26"/>
      <c r="I40" s="26"/>
      <c r="J40" s="43" t="s">
        <v>99</v>
      </c>
    </row>
    <row r="41">
      <c r="A41" s="43" t="s">
        <v>2439</v>
      </c>
      <c r="B41" s="27">
        <v>0.037418981481481484</v>
      </c>
      <c r="C41" s="43" t="s">
        <v>70</v>
      </c>
      <c r="D41" s="43" t="s">
        <v>91</v>
      </c>
      <c r="E41" s="28">
        <v>9.0</v>
      </c>
      <c r="F41" s="25"/>
      <c r="G41" s="26"/>
      <c r="H41" s="43" t="s">
        <v>2448</v>
      </c>
      <c r="I41" s="26"/>
      <c r="J41" s="26"/>
    </row>
    <row r="42">
      <c r="A42" s="43" t="s">
        <v>2439</v>
      </c>
      <c r="B42" s="27">
        <v>0.03832175925925926</v>
      </c>
      <c r="C42" s="43" t="s">
        <v>70</v>
      </c>
      <c r="D42" s="43" t="s">
        <v>93</v>
      </c>
      <c r="E42" s="28">
        <v>15.0</v>
      </c>
      <c r="F42" s="25">
        <f>E42-9</f>
        <v>6</v>
      </c>
      <c r="G42" s="26"/>
      <c r="H42" s="26"/>
      <c r="I42" s="26"/>
      <c r="J42" s="43" t="s">
        <v>99</v>
      </c>
    </row>
    <row r="43">
      <c r="A43" s="43" t="s">
        <v>2439</v>
      </c>
      <c r="B43" s="27">
        <v>0.039247685185185184</v>
      </c>
      <c r="C43" s="43" t="s">
        <v>968</v>
      </c>
      <c r="D43" s="43" t="s">
        <v>120</v>
      </c>
      <c r="E43" s="28">
        <v>11.0</v>
      </c>
      <c r="F43" s="25"/>
      <c r="G43" s="26"/>
      <c r="H43" s="26"/>
      <c r="I43" s="26"/>
      <c r="J43" s="43" t="s">
        <v>2449</v>
      </c>
    </row>
    <row r="44">
      <c r="A44" s="43" t="s">
        <v>2439</v>
      </c>
      <c r="B44" s="27">
        <v>0.03989583333333333</v>
      </c>
      <c r="C44" s="43" t="s">
        <v>968</v>
      </c>
      <c r="D44" s="43" t="s">
        <v>91</v>
      </c>
      <c r="E44" s="28">
        <v>14.0</v>
      </c>
      <c r="F44" s="25"/>
      <c r="G44" s="26"/>
      <c r="H44" s="43" t="s">
        <v>2450</v>
      </c>
      <c r="I44" s="26"/>
      <c r="J44" s="43" t="s">
        <v>263</v>
      </c>
    </row>
    <row r="45">
      <c r="A45" s="43" t="s">
        <v>2439</v>
      </c>
      <c r="B45" s="27">
        <v>0.043958333333333335</v>
      </c>
      <c r="C45" s="43" t="s">
        <v>74</v>
      </c>
      <c r="D45" s="43" t="s">
        <v>78</v>
      </c>
      <c r="E45" s="28" t="s">
        <v>75</v>
      </c>
      <c r="F45" s="28" t="s">
        <v>75</v>
      </c>
      <c r="G45" s="26"/>
      <c r="H45" s="26"/>
      <c r="I45" s="26"/>
      <c r="J45" s="43" t="s">
        <v>160</v>
      </c>
    </row>
    <row r="46">
      <c r="A46" s="43" t="s">
        <v>2439</v>
      </c>
      <c r="B46" s="27">
        <v>0.043958333333333335</v>
      </c>
      <c r="C46" s="43" t="s">
        <v>74</v>
      </c>
      <c r="D46" s="43" t="s">
        <v>78</v>
      </c>
      <c r="E46" s="28">
        <v>13.0</v>
      </c>
      <c r="F46" s="25">
        <f>E46-9</f>
        <v>4</v>
      </c>
      <c r="G46" s="26"/>
      <c r="H46" s="26"/>
      <c r="I46" s="26"/>
      <c r="J46" s="43" t="s">
        <v>161</v>
      </c>
    </row>
    <row r="47">
      <c r="A47" s="43" t="s">
        <v>2439</v>
      </c>
      <c r="B47" s="27">
        <v>0.043958333333333335</v>
      </c>
      <c r="C47" s="43" t="s">
        <v>74</v>
      </c>
      <c r="D47" s="43" t="s">
        <v>125</v>
      </c>
      <c r="E47" s="28">
        <v>22.0</v>
      </c>
      <c r="F47" s="25">
        <f>E47-13</f>
        <v>9</v>
      </c>
      <c r="G47" s="26"/>
      <c r="H47" s="26"/>
      <c r="I47" s="26"/>
      <c r="J47" s="43" t="s">
        <v>161</v>
      </c>
    </row>
    <row r="48">
      <c r="A48" s="43" t="s">
        <v>2439</v>
      </c>
      <c r="B48" s="27">
        <v>0.043958333333333335</v>
      </c>
      <c r="C48" s="43" t="s">
        <v>74</v>
      </c>
      <c r="D48" s="43" t="s">
        <v>125</v>
      </c>
      <c r="E48" s="28" t="s">
        <v>75</v>
      </c>
      <c r="F48" s="28" t="s">
        <v>75</v>
      </c>
      <c r="G48" s="26"/>
      <c r="H48" s="26"/>
      <c r="I48" s="26"/>
      <c r="J48" s="43" t="s">
        <v>160</v>
      </c>
    </row>
    <row r="49">
      <c r="A49" s="43" t="s">
        <v>2439</v>
      </c>
      <c r="B49" s="27">
        <v>0.04446759259259259</v>
      </c>
      <c r="C49" s="43" t="s">
        <v>74</v>
      </c>
      <c r="D49" s="43" t="s">
        <v>93</v>
      </c>
      <c r="E49" s="28">
        <v>21.0</v>
      </c>
      <c r="F49" s="25">
        <f>E49-10</f>
        <v>11</v>
      </c>
      <c r="G49" s="26"/>
      <c r="H49" s="26"/>
      <c r="I49" s="26"/>
      <c r="J49" s="43" t="s">
        <v>1363</v>
      </c>
    </row>
    <row r="50">
      <c r="A50" s="43" t="s">
        <v>2439</v>
      </c>
      <c r="B50" s="27">
        <v>0.04466435185185185</v>
      </c>
      <c r="C50" s="43" t="s">
        <v>74</v>
      </c>
      <c r="D50" s="43" t="s">
        <v>91</v>
      </c>
      <c r="E50" s="28">
        <v>29.0</v>
      </c>
      <c r="F50" s="25"/>
      <c r="G50" s="26"/>
      <c r="H50" s="43" t="s">
        <v>2451</v>
      </c>
      <c r="I50" s="26"/>
      <c r="J50" s="26"/>
    </row>
    <row r="51">
      <c r="A51" s="43" t="s">
        <v>2439</v>
      </c>
      <c r="B51" s="27">
        <v>0.04864583333333333</v>
      </c>
      <c r="C51" s="43" t="s">
        <v>69</v>
      </c>
      <c r="D51" s="43" t="s">
        <v>93</v>
      </c>
      <c r="E51" s="28">
        <v>23.0</v>
      </c>
      <c r="F51" s="25">
        <f>E51-10</f>
        <v>13</v>
      </c>
      <c r="G51" s="26"/>
      <c r="H51" s="26"/>
      <c r="I51" s="26"/>
      <c r="J51" s="43" t="s">
        <v>2452</v>
      </c>
    </row>
    <row r="52">
      <c r="A52" s="43" t="s">
        <v>2439</v>
      </c>
      <c r="B52" s="27">
        <v>0.04878472222222222</v>
      </c>
      <c r="C52" s="43" t="s">
        <v>69</v>
      </c>
      <c r="D52" s="43" t="s">
        <v>91</v>
      </c>
      <c r="E52" s="28">
        <v>37.0</v>
      </c>
      <c r="F52" s="25"/>
      <c r="G52" s="26"/>
      <c r="H52" s="43" t="s">
        <v>2453</v>
      </c>
      <c r="I52" s="26"/>
      <c r="J52" s="26"/>
    </row>
    <row r="53">
      <c r="A53" s="43" t="s">
        <v>2439</v>
      </c>
      <c r="B53" s="27">
        <v>0.04908564814814815</v>
      </c>
      <c r="C53" s="43" t="s">
        <v>69</v>
      </c>
      <c r="D53" s="43" t="s">
        <v>93</v>
      </c>
      <c r="E53" s="28">
        <v>28.0</v>
      </c>
      <c r="F53" s="25">
        <f>E53-10</f>
        <v>18</v>
      </c>
      <c r="G53" s="26"/>
      <c r="H53" s="26"/>
      <c r="I53" s="26"/>
      <c r="J53" s="43" t="s">
        <v>2454</v>
      </c>
    </row>
    <row r="54">
      <c r="A54" s="43" t="s">
        <v>2439</v>
      </c>
      <c r="B54" s="27">
        <v>0.049247685185185186</v>
      </c>
      <c r="C54" s="43" t="s">
        <v>69</v>
      </c>
      <c r="D54" s="43" t="s">
        <v>91</v>
      </c>
      <c r="E54" s="28">
        <v>22.0</v>
      </c>
      <c r="F54" s="25"/>
      <c r="G54" s="26"/>
      <c r="H54" s="43" t="s">
        <v>2455</v>
      </c>
      <c r="I54" s="28">
        <v>1.0</v>
      </c>
      <c r="J54" s="43" t="s">
        <v>119</v>
      </c>
    </row>
    <row r="55">
      <c r="A55" s="43" t="s">
        <v>2439</v>
      </c>
      <c r="B55" s="27">
        <v>0.050729166666666665</v>
      </c>
      <c r="C55" s="43" t="s">
        <v>66</v>
      </c>
      <c r="D55" s="43" t="s">
        <v>2247</v>
      </c>
      <c r="E55" s="28">
        <v>13.0</v>
      </c>
      <c r="F55" s="25">
        <f>E55-2</f>
        <v>11</v>
      </c>
      <c r="G55" s="26"/>
      <c r="H55" s="26"/>
      <c r="I55" s="26"/>
      <c r="J55" s="26"/>
    </row>
    <row r="56">
      <c r="A56" s="43" t="s">
        <v>2439</v>
      </c>
      <c r="B56" s="27">
        <v>0.0509375</v>
      </c>
      <c r="C56" s="43" t="s">
        <v>66</v>
      </c>
      <c r="D56" s="43" t="s">
        <v>93</v>
      </c>
      <c r="E56" s="28">
        <v>20.0</v>
      </c>
      <c r="F56" s="25">
        <f>E56-5</f>
        <v>15</v>
      </c>
      <c r="G56" s="26"/>
      <c r="H56" s="26"/>
      <c r="I56" s="26"/>
      <c r="J56" s="43" t="s">
        <v>2456</v>
      </c>
    </row>
    <row r="57">
      <c r="A57" s="43" t="s">
        <v>2439</v>
      </c>
      <c r="B57" s="27">
        <v>0.05150462962962963</v>
      </c>
      <c r="C57" s="43" t="s">
        <v>66</v>
      </c>
      <c r="D57" s="43" t="s">
        <v>91</v>
      </c>
      <c r="E57" s="28">
        <v>4.0</v>
      </c>
      <c r="F57" s="25"/>
      <c r="G57" s="26"/>
      <c r="H57" s="43" t="s">
        <v>2457</v>
      </c>
      <c r="I57" s="26"/>
      <c r="J57" s="26"/>
    </row>
    <row r="58">
      <c r="A58" s="43" t="s">
        <v>2439</v>
      </c>
      <c r="B58" s="27">
        <v>0.05204861111111111</v>
      </c>
      <c r="C58" s="43" t="s">
        <v>70</v>
      </c>
      <c r="D58" s="43" t="s">
        <v>195</v>
      </c>
      <c r="E58" s="28">
        <v>12.0</v>
      </c>
      <c r="F58" s="25">
        <f>E58-0</f>
        <v>12</v>
      </c>
      <c r="G58" s="26"/>
      <c r="H58" s="26"/>
      <c r="I58" s="26"/>
      <c r="J58" s="43" t="s">
        <v>2458</v>
      </c>
    </row>
    <row r="59">
      <c r="A59" s="43" t="s">
        <v>2439</v>
      </c>
      <c r="B59" s="27">
        <v>0.052627314814814814</v>
      </c>
      <c r="C59" s="43" t="s">
        <v>968</v>
      </c>
      <c r="D59" s="43" t="s">
        <v>2247</v>
      </c>
      <c r="E59" s="28">
        <v>28.0</v>
      </c>
      <c r="F59" s="25">
        <f>E59-9</f>
        <v>19</v>
      </c>
      <c r="G59" s="26"/>
      <c r="H59" s="26"/>
      <c r="I59" s="26"/>
      <c r="J59" s="26"/>
    </row>
    <row r="60">
      <c r="A60" s="43" t="s">
        <v>2439</v>
      </c>
      <c r="B60" s="27">
        <v>0.053020833333333336</v>
      </c>
      <c r="C60" s="43" t="s">
        <v>968</v>
      </c>
      <c r="D60" s="43" t="s">
        <v>91</v>
      </c>
      <c r="E60" s="28">
        <v>42.0</v>
      </c>
      <c r="F60" s="25"/>
      <c r="G60" s="26"/>
      <c r="H60" s="43" t="s">
        <v>2443</v>
      </c>
      <c r="I60" s="26"/>
      <c r="J60" s="43" t="s">
        <v>2459</v>
      </c>
    </row>
    <row r="61">
      <c r="A61" s="43" t="s">
        <v>2439</v>
      </c>
      <c r="B61" s="27">
        <v>0.05498842592592593</v>
      </c>
      <c r="C61" s="43" t="s">
        <v>82</v>
      </c>
      <c r="D61" s="43" t="s">
        <v>209</v>
      </c>
      <c r="E61" s="28">
        <v>32.0</v>
      </c>
      <c r="F61" s="47">
        <f>E61-8</f>
        <v>24</v>
      </c>
      <c r="G61" s="26"/>
      <c r="H61" s="26"/>
      <c r="I61" s="26"/>
      <c r="J61" s="43" t="s">
        <v>2074</v>
      </c>
    </row>
    <row r="62">
      <c r="A62" s="43" t="s">
        <v>2439</v>
      </c>
      <c r="B62" s="27">
        <v>0.055462962962962964</v>
      </c>
      <c r="C62" s="43" t="s">
        <v>66</v>
      </c>
      <c r="D62" s="43" t="s">
        <v>209</v>
      </c>
      <c r="E62" s="28">
        <v>17.0</v>
      </c>
      <c r="F62" s="25">
        <f>E62-0</f>
        <v>17</v>
      </c>
      <c r="G62" s="26"/>
      <c r="H62" s="43" t="s">
        <v>1530</v>
      </c>
      <c r="I62" s="26"/>
      <c r="J62" s="26"/>
    </row>
    <row r="63">
      <c r="A63" s="43" t="s">
        <v>2439</v>
      </c>
      <c r="B63" s="27">
        <v>0.06163194444444445</v>
      </c>
      <c r="C63" s="43" t="s">
        <v>69</v>
      </c>
      <c r="D63" s="43" t="s">
        <v>120</v>
      </c>
      <c r="E63" s="28">
        <v>25.0</v>
      </c>
      <c r="F63" s="25"/>
      <c r="G63" s="26"/>
      <c r="H63" s="26"/>
      <c r="I63" s="26"/>
      <c r="J63" s="43" t="s">
        <v>2460</v>
      </c>
    </row>
    <row r="64">
      <c r="A64" s="43" t="s">
        <v>2439</v>
      </c>
      <c r="B64" s="27">
        <v>0.06443287037037038</v>
      </c>
      <c r="C64" s="43" t="s">
        <v>70</v>
      </c>
      <c r="D64" s="43" t="s">
        <v>93</v>
      </c>
      <c r="E64" s="28">
        <f t="shared" ref="E64:E65" si="3">F64+9</f>
        <v>28</v>
      </c>
      <c r="F64" s="28">
        <v>19.0</v>
      </c>
      <c r="G64" s="26"/>
      <c r="H64" s="26"/>
      <c r="I64" s="26"/>
      <c r="J64" s="43" t="s">
        <v>148</v>
      </c>
    </row>
    <row r="65">
      <c r="A65" s="43" t="s">
        <v>2439</v>
      </c>
      <c r="B65" s="27">
        <v>0.06443287037037038</v>
      </c>
      <c r="C65" s="43" t="s">
        <v>70</v>
      </c>
      <c r="D65" s="43" t="s">
        <v>93</v>
      </c>
      <c r="E65" s="28">
        <f t="shared" si="3"/>
        <v>28</v>
      </c>
      <c r="F65" s="28">
        <v>19.0</v>
      </c>
      <c r="G65" s="26"/>
      <c r="H65" s="26"/>
      <c r="I65" s="26"/>
      <c r="J65" s="43" t="s">
        <v>148</v>
      </c>
    </row>
    <row r="66">
      <c r="A66" s="43" t="s">
        <v>2439</v>
      </c>
      <c r="B66" s="27">
        <v>0.06456018518518518</v>
      </c>
      <c r="C66" s="43" t="s">
        <v>70</v>
      </c>
      <c r="D66" s="43" t="s">
        <v>91</v>
      </c>
      <c r="E66" s="28">
        <v>13.0</v>
      </c>
      <c r="F66" s="25"/>
      <c r="G66" s="26"/>
      <c r="H66" s="43" t="s">
        <v>2461</v>
      </c>
      <c r="I66" s="26"/>
      <c r="J66" s="26"/>
    </row>
    <row r="67">
      <c r="A67" s="43" t="s">
        <v>2439</v>
      </c>
      <c r="B67" s="27">
        <v>0.06462962962962963</v>
      </c>
      <c r="C67" s="43" t="s">
        <v>70</v>
      </c>
      <c r="D67" s="43" t="s">
        <v>91</v>
      </c>
      <c r="E67" s="28">
        <v>13.0</v>
      </c>
      <c r="F67" s="25"/>
      <c r="G67" s="26"/>
      <c r="H67" s="43" t="s">
        <v>2461</v>
      </c>
      <c r="I67" s="26"/>
      <c r="J67" s="26"/>
    </row>
    <row r="68">
      <c r="A68" s="43" t="s">
        <v>2439</v>
      </c>
      <c r="B68" s="27">
        <v>0.0671875</v>
      </c>
      <c r="C68" s="43" t="s">
        <v>82</v>
      </c>
      <c r="D68" s="43" t="s">
        <v>89</v>
      </c>
      <c r="E68" s="28" t="s">
        <v>75</v>
      </c>
      <c r="F68" s="28" t="s">
        <v>75</v>
      </c>
      <c r="G68" s="26"/>
      <c r="H68" s="26"/>
      <c r="I68" s="26"/>
      <c r="J68" s="43" t="s">
        <v>85</v>
      </c>
    </row>
    <row r="69">
      <c r="A69" s="43" t="s">
        <v>2439</v>
      </c>
      <c r="B69" s="27">
        <v>0.0671875</v>
      </c>
      <c r="C69" s="43" t="s">
        <v>82</v>
      </c>
      <c r="D69" s="43" t="s">
        <v>89</v>
      </c>
      <c r="E69" s="28">
        <v>15.0</v>
      </c>
      <c r="F69" s="25">
        <f>E69-9</f>
        <v>6</v>
      </c>
      <c r="G69" s="26"/>
      <c r="H69" s="26"/>
      <c r="I69" s="26"/>
      <c r="J69" s="43" t="s">
        <v>2462</v>
      </c>
    </row>
    <row r="70">
      <c r="A70" s="43" t="s">
        <v>2439</v>
      </c>
      <c r="B70" s="27">
        <v>0.06822916666666666</v>
      </c>
      <c r="C70" s="43" t="s">
        <v>74</v>
      </c>
      <c r="D70" s="43" t="s">
        <v>93</v>
      </c>
      <c r="E70" s="28" t="s">
        <v>75</v>
      </c>
      <c r="F70" s="28" t="s">
        <v>75</v>
      </c>
      <c r="G70" s="26"/>
      <c r="H70" s="26"/>
      <c r="I70" s="26"/>
      <c r="J70" s="43" t="s">
        <v>85</v>
      </c>
    </row>
    <row r="71">
      <c r="A71" s="43" t="s">
        <v>2439</v>
      </c>
      <c r="B71" s="27">
        <v>0.06822916666666666</v>
      </c>
      <c r="C71" s="43" t="s">
        <v>74</v>
      </c>
      <c r="D71" s="43" t="s">
        <v>93</v>
      </c>
      <c r="E71" s="28">
        <v>29.0</v>
      </c>
      <c r="F71" s="25">
        <f>E71-10</f>
        <v>19</v>
      </c>
      <c r="G71" s="26"/>
      <c r="H71" s="26"/>
      <c r="I71" s="26"/>
      <c r="J71" s="43" t="s">
        <v>2463</v>
      </c>
    </row>
    <row r="72">
      <c r="A72" s="43" t="s">
        <v>2439</v>
      </c>
      <c r="B72" s="27">
        <v>0.06835648148148148</v>
      </c>
      <c r="C72" s="43" t="s">
        <v>74</v>
      </c>
      <c r="D72" s="43" t="s">
        <v>91</v>
      </c>
      <c r="E72" s="28">
        <v>21.0</v>
      </c>
      <c r="F72" s="25"/>
      <c r="G72" s="26"/>
      <c r="H72" s="43" t="s">
        <v>2464</v>
      </c>
      <c r="I72" s="26"/>
      <c r="J72" s="26"/>
    </row>
    <row r="73">
      <c r="A73" s="43" t="s">
        <v>2439</v>
      </c>
      <c r="B73" s="27">
        <v>0.06835648148148148</v>
      </c>
      <c r="C73" s="43" t="s">
        <v>74</v>
      </c>
      <c r="D73" s="43" t="s">
        <v>91</v>
      </c>
      <c r="E73" s="28">
        <v>9.0</v>
      </c>
      <c r="F73" s="25"/>
      <c r="G73" s="26"/>
      <c r="H73" s="43" t="s">
        <v>2465</v>
      </c>
      <c r="I73" s="26"/>
      <c r="J73" s="43" t="s">
        <v>2466</v>
      </c>
    </row>
    <row r="74">
      <c r="A74" s="43" t="s">
        <v>2439</v>
      </c>
      <c r="B74" s="27">
        <v>0.06934027777777778</v>
      </c>
      <c r="C74" s="43" t="s">
        <v>74</v>
      </c>
      <c r="D74" s="43" t="s">
        <v>93</v>
      </c>
      <c r="E74" s="28" t="s">
        <v>75</v>
      </c>
      <c r="F74" s="28" t="s">
        <v>75</v>
      </c>
      <c r="G74" s="26"/>
      <c r="H74" s="26"/>
      <c r="I74" s="26"/>
      <c r="J74" s="43" t="s">
        <v>85</v>
      </c>
    </row>
    <row r="75">
      <c r="A75" s="43" t="s">
        <v>2439</v>
      </c>
      <c r="B75" s="27">
        <v>0.06934027777777778</v>
      </c>
      <c r="C75" s="43" t="s">
        <v>74</v>
      </c>
      <c r="D75" s="43" t="s">
        <v>93</v>
      </c>
      <c r="E75" s="28">
        <v>24.0</v>
      </c>
      <c r="F75" s="25">
        <f>E75-10</f>
        <v>14</v>
      </c>
      <c r="G75" s="26"/>
      <c r="H75" s="26"/>
      <c r="I75" s="26"/>
      <c r="J75" s="43" t="s">
        <v>1315</v>
      </c>
    </row>
    <row r="76">
      <c r="A76" s="43" t="s">
        <v>2439</v>
      </c>
      <c r="B76" s="27">
        <v>0.0694212962962963</v>
      </c>
      <c r="C76" s="43" t="s">
        <v>74</v>
      </c>
      <c r="D76" s="43" t="s">
        <v>91</v>
      </c>
      <c r="E76" s="28">
        <v>11.0</v>
      </c>
      <c r="F76" s="25"/>
      <c r="G76" s="26"/>
      <c r="H76" s="43" t="s">
        <v>2447</v>
      </c>
      <c r="I76" s="26"/>
      <c r="J76" s="26"/>
    </row>
    <row r="77">
      <c r="A77" s="43" t="s">
        <v>2439</v>
      </c>
      <c r="B77" s="27">
        <v>0.07033564814814815</v>
      </c>
      <c r="C77" s="43" t="s">
        <v>66</v>
      </c>
      <c r="D77" s="43" t="s">
        <v>209</v>
      </c>
      <c r="E77" s="28">
        <v>19.0</v>
      </c>
      <c r="F77" s="25">
        <f>E77-0</f>
        <v>19</v>
      </c>
      <c r="G77" s="26"/>
      <c r="H77" s="26"/>
      <c r="I77" s="26"/>
      <c r="J77" s="26"/>
    </row>
    <row r="78">
      <c r="A78" s="43" t="s">
        <v>2439</v>
      </c>
      <c r="B78" s="27">
        <v>0.07122685185185185</v>
      </c>
      <c r="C78" s="43" t="s">
        <v>69</v>
      </c>
      <c r="D78" s="43" t="s">
        <v>89</v>
      </c>
      <c r="E78" s="28">
        <v>25.0</v>
      </c>
      <c r="F78" s="28">
        <v>16.0</v>
      </c>
      <c r="G78" s="26"/>
      <c r="H78" s="26"/>
      <c r="I78" s="26"/>
      <c r="J78" s="43" t="s">
        <v>85</v>
      </c>
    </row>
    <row r="79">
      <c r="A79" s="43" t="s">
        <v>2439</v>
      </c>
      <c r="B79" s="27">
        <v>0.0719212962962963</v>
      </c>
      <c r="C79" s="43" t="s">
        <v>69</v>
      </c>
      <c r="D79" s="43" t="s">
        <v>89</v>
      </c>
      <c r="E79" s="28">
        <v>25.0</v>
      </c>
      <c r="F79" s="28">
        <v>16.0</v>
      </c>
      <c r="G79" s="26"/>
      <c r="H79" s="26"/>
      <c r="I79" s="26"/>
      <c r="J79" s="43" t="s">
        <v>2467</v>
      </c>
    </row>
    <row r="80">
      <c r="A80" s="43" t="s">
        <v>2439</v>
      </c>
      <c r="B80" s="27">
        <v>0.07157407407407407</v>
      </c>
      <c r="C80" s="43" t="s">
        <v>69</v>
      </c>
      <c r="D80" s="43" t="s">
        <v>91</v>
      </c>
      <c r="E80" s="28">
        <v>20.0</v>
      </c>
      <c r="F80" s="25"/>
      <c r="G80" s="26"/>
      <c r="H80" s="43" t="s">
        <v>2468</v>
      </c>
      <c r="I80" s="28">
        <v>1.0</v>
      </c>
      <c r="J80" s="43" t="s">
        <v>119</v>
      </c>
    </row>
    <row r="81">
      <c r="A81" s="43" t="s">
        <v>2439</v>
      </c>
      <c r="B81" s="27">
        <v>0.0763888888888889</v>
      </c>
      <c r="C81" s="43" t="s">
        <v>82</v>
      </c>
      <c r="D81" s="43" t="s">
        <v>91</v>
      </c>
      <c r="E81" s="28">
        <v>20.0</v>
      </c>
      <c r="F81" s="25"/>
      <c r="G81" s="26"/>
      <c r="H81" s="43" t="s">
        <v>2469</v>
      </c>
      <c r="I81" s="26"/>
      <c r="J81" s="43" t="s">
        <v>2074</v>
      </c>
    </row>
    <row r="82">
      <c r="A82" s="43" t="s">
        <v>2439</v>
      </c>
      <c r="B82" s="27">
        <v>0.0771875</v>
      </c>
      <c r="C82" s="43" t="s">
        <v>74</v>
      </c>
      <c r="D82" s="43" t="s">
        <v>79</v>
      </c>
      <c r="E82" s="28">
        <v>11.0</v>
      </c>
      <c r="F82" s="25">
        <f>E82-4</f>
        <v>7</v>
      </c>
      <c r="G82" s="26"/>
      <c r="H82" s="26"/>
      <c r="I82" s="26"/>
      <c r="J82" s="26"/>
    </row>
    <row r="83">
      <c r="A83" s="43" t="s">
        <v>2439</v>
      </c>
      <c r="B83" s="27">
        <v>0.07796296296296296</v>
      </c>
      <c r="C83" s="43" t="s">
        <v>69</v>
      </c>
      <c r="D83" s="43" t="s">
        <v>79</v>
      </c>
      <c r="E83" s="28">
        <v>20.0</v>
      </c>
      <c r="F83" s="25">
        <f>E83-3</f>
        <v>17</v>
      </c>
      <c r="G83" s="26"/>
      <c r="H83" s="26"/>
      <c r="I83" s="26"/>
      <c r="J83" s="26"/>
    </row>
    <row r="84">
      <c r="A84" s="43" t="s">
        <v>2439</v>
      </c>
      <c r="B84" s="27">
        <v>0.08009259259259259</v>
      </c>
      <c r="C84" s="43" t="s">
        <v>968</v>
      </c>
      <c r="D84" s="43" t="s">
        <v>120</v>
      </c>
      <c r="E84" s="28">
        <v>19.0</v>
      </c>
      <c r="F84" s="25"/>
      <c r="G84" s="26"/>
      <c r="H84" s="26"/>
      <c r="I84" s="26"/>
      <c r="J84" s="43" t="s">
        <v>2470</v>
      </c>
    </row>
    <row r="85">
      <c r="A85" s="43" t="s">
        <v>2439</v>
      </c>
      <c r="B85" s="27">
        <v>0.08302083333333334</v>
      </c>
      <c r="C85" s="43" t="s">
        <v>70</v>
      </c>
      <c r="D85" s="43" t="s">
        <v>125</v>
      </c>
      <c r="E85" s="28" t="s">
        <v>88</v>
      </c>
      <c r="F85" s="28">
        <v>1.0</v>
      </c>
      <c r="G85" s="26"/>
      <c r="H85" s="26"/>
      <c r="I85" s="26"/>
      <c r="J85" s="43" t="s">
        <v>970</v>
      </c>
    </row>
    <row r="86">
      <c r="A86" s="43" t="s">
        <v>2439</v>
      </c>
      <c r="B86" s="27">
        <v>0.08302083333333334</v>
      </c>
      <c r="C86" s="43" t="s">
        <v>82</v>
      </c>
      <c r="D86" s="43" t="s">
        <v>125</v>
      </c>
      <c r="E86" s="28">
        <v>17.0</v>
      </c>
      <c r="F86" s="25">
        <f>E86-10-2</f>
        <v>5</v>
      </c>
      <c r="G86" s="26"/>
      <c r="H86" s="26"/>
      <c r="I86" s="26"/>
      <c r="J86" s="43" t="s">
        <v>970</v>
      </c>
    </row>
    <row r="87">
      <c r="A87" s="43" t="s">
        <v>2439</v>
      </c>
      <c r="B87" s="27">
        <v>0.08302083333333334</v>
      </c>
      <c r="C87" s="43" t="s">
        <v>66</v>
      </c>
      <c r="D87" s="43" t="s">
        <v>125</v>
      </c>
      <c r="E87" s="28">
        <v>27.0</v>
      </c>
      <c r="F87" s="25">
        <f>E87-10-0</f>
        <v>17</v>
      </c>
      <c r="G87" s="26"/>
      <c r="H87" s="26"/>
      <c r="I87" s="26"/>
      <c r="J87" s="43" t="s">
        <v>970</v>
      </c>
    </row>
    <row r="88">
      <c r="A88" s="43" t="s">
        <v>2439</v>
      </c>
      <c r="B88" s="27">
        <v>0.08302083333333334</v>
      </c>
      <c r="C88" s="43" t="s">
        <v>968</v>
      </c>
      <c r="D88" s="43" t="s">
        <v>125</v>
      </c>
      <c r="E88" s="28">
        <v>29.0</v>
      </c>
      <c r="F88" s="25">
        <f>E88-10-1</f>
        <v>18</v>
      </c>
      <c r="G88" s="26"/>
      <c r="H88" s="26"/>
      <c r="I88" s="26"/>
      <c r="J88" s="43" t="s">
        <v>970</v>
      </c>
    </row>
    <row r="89">
      <c r="A89" s="43" t="s">
        <v>2439</v>
      </c>
      <c r="B89" s="27">
        <v>0.08302083333333334</v>
      </c>
      <c r="C89" s="43" t="s">
        <v>69</v>
      </c>
      <c r="D89" s="43" t="s">
        <v>125</v>
      </c>
      <c r="E89" s="28">
        <v>28.0</v>
      </c>
      <c r="F89" s="25">
        <f>E89-10-4</f>
        <v>14</v>
      </c>
      <c r="G89" s="26"/>
      <c r="H89" s="26"/>
      <c r="I89" s="26"/>
      <c r="J89" s="43" t="s">
        <v>970</v>
      </c>
    </row>
    <row r="90">
      <c r="A90" s="43" t="s">
        <v>2439</v>
      </c>
      <c r="B90" s="27">
        <v>0.08302083333333334</v>
      </c>
      <c r="C90" s="43" t="s">
        <v>74</v>
      </c>
      <c r="D90" s="43" t="s">
        <v>125</v>
      </c>
      <c r="E90" s="28" t="s">
        <v>68</v>
      </c>
      <c r="F90" s="28">
        <v>20.0</v>
      </c>
      <c r="G90" s="26"/>
      <c r="H90" s="26"/>
      <c r="I90" s="26"/>
      <c r="J90" s="43" t="s">
        <v>2471</v>
      </c>
    </row>
    <row r="91">
      <c r="A91" s="43" t="s">
        <v>2439</v>
      </c>
      <c r="B91" s="27">
        <v>0.08302083333333334</v>
      </c>
      <c r="C91" s="43" t="s">
        <v>74</v>
      </c>
      <c r="D91" s="43" t="s">
        <v>125</v>
      </c>
      <c r="E91" s="28" t="s">
        <v>75</v>
      </c>
      <c r="F91" s="28" t="s">
        <v>75</v>
      </c>
      <c r="G91" s="26"/>
      <c r="H91" s="26"/>
      <c r="I91" s="26"/>
      <c r="J91" s="43" t="s">
        <v>85</v>
      </c>
    </row>
    <row r="92">
      <c r="A92" s="43" t="s">
        <v>2439</v>
      </c>
      <c r="B92" s="27">
        <v>0.08501157407407407</v>
      </c>
      <c r="C92" s="43" t="s">
        <v>74</v>
      </c>
      <c r="D92" s="43" t="s">
        <v>130</v>
      </c>
      <c r="E92" s="28">
        <v>9.0</v>
      </c>
      <c r="F92" s="25">
        <f>E92-3</f>
        <v>6</v>
      </c>
      <c r="G92" s="26"/>
      <c r="H92" s="26"/>
      <c r="I92" s="26"/>
      <c r="J92" s="26"/>
    </row>
    <row r="93">
      <c r="A93" s="43" t="s">
        <v>2439</v>
      </c>
      <c r="B93" s="27">
        <v>0.08666666666666667</v>
      </c>
      <c r="C93" s="43" t="s">
        <v>82</v>
      </c>
      <c r="D93" s="43" t="s">
        <v>154</v>
      </c>
      <c r="E93" s="28" t="s">
        <v>88</v>
      </c>
      <c r="F93" s="28">
        <v>1.0</v>
      </c>
      <c r="G93" s="26"/>
      <c r="H93" s="26"/>
      <c r="I93" s="26"/>
      <c r="J93" s="26"/>
    </row>
    <row r="94">
      <c r="A94" s="43" t="s">
        <v>2439</v>
      </c>
      <c r="B94" s="27">
        <v>0.10653935185185186</v>
      </c>
      <c r="C94" s="43" t="s">
        <v>69</v>
      </c>
      <c r="D94" s="43" t="s">
        <v>125</v>
      </c>
      <c r="E94" s="28" t="s">
        <v>68</v>
      </c>
      <c r="F94" s="28">
        <v>20.0</v>
      </c>
      <c r="G94" s="26"/>
      <c r="H94" s="26"/>
      <c r="I94" s="26"/>
      <c r="J94" s="43" t="s">
        <v>970</v>
      </c>
    </row>
    <row r="95">
      <c r="A95" s="43" t="s">
        <v>2439</v>
      </c>
      <c r="B95" s="27">
        <v>0.10658564814814815</v>
      </c>
      <c r="C95" s="43" t="s">
        <v>74</v>
      </c>
      <c r="D95" s="43" t="s">
        <v>125</v>
      </c>
      <c r="E95" s="28" t="s">
        <v>75</v>
      </c>
      <c r="F95" s="28" t="s">
        <v>75</v>
      </c>
      <c r="G95" s="26"/>
      <c r="H95" s="26"/>
      <c r="I95" s="26"/>
      <c r="J95" s="43" t="s">
        <v>85</v>
      </c>
    </row>
    <row r="96">
      <c r="A96" s="43" t="s">
        <v>2439</v>
      </c>
      <c r="B96" s="27">
        <v>0.10658564814814815</v>
      </c>
      <c r="C96" s="43" t="s">
        <v>74</v>
      </c>
      <c r="D96" s="43" t="s">
        <v>125</v>
      </c>
      <c r="E96" s="28">
        <v>35.0</v>
      </c>
      <c r="F96" s="25">
        <f>E96-10-13</f>
        <v>12</v>
      </c>
      <c r="G96" s="26"/>
      <c r="H96" s="26"/>
      <c r="I96" s="26"/>
      <c r="J96" s="43" t="s">
        <v>2472</v>
      </c>
    </row>
    <row r="97">
      <c r="A97" s="43" t="s">
        <v>2439</v>
      </c>
      <c r="B97" s="27">
        <v>0.10659722222222222</v>
      </c>
      <c r="C97" s="43" t="s">
        <v>968</v>
      </c>
      <c r="D97" s="43" t="s">
        <v>125</v>
      </c>
      <c r="E97" s="28">
        <v>27.0</v>
      </c>
      <c r="F97" s="25">
        <f>E97-10-1</f>
        <v>16</v>
      </c>
      <c r="G97" s="26"/>
      <c r="H97" s="26"/>
      <c r="I97" s="26"/>
      <c r="J97" s="43" t="s">
        <v>970</v>
      </c>
    </row>
    <row r="98">
      <c r="A98" s="43" t="s">
        <v>2439</v>
      </c>
      <c r="B98" s="27">
        <v>0.1066087962962963</v>
      </c>
      <c r="C98" s="43" t="s">
        <v>66</v>
      </c>
      <c r="D98" s="43" t="s">
        <v>125</v>
      </c>
      <c r="E98" s="28">
        <v>26.0</v>
      </c>
      <c r="F98" s="25">
        <f>E98-10-0</f>
        <v>16</v>
      </c>
      <c r="G98" s="26"/>
      <c r="H98" s="26"/>
      <c r="I98" s="26"/>
      <c r="J98" s="43" t="s">
        <v>970</v>
      </c>
    </row>
    <row r="99">
      <c r="A99" s="43" t="s">
        <v>2439</v>
      </c>
      <c r="B99" s="27">
        <v>0.10662037037037037</v>
      </c>
      <c r="C99" s="43" t="s">
        <v>70</v>
      </c>
      <c r="D99" s="43" t="s">
        <v>125</v>
      </c>
      <c r="E99" s="28">
        <v>25.0</v>
      </c>
      <c r="F99" s="25">
        <f>E99-10-5</f>
        <v>10</v>
      </c>
      <c r="G99" s="26"/>
      <c r="H99" s="26"/>
      <c r="I99" s="26"/>
      <c r="J99" s="43" t="s">
        <v>970</v>
      </c>
    </row>
    <row r="100">
      <c r="A100" s="43" t="s">
        <v>2439</v>
      </c>
      <c r="B100" s="27">
        <v>0.10663194444444445</v>
      </c>
      <c r="C100" s="43" t="s">
        <v>82</v>
      </c>
      <c r="D100" s="43" t="s">
        <v>125</v>
      </c>
      <c r="E100" s="28">
        <v>23.0</v>
      </c>
      <c r="F100" s="25">
        <f>E100-10-2</f>
        <v>11</v>
      </c>
      <c r="G100" s="26"/>
      <c r="H100" s="26"/>
      <c r="I100" s="26"/>
      <c r="J100" s="43" t="s">
        <v>970</v>
      </c>
    </row>
    <row r="101">
      <c r="A101" s="43" t="s">
        <v>2439</v>
      </c>
      <c r="B101" s="27">
        <v>0.10722222222222222</v>
      </c>
      <c r="C101" s="43" t="s">
        <v>70</v>
      </c>
      <c r="D101" s="43" t="s">
        <v>2247</v>
      </c>
      <c r="E101" s="28">
        <v>12.0</v>
      </c>
      <c r="F101" s="25">
        <f>E101-3</f>
        <v>9</v>
      </c>
      <c r="G101" s="26"/>
      <c r="H101" s="26"/>
      <c r="I101" s="26"/>
      <c r="J101" s="26"/>
    </row>
    <row r="102">
      <c r="A102" s="43" t="s">
        <v>2439</v>
      </c>
      <c r="B102" s="27">
        <v>0.10857638888888889</v>
      </c>
      <c r="C102" s="43" t="s">
        <v>82</v>
      </c>
      <c r="D102" s="43" t="s">
        <v>125</v>
      </c>
      <c r="E102" s="28">
        <v>17.0</v>
      </c>
      <c r="F102" s="25">
        <f>E102-2</f>
        <v>15</v>
      </c>
      <c r="G102" s="26"/>
      <c r="H102" s="26"/>
      <c r="I102" s="26"/>
      <c r="J102" s="26"/>
    </row>
    <row r="103">
      <c r="A103" s="43" t="s">
        <v>2439</v>
      </c>
      <c r="B103" s="27">
        <v>0.10858796296296297</v>
      </c>
      <c r="C103" s="43" t="s">
        <v>70</v>
      </c>
      <c r="D103" s="43" t="s">
        <v>125</v>
      </c>
      <c r="E103" s="28">
        <v>24.0</v>
      </c>
      <c r="F103" s="25">
        <f>E103-9</f>
        <v>15</v>
      </c>
      <c r="G103" s="26"/>
      <c r="H103" s="26"/>
      <c r="I103" s="26"/>
      <c r="J103" s="26"/>
    </row>
    <row r="104">
      <c r="A104" s="43" t="s">
        <v>2439</v>
      </c>
      <c r="B104" s="27">
        <v>0.10859953703703704</v>
      </c>
      <c r="C104" s="43" t="s">
        <v>66</v>
      </c>
      <c r="D104" s="43" t="s">
        <v>125</v>
      </c>
      <c r="E104" s="28">
        <v>21.0</v>
      </c>
      <c r="F104" s="25">
        <f>E104-10</f>
        <v>11</v>
      </c>
      <c r="G104" s="26"/>
      <c r="H104" s="26"/>
      <c r="I104" s="26"/>
      <c r="J104" s="43" t="s">
        <v>2473</v>
      </c>
    </row>
    <row r="105">
      <c r="A105" s="43" t="s">
        <v>2439</v>
      </c>
      <c r="B105" s="27">
        <v>0.10861111111111112</v>
      </c>
      <c r="C105" s="43" t="s">
        <v>968</v>
      </c>
      <c r="D105" s="43" t="s">
        <v>125</v>
      </c>
      <c r="E105" s="28" t="s">
        <v>68</v>
      </c>
      <c r="F105" s="28">
        <v>20.0</v>
      </c>
      <c r="G105" s="26"/>
      <c r="H105" s="26"/>
      <c r="I105" s="26"/>
      <c r="J105" s="26"/>
    </row>
    <row r="106">
      <c r="A106" s="43" t="s">
        <v>2439</v>
      </c>
      <c r="B106" s="27">
        <v>0.10864583333333333</v>
      </c>
      <c r="C106" s="43" t="s">
        <v>69</v>
      </c>
      <c r="D106" s="43" t="s">
        <v>125</v>
      </c>
      <c r="E106" s="28">
        <v>18.0</v>
      </c>
      <c r="F106" s="25">
        <f>E106-4</f>
        <v>14</v>
      </c>
      <c r="G106" s="26"/>
      <c r="H106" s="26"/>
      <c r="I106" s="26"/>
      <c r="J106" s="26"/>
    </row>
    <row r="107">
      <c r="A107" s="43" t="s">
        <v>2439</v>
      </c>
      <c r="B107" s="27">
        <v>0.10865740740740741</v>
      </c>
      <c r="C107" s="43" t="s">
        <v>74</v>
      </c>
      <c r="D107" s="43" t="s">
        <v>125</v>
      </c>
      <c r="E107" s="28" t="s">
        <v>75</v>
      </c>
      <c r="F107" s="28" t="s">
        <v>75</v>
      </c>
      <c r="G107" s="26"/>
      <c r="H107" s="26"/>
      <c r="I107" s="26"/>
      <c r="J107" s="43" t="s">
        <v>85</v>
      </c>
    </row>
    <row r="108">
      <c r="A108" s="43" t="s">
        <v>2439</v>
      </c>
      <c r="B108" s="27">
        <v>0.10865740740740741</v>
      </c>
      <c r="C108" s="43" t="s">
        <v>74</v>
      </c>
      <c r="D108" s="43" t="s">
        <v>125</v>
      </c>
      <c r="E108" s="28">
        <v>23.0</v>
      </c>
      <c r="F108" s="25">
        <f>E108-13</f>
        <v>10</v>
      </c>
      <c r="G108" s="26"/>
      <c r="H108" s="26"/>
      <c r="I108" s="26"/>
      <c r="J108" s="43" t="s">
        <v>86</v>
      </c>
    </row>
    <row r="109">
      <c r="A109" s="43" t="s">
        <v>2439</v>
      </c>
      <c r="B109" s="27">
        <v>0.1093287037037037</v>
      </c>
      <c r="C109" s="43" t="s">
        <v>968</v>
      </c>
      <c r="D109" s="43" t="s">
        <v>2247</v>
      </c>
      <c r="E109" s="28">
        <v>14.0</v>
      </c>
      <c r="F109" s="25">
        <f>E109-9</f>
        <v>5</v>
      </c>
      <c r="G109" s="26"/>
      <c r="H109" s="26"/>
      <c r="I109" s="26"/>
      <c r="J109" s="26"/>
    </row>
    <row r="110">
      <c r="A110" s="43" t="s">
        <v>2439</v>
      </c>
      <c r="B110" s="27">
        <v>0.10934027777777777</v>
      </c>
      <c r="C110" s="43" t="s">
        <v>69</v>
      </c>
      <c r="D110" s="43" t="s">
        <v>2247</v>
      </c>
      <c r="E110" s="28">
        <v>8.0</v>
      </c>
      <c r="F110" s="25">
        <f>E110-5</f>
        <v>3</v>
      </c>
      <c r="G110" s="26"/>
      <c r="H110" s="26"/>
      <c r="I110" s="26"/>
      <c r="J110" s="26"/>
    </row>
    <row r="111">
      <c r="A111" s="43" t="s">
        <v>2439</v>
      </c>
      <c r="B111" s="27">
        <v>0.1097337962962963</v>
      </c>
      <c r="C111" s="43" t="s">
        <v>82</v>
      </c>
      <c r="D111" s="43" t="s">
        <v>125</v>
      </c>
      <c r="E111" s="28">
        <v>11.0</v>
      </c>
      <c r="F111" s="25">
        <f>E111-2</f>
        <v>9</v>
      </c>
      <c r="G111" s="26"/>
      <c r="H111" s="26"/>
      <c r="I111" s="26"/>
      <c r="J111" s="26"/>
    </row>
    <row r="112">
      <c r="A112" s="43" t="s">
        <v>2439</v>
      </c>
      <c r="B112" s="27">
        <v>0.10974537037037037</v>
      </c>
      <c r="C112" s="43" t="s">
        <v>70</v>
      </c>
      <c r="D112" s="43" t="s">
        <v>125</v>
      </c>
      <c r="E112" s="28">
        <v>24.0</v>
      </c>
      <c r="F112" s="25">
        <f>E112-9</f>
        <v>15</v>
      </c>
      <c r="G112" s="26"/>
      <c r="H112" s="26"/>
      <c r="I112" s="26"/>
      <c r="J112" s="26"/>
    </row>
    <row r="113">
      <c r="A113" s="43" t="s">
        <v>2439</v>
      </c>
      <c r="B113" s="27">
        <v>0.10975694444444445</v>
      </c>
      <c r="C113" s="43" t="s">
        <v>66</v>
      </c>
      <c r="D113" s="43" t="s">
        <v>125</v>
      </c>
      <c r="E113" s="28">
        <v>4.0</v>
      </c>
      <c r="F113" s="25">
        <f>E113-0</f>
        <v>4</v>
      </c>
      <c r="G113" s="26"/>
      <c r="H113" s="26"/>
      <c r="I113" s="26"/>
      <c r="J113" s="26"/>
    </row>
    <row r="114">
      <c r="A114" s="43" t="s">
        <v>2439</v>
      </c>
      <c r="B114" s="27">
        <v>0.1097800925925926</v>
      </c>
      <c r="C114" s="43" t="s">
        <v>968</v>
      </c>
      <c r="D114" s="43" t="s">
        <v>125</v>
      </c>
      <c r="E114" s="28">
        <v>18.0</v>
      </c>
      <c r="F114" s="25">
        <f>E114-1</f>
        <v>17</v>
      </c>
      <c r="G114" s="26"/>
      <c r="H114" s="26"/>
      <c r="I114" s="26"/>
      <c r="J114" s="26"/>
    </row>
    <row r="115">
      <c r="A115" s="43" t="s">
        <v>2439</v>
      </c>
      <c r="B115" s="27">
        <v>0.10979166666666666</v>
      </c>
      <c r="C115" s="43" t="s">
        <v>69</v>
      </c>
      <c r="D115" s="43" t="s">
        <v>125</v>
      </c>
      <c r="E115" s="28">
        <v>13.0</v>
      </c>
      <c r="F115" s="25">
        <f>E115-4</f>
        <v>9</v>
      </c>
      <c r="G115" s="26"/>
      <c r="H115" s="26"/>
      <c r="I115" s="26"/>
      <c r="J115" s="26"/>
    </row>
    <row r="116">
      <c r="A116" s="43" t="s">
        <v>2439</v>
      </c>
      <c r="B116" s="27">
        <v>0.10980324074074074</v>
      </c>
      <c r="C116" s="43" t="s">
        <v>74</v>
      </c>
      <c r="D116" s="43" t="s">
        <v>125</v>
      </c>
      <c r="E116" s="28" t="s">
        <v>75</v>
      </c>
      <c r="F116" s="28" t="s">
        <v>75</v>
      </c>
      <c r="G116" s="26"/>
      <c r="H116" s="26"/>
      <c r="I116" s="26"/>
      <c r="J116" s="43" t="s">
        <v>85</v>
      </c>
    </row>
    <row r="117">
      <c r="A117" s="43" t="s">
        <v>2439</v>
      </c>
      <c r="B117" s="27">
        <v>0.10980324074074074</v>
      </c>
      <c r="C117" s="43" t="s">
        <v>74</v>
      </c>
      <c r="D117" s="43" t="s">
        <v>125</v>
      </c>
      <c r="E117" s="28">
        <v>20.0</v>
      </c>
      <c r="F117" s="25">
        <f>E117-13</f>
        <v>7</v>
      </c>
      <c r="G117" s="26"/>
      <c r="H117" s="26"/>
      <c r="I117" s="26"/>
      <c r="J117" s="43" t="s">
        <v>86</v>
      </c>
    </row>
    <row r="118">
      <c r="A118" s="43" t="s">
        <v>2439</v>
      </c>
      <c r="B118" s="27">
        <v>0.11107638888888889</v>
      </c>
      <c r="C118" s="43" t="s">
        <v>69</v>
      </c>
      <c r="D118" s="43" t="s">
        <v>154</v>
      </c>
      <c r="E118" s="28">
        <v>15.0</v>
      </c>
      <c r="F118" s="25">
        <f>E118-5</f>
        <v>10</v>
      </c>
      <c r="G118" s="26"/>
      <c r="H118" s="26"/>
      <c r="I118" s="26"/>
      <c r="J118" s="26"/>
    </row>
    <row r="119">
      <c r="A119" s="43" t="s">
        <v>2439</v>
      </c>
      <c r="B119" s="27">
        <v>0.11136574074074074</v>
      </c>
      <c r="C119" s="43" t="s">
        <v>82</v>
      </c>
      <c r="D119" s="43" t="s">
        <v>154</v>
      </c>
      <c r="E119" s="28">
        <v>16.0</v>
      </c>
      <c r="F119" s="25">
        <f>E119-4</f>
        <v>12</v>
      </c>
      <c r="G119" s="26"/>
      <c r="H119" s="26"/>
      <c r="I119" s="26"/>
      <c r="J119" s="26"/>
    </row>
    <row r="120">
      <c r="A120" s="43" t="s">
        <v>2439</v>
      </c>
      <c r="B120" s="27">
        <v>0.11204861111111111</v>
      </c>
      <c r="C120" s="43" t="s">
        <v>74</v>
      </c>
      <c r="D120" s="43" t="s">
        <v>78</v>
      </c>
      <c r="E120" s="28">
        <v>26.0</v>
      </c>
      <c r="F120" s="25">
        <f t="shared" ref="F120:F122" si="4">E120-9</f>
        <v>17</v>
      </c>
      <c r="G120" s="26"/>
      <c r="H120" s="26"/>
      <c r="I120" s="26"/>
      <c r="J120" s="26"/>
    </row>
    <row r="121">
      <c r="A121" s="43" t="s">
        <v>2439</v>
      </c>
      <c r="B121" s="27">
        <v>0.11209490740740741</v>
      </c>
      <c r="C121" s="43" t="s">
        <v>70</v>
      </c>
      <c r="D121" s="43" t="s">
        <v>78</v>
      </c>
      <c r="E121" s="28">
        <v>25.0</v>
      </c>
      <c r="F121" s="25">
        <f t="shared" si="4"/>
        <v>16</v>
      </c>
      <c r="G121" s="26"/>
      <c r="H121" s="26"/>
      <c r="I121" s="26"/>
      <c r="J121" s="26"/>
    </row>
    <row r="122">
      <c r="A122" s="43" t="s">
        <v>2439</v>
      </c>
      <c r="B122" s="27">
        <v>0.11233796296296296</v>
      </c>
      <c r="C122" s="43" t="s">
        <v>70</v>
      </c>
      <c r="D122" s="43" t="s">
        <v>93</v>
      </c>
      <c r="E122" s="28">
        <v>23.0</v>
      </c>
      <c r="F122" s="25">
        <f t="shared" si="4"/>
        <v>14</v>
      </c>
      <c r="G122" s="26"/>
      <c r="H122" s="26"/>
      <c r="I122" s="26"/>
      <c r="J122" s="43" t="s">
        <v>148</v>
      </c>
    </row>
    <row r="123">
      <c r="A123" s="43" t="s">
        <v>2439</v>
      </c>
      <c r="B123" s="27">
        <v>0.11251157407407407</v>
      </c>
      <c r="C123" s="43" t="s">
        <v>74</v>
      </c>
      <c r="D123" s="43" t="s">
        <v>209</v>
      </c>
      <c r="E123" s="28">
        <v>2.0</v>
      </c>
      <c r="F123" s="25">
        <f t="shared" ref="F123:F124" si="5">E123-0</f>
        <v>2</v>
      </c>
      <c r="G123" s="26"/>
      <c r="H123" s="26"/>
      <c r="I123" s="26"/>
      <c r="J123" s="26"/>
    </row>
    <row r="124">
      <c r="A124" s="43" t="s">
        <v>2439</v>
      </c>
      <c r="B124" s="27">
        <v>0.11252314814814815</v>
      </c>
      <c r="C124" s="43" t="s">
        <v>70</v>
      </c>
      <c r="D124" s="43" t="s">
        <v>209</v>
      </c>
      <c r="E124" s="28">
        <v>14.0</v>
      </c>
      <c r="F124" s="25">
        <f t="shared" si="5"/>
        <v>14</v>
      </c>
      <c r="G124" s="26"/>
      <c r="H124" s="26"/>
      <c r="I124" s="26"/>
      <c r="J124" s="26"/>
    </row>
    <row r="125">
      <c r="A125" s="43" t="s">
        <v>2439</v>
      </c>
      <c r="B125" s="27">
        <v>0.11284722222222222</v>
      </c>
      <c r="C125" s="43" t="s">
        <v>74</v>
      </c>
      <c r="D125" s="43" t="s">
        <v>100</v>
      </c>
      <c r="E125" s="28">
        <v>14.0</v>
      </c>
      <c r="F125" s="25">
        <f>E125-9</f>
        <v>5</v>
      </c>
      <c r="G125" s="26"/>
      <c r="H125" s="26"/>
      <c r="I125" s="26"/>
      <c r="J125" s="26"/>
    </row>
    <row r="126">
      <c r="A126" s="43" t="s">
        <v>2439</v>
      </c>
      <c r="B126" s="27">
        <v>0.11322916666666667</v>
      </c>
      <c r="C126" s="43" t="s">
        <v>74</v>
      </c>
      <c r="D126" s="43" t="s">
        <v>131</v>
      </c>
      <c r="E126" s="28">
        <v>14.0</v>
      </c>
      <c r="F126" s="25">
        <f>E126-3</f>
        <v>11</v>
      </c>
      <c r="G126" s="26"/>
      <c r="H126" s="26"/>
      <c r="I126" s="26"/>
      <c r="J126" s="43" t="s">
        <v>2474</v>
      </c>
    </row>
    <row r="127">
      <c r="A127" s="43" t="s">
        <v>2439</v>
      </c>
      <c r="B127" s="27">
        <v>0.11324074074074074</v>
      </c>
      <c r="C127" s="43" t="s">
        <v>70</v>
      </c>
      <c r="D127" s="43" t="s">
        <v>209</v>
      </c>
      <c r="E127" s="28">
        <v>19.0</v>
      </c>
      <c r="F127" s="25">
        <f>E127-0</f>
        <v>19</v>
      </c>
      <c r="G127" s="26"/>
      <c r="H127" s="26"/>
      <c r="I127" s="26"/>
      <c r="J127" s="26"/>
    </row>
    <row r="128">
      <c r="A128" s="43" t="s">
        <v>2439</v>
      </c>
      <c r="B128" s="27">
        <v>0.11378472222222222</v>
      </c>
      <c r="C128" s="43" t="s">
        <v>70</v>
      </c>
      <c r="D128" s="43" t="s">
        <v>93</v>
      </c>
      <c r="E128" s="28" t="s">
        <v>68</v>
      </c>
      <c r="F128" s="28">
        <v>20.0</v>
      </c>
      <c r="G128" s="43" t="s">
        <v>137</v>
      </c>
      <c r="H128" s="26"/>
      <c r="I128" s="26"/>
      <c r="J128" s="43" t="s">
        <v>2101</v>
      </c>
    </row>
    <row r="129">
      <c r="A129" s="43" t="s">
        <v>2439</v>
      </c>
      <c r="B129" s="27">
        <v>0.11424768518518519</v>
      </c>
      <c r="C129" s="43" t="s">
        <v>74</v>
      </c>
      <c r="D129" s="43" t="s">
        <v>93</v>
      </c>
      <c r="E129" s="28">
        <v>21.0</v>
      </c>
      <c r="F129" s="25">
        <f>E129-9</f>
        <v>12</v>
      </c>
      <c r="G129" s="26"/>
      <c r="H129" s="26"/>
      <c r="I129" s="26"/>
      <c r="J129" s="43" t="s">
        <v>2068</v>
      </c>
    </row>
    <row r="130">
      <c r="A130" s="43" t="s">
        <v>2439</v>
      </c>
      <c r="B130" s="27">
        <v>0.11493055555555555</v>
      </c>
      <c r="C130" s="43" t="s">
        <v>74</v>
      </c>
      <c r="D130" s="43" t="s">
        <v>91</v>
      </c>
      <c r="E130" s="28">
        <v>14.0</v>
      </c>
      <c r="F130" s="25"/>
      <c r="G130" s="26"/>
      <c r="H130" s="43" t="s">
        <v>1982</v>
      </c>
      <c r="I130" s="26"/>
      <c r="J130" s="26"/>
    </row>
    <row r="131">
      <c r="A131" s="43" t="s">
        <v>2439</v>
      </c>
      <c r="B131" s="27">
        <v>0.11612268518518519</v>
      </c>
      <c r="C131" s="43" t="s">
        <v>70</v>
      </c>
      <c r="D131" s="43" t="s">
        <v>2247</v>
      </c>
      <c r="E131" s="28">
        <v>9.0</v>
      </c>
      <c r="F131" s="25">
        <f>E131-3</f>
        <v>6</v>
      </c>
      <c r="G131" s="26"/>
      <c r="H131" s="26"/>
      <c r="I131" s="26"/>
      <c r="J131" s="26"/>
    </row>
    <row r="132">
      <c r="A132" s="43" t="s">
        <v>2439</v>
      </c>
      <c r="B132" s="27">
        <v>0.11674768518518519</v>
      </c>
      <c r="C132" s="43" t="s">
        <v>968</v>
      </c>
      <c r="D132" s="43" t="s">
        <v>2247</v>
      </c>
      <c r="E132" s="28">
        <v>12.0</v>
      </c>
      <c r="F132" s="25">
        <f>E132-9</f>
        <v>3</v>
      </c>
      <c r="G132" s="26"/>
      <c r="H132" s="26"/>
      <c r="I132" s="26"/>
      <c r="J132" s="26"/>
    </row>
    <row r="133">
      <c r="A133" s="43" t="s">
        <v>2439</v>
      </c>
      <c r="B133" s="27">
        <v>0.11679398148148148</v>
      </c>
      <c r="C133" s="43" t="s">
        <v>69</v>
      </c>
      <c r="D133" s="43" t="s">
        <v>2247</v>
      </c>
      <c r="E133" s="28">
        <v>14.0</v>
      </c>
      <c r="F133" s="25">
        <f>E133-5</f>
        <v>9</v>
      </c>
      <c r="G133" s="26"/>
      <c r="H133" s="26"/>
      <c r="I133" s="26"/>
      <c r="J133" s="26"/>
    </row>
    <row r="134">
      <c r="A134" s="43" t="s">
        <v>2439</v>
      </c>
      <c r="B134" s="27">
        <v>0.11914351851851852</v>
      </c>
      <c r="C134" s="43" t="s">
        <v>968</v>
      </c>
      <c r="D134" s="43" t="s">
        <v>2247</v>
      </c>
      <c r="E134" s="28">
        <v>25.0</v>
      </c>
      <c r="F134" s="25">
        <f>E134-9</f>
        <v>16</v>
      </c>
      <c r="G134" s="26"/>
      <c r="H134" s="26"/>
      <c r="I134" s="26"/>
      <c r="J134" s="26"/>
    </row>
    <row r="135">
      <c r="A135" s="43" t="s">
        <v>2439</v>
      </c>
      <c r="B135" s="27">
        <v>0.11965277777777777</v>
      </c>
      <c r="C135" s="43" t="s">
        <v>968</v>
      </c>
      <c r="D135" s="43" t="s">
        <v>127</v>
      </c>
      <c r="E135" s="28">
        <v>22.0</v>
      </c>
      <c r="F135" s="25">
        <f>E135-3</f>
        <v>19</v>
      </c>
      <c r="G135" s="26"/>
      <c r="H135" s="26"/>
      <c r="I135" s="26"/>
      <c r="J135" s="26"/>
    </row>
    <row r="136">
      <c r="A136" s="43" t="s">
        <v>2439</v>
      </c>
      <c r="B136" s="27">
        <v>0.1197337962962963</v>
      </c>
      <c r="C136" s="43" t="s">
        <v>69</v>
      </c>
      <c r="D136" s="43" t="s">
        <v>127</v>
      </c>
      <c r="E136" s="28">
        <v>8.0</v>
      </c>
      <c r="F136" s="25">
        <f>E136-1</f>
        <v>7</v>
      </c>
      <c r="G136" s="26"/>
      <c r="H136" s="26"/>
      <c r="I136" s="26"/>
      <c r="J136" s="26"/>
    </row>
    <row r="137">
      <c r="A137" s="43" t="s">
        <v>2439</v>
      </c>
      <c r="B137" s="27">
        <v>0.12319444444444444</v>
      </c>
      <c r="C137" s="43" t="s">
        <v>70</v>
      </c>
      <c r="D137" s="43" t="s">
        <v>366</v>
      </c>
      <c r="E137" s="28">
        <v>25.0</v>
      </c>
      <c r="F137" s="25">
        <f>E137-6</f>
        <v>19</v>
      </c>
      <c r="G137" s="26"/>
      <c r="H137" s="26"/>
      <c r="I137" s="26"/>
      <c r="J137" s="26"/>
    </row>
    <row r="138">
      <c r="A138" s="43" t="s">
        <v>2439</v>
      </c>
      <c r="B138" s="27">
        <v>0.12481481481481481</v>
      </c>
      <c r="C138" s="43" t="s">
        <v>66</v>
      </c>
      <c r="D138" s="43" t="s">
        <v>210</v>
      </c>
      <c r="E138" s="28" t="s">
        <v>68</v>
      </c>
      <c r="F138" s="28">
        <v>20.0</v>
      </c>
      <c r="G138" s="26"/>
      <c r="H138" s="26"/>
      <c r="I138" s="26"/>
      <c r="J138" s="26"/>
    </row>
    <row r="139">
      <c r="A139" s="43" t="s">
        <v>2439</v>
      </c>
      <c r="B139" s="27">
        <v>0.1376388888888889</v>
      </c>
      <c r="C139" s="43" t="s">
        <v>74</v>
      </c>
      <c r="D139" s="43" t="s">
        <v>2247</v>
      </c>
      <c r="E139" s="28">
        <v>10.0</v>
      </c>
      <c r="F139" s="25">
        <f>E139-0</f>
        <v>10</v>
      </c>
      <c r="G139" s="26"/>
      <c r="H139" s="26"/>
      <c r="I139" s="26"/>
      <c r="J139" s="26"/>
    </row>
    <row r="140">
      <c r="A140" s="43" t="s">
        <v>2439</v>
      </c>
      <c r="B140" s="27">
        <v>0.14037037037037037</v>
      </c>
      <c r="C140" s="43" t="s">
        <v>968</v>
      </c>
      <c r="D140" s="43" t="s">
        <v>71</v>
      </c>
      <c r="E140" s="28">
        <v>21.0</v>
      </c>
      <c r="F140" s="25">
        <f>E140-9</f>
        <v>12</v>
      </c>
      <c r="G140" s="26"/>
      <c r="H140" s="26"/>
      <c r="I140" s="26"/>
      <c r="J140" s="26"/>
    </row>
    <row r="141">
      <c r="A141" s="43" t="s">
        <v>2439</v>
      </c>
      <c r="B141" s="27">
        <v>0.14737268518518518</v>
      </c>
      <c r="C141" s="43" t="s">
        <v>968</v>
      </c>
      <c r="D141" s="43" t="s">
        <v>130</v>
      </c>
      <c r="E141" s="28">
        <v>17.0</v>
      </c>
      <c r="F141" s="25">
        <f>E141--1</f>
        <v>18</v>
      </c>
      <c r="G141" s="26"/>
      <c r="H141" s="26"/>
      <c r="I141" s="26"/>
      <c r="J141" s="26"/>
    </row>
    <row r="142">
      <c r="A142" s="43" t="s">
        <v>2439</v>
      </c>
      <c r="B142" s="27">
        <v>0.15015046296296297</v>
      </c>
      <c r="C142" s="43" t="s">
        <v>968</v>
      </c>
      <c r="D142" s="43" t="s">
        <v>2247</v>
      </c>
      <c r="E142" s="28">
        <v>21.0</v>
      </c>
      <c r="F142" s="25">
        <f>E142-9</f>
        <v>12</v>
      </c>
      <c r="G142" s="26"/>
      <c r="H142" s="26"/>
      <c r="I142" s="26"/>
      <c r="J142" s="26"/>
    </row>
    <row r="143">
      <c r="A143" s="43" t="s">
        <v>2439</v>
      </c>
      <c r="B143" s="27">
        <v>0.15083333333333335</v>
      </c>
      <c r="C143" s="43" t="s">
        <v>70</v>
      </c>
      <c r="D143" s="43" t="s">
        <v>2247</v>
      </c>
      <c r="E143" s="28" t="s">
        <v>88</v>
      </c>
      <c r="F143" s="28">
        <v>1.0</v>
      </c>
      <c r="G143" s="26"/>
      <c r="H143" s="26"/>
      <c r="I143" s="26"/>
      <c r="J143" s="26"/>
    </row>
    <row r="144">
      <c r="A144" s="43" t="s">
        <v>2439</v>
      </c>
      <c r="B144" s="27">
        <v>0.15090277777777777</v>
      </c>
      <c r="C144" s="43" t="s">
        <v>69</v>
      </c>
      <c r="D144" s="43" t="s">
        <v>2247</v>
      </c>
      <c r="E144" s="28">
        <v>11.0</v>
      </c>
      <c r="F144" s="25">
        <f>E144-5</f>
        <v>6</v>
      </c>
      <c r="G144" s="26"/>
      <c r="H144" s="26"/>
      <c r="I144" s="26"/>
      <c r="J144" s="26"/>
    </row>
    <row r="145">
      <c r="A145" s="43" t="s">
        <v>2439</v>
      </c>
      <c r="B145" s="27">
        <v>0.15537037037037038</v>
      </c>
      <c r="C145" s="43" t="s">
        <v>66</v>
      </c>
      <c r="D145" s="43" t="s">
        <v>132</v>
      </c>
      <c r="E145" s="28">
        <v>18.0</v>
      </c>
      <c r="F145" s="25">
        <f>E145-2</f>
        <v>16</v>
      </c>
      <c r="G145" s="26"/>
      <c r="H145" s="26"/>
      <c r="I145" s="26"/>
      <c r="J145" s="26"/>
    </row>
    <row r="146">
      <c r="A146" s="43" t="s">
        <v>2439</v>
      </c>
      <c r="B146" s="27">
        <v>0.1658564814814815</v>
      </c>
      <c r="C146" s="43" t="s">
        <v>66</v>
      </c>
      <c r="D146" s="43" t="s">
        <v>127</v>
      </c>
      <c r="E146" s="28">
        <v>21.0</v>
      </c>
      <c r="F146" s="25">
        <f>E146-5</f>
        <v>16</v>
      </c>
      <c r="G146" s="26"/>
      <c r="H146" s="26"/>
      <c r="I146" s="26"/>
      <c r="J146" s="26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71"/>
    <col customWidth="1" min="9" max="9" width="6.29"/>
    <col customWidth="1" min="10" max="10" width="46.29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2475</v>
      </c>
      <c r="B2" s="27">
        <v>0.013680555555555555</v>
      </c>
      <c r="C2" s="43" t="s">
        <v>74</v>
      </c>
      <c r="D2" s="43" t="s">
        <v>71</v>
      </c>
      <c r="E2" s="28">
        <v>5.0</v>
      </c>
      <c r="F2" s="28">
        <f>E2-0</f>
        <v>5</v>
      </c>
      <c r="G2" s="26"/>
      <c r="H2" s="26"/>
      <c r="I2" s="26"/>
      <c r="J2" s="26"/>
    </row>
    <row r="3">
      <c r="A3" s="43" t="s">
        <v>2475</v>
      </c>
      <c r="B3" s="27">
        <v>0.018877314814814816</v>
      </c>
      <c r="C3" s="43" t="s">
        <v>66</v>
      </c>
      <c r="D3" s="43" t="s">
        <v>67</v>
      </c>
      <c r="E3" s="28">
        <v>20.0</v>
      </c>
      <c r="F3" s="25">
        <f>E3-2</f>
        <v>18</v>
      </c>
      <c r="G3" s="26"/>
      <c r="H3" s="26"/>
      <c r="I3" s="26"/>
      <c r="J3" s="26"/>
    </row>
    <row r="4">
      <c r="A4" s="43" t="s">
        <v>2475</v>
      </c>
      <c r="B4" s="27">
        <v>0.02162037037037037</v>
      </c>
      <c r="C4" s="43" t="s">
        <v>69</v>
      </c>
      <c r="D4" s="43" t="s">
        <v>73</v>
      </c>
      <c r="E4" s="28">
        <v>26.0</v>
      </c>
      <c r="F4" s="25">
        <f>E4-8</f>
        <v>18</v>
      </c>
      <c r="G4" s="26"/>
      <c r="H4" s="26"/>
      <c r="I4" s="26"/>
      <c r="J4" s="26"/>
    </row>
    <row r="5">
      <c r="A5" s="43" t="s">
        <v>2475</v>
      </c>
      <c r="B5" s="27">
        <v>0.025034722222222222</v>
      </c>
      <c r="C5" s="43" t="s">
        <v>74</v>
      </c>
      <c r="D5" s="43" t="s">
        <v>71</v>
      </c>
      <c r="E5" s="28">
        <v>10.0</v>
      </c>
      <c r="F5" s="25">
        <f>E5-0</f>
        <v>10</v>
      </c>
      <c r="G5" s="26"/>
      <c r="H5" s="26"/>
      <c r="I5" s="26"/>
      <c r="J5" s="26"/>
    </row>
    <row r="6">
      <c r="A6" s="43" t="s">
        <v>2475</v>
      </c>
      <c r="B6" s="27">
        <v>0.03121527777777778</v>
      </c>
      <c r="C6" s="43" t="s">
        <v>69</v>
      </c>
      <c r="D6" s="43" t="s">
        <v>73</v>
      </c>
      <c r="E6" s="28">
        <f>F6+8</f>
        <v>27</v>
      </c>
      <c r="F6" s="28">
        <v>19.0</v>
      </c>
      <c r="G6" s="26"/>
      <c r="H6" s="26"/>
      <c r="I6" s="26"/>
      <c r="J6" s="26"/>
    </row>
    <row r="7">
      <c r="A7" s="43" t="s">
        <v>2475</v>
      </c>
      <c r="B7" s="27">
        <v>0.034525462962962966</v>
      </c>
      <c r="C7" s="43" t="s">
        <v>74</v>
      </c>
      <c r="D7" s="43" t="s">
        <v>67</v>
      </c>
      <c r="E7" s="28">
        <v>17.0</v>
      </c>
      <c r="F7" s="28">
        <f>E7-0</f>
        <v>17</v>
      </c>
      <c r="G7" s="26"/>
      <c r="H7" s="26"/>
      <c r="I7" s="26"/>
      <c r="J7" s="26"/>
    </row>
    <row r="8">
      <c r="A8" s="43" t="s">
        <v>2475</v>
      </c>
      <c r="B8" s="27">
        <v>0.03810185185185185</v>
      </c>
      <c r="C8" s="43" t="s">
        <v>66</v>
      </c>
      <c r="D8" s="43" t="s">
        <v>67</v>
      </c>
      <c r="E8" s="28">
        <v>13.0</v>
      </c>
      <c r="F8" s="28">
        <f>E8-2</f>
        <v>11</v>
      </c>
      <c r="G8" s="26"/>
      <c r="H8" s="26"/>
      <c r="I8" s="26"/>
      <c r="J8" s="26"/>
    </row>
    <row r="9">
      <c r="A9" s="43" t="s">
        <v>2475</v>
      </c>
      <c r="B9" s="27">
        <v>0.038217592592592595</v>
      </c>
      <c r="C9" s="43" t="s">
        <v>74</v>
      </c>
      <c r="D9" s="43" t="s">
        <v>67</v>
      </c>
      <c r="E9" s="28">
        <v>10.0</v>
      </c>
      <c r="F9" s="25">
        <f>E9-0</f>
        <v>10</v>
      </c>
      <c r="G9" s="26"/>
      <c r="H9" s="26"/>
      <c r="I9" s="26"/>
      <c r="J9" s="26"/>
    </row>
    <row r="10">
      <c r="A10" s="43" t="s">
        <v>2475</v>
      </c>
      <c r="B10" s="27">
        <v>0.03824074074074074</v>
      </c>
      <c r="C10" s="43" t="s">
        <v>69</v>
      </c>
      <c r="D10" s="43" t="s">
        <v>67</v>
      </c>
      <c r="E10" s="28">
        <v>15.0</v>
      </c>
      <c r="F10" s="25">
        <f>E10-5</f>
        <v>10</v>
      </c>
      <c r="G10" s="26"/>
      <c r="H10" s="26"/>
      <c r="I10" s="26"/>
      <c r="J10" s="26"/>
    </row>
    <row r="11">
      <c r="A11" s="43" t="s">
        <v>2475</v>
      </c>
      <c r="B11" s="27">
        <v>0.0427662037037037</v>
      </c>
      <c r="C11" s="43" t="s">
        <v>968</v>
      </c>
      <c r="D11" s="43" t="s">
        <v>71</v>
      </c>
      <c r="E11" s="28">
        <v>14.0</v>
      </c>
      <c r="F11" s="25">
        <f>E11-9</f>
        <v>5</v>
      </c>
      <c r="G11" s="26"/>
      <c r="H11" s="26"/>
      <c r="I11" s="26"/>
      <c r="J11" s="26"/>
    </row>
    <row r="12">
      <c r="A12" s="43" t="s">
        <v>2475</v>
      </c>
      <c r="B12" s="27">
        <v>0.04280092592592592</v>
      </c>
      <c r="C12" s="43" t="s">
        <v>82</v>
      </c>
      <c r="D12" s="43" t="s">
        <v>71</v>
      </c>
      <c r="E12" s="28">
        <v>15.0</v>
      </c>
      <c r="F12" s="25">
        <f>E12-8</f>
        <v>7</v>
      </c>
      <c r="G12" s="26"/>
      <c r="H12" s="26"/>
      <c r="I12" s="26"/>
      <c r="J12" s="26"/>
    </row>
    <row r="13">
      <c r="A13" s="43" t="s">
        <v>2475</v>
      </c>
      <c r="B13" s="27">
        <v>0.04913194444444444</v>
      </c>
      <c r="C13" s="43" t="s">
        <v>66</v>
      </c>
      <c r="D13" s="43" t="s">
        <v>127</v>
      </c>
      <c r="E13" s="28">
        <v>16.0</v>
      </c>
      <c r="F13" s="25">
        <f t="shared" ref="F13:F14" si="1">E13-5</f>
        <v>11</v>
      </c>
      <c r="G13" s="26"/>
      <c r="H13" s="26"/>
      <c r="I13" s="26"/>
      <c r="J13" s="26"/>
    </row>
    <row r="14">
      <c r="A14" s="43" t="s">
        <v>2475</v>
      </c>
      <c r="B14" s="27">
        <v>0.06599537037037037</v>
      </c>
      <c r="C14" s="43" t="s">
        <v>70</v>
      </c>
      <c r="D14" s="43" t="s">
        <v>80</v>
      </c>
      <c r="E14" s="28">
        <v>24.0</v>
      </c>
      <c r="F14" s="25">
        <f t="shared" si="1"/>
        <v>19</v>
      </c>
      <c r="G14" s="26"/>
      <c r="H14" s="26"/>
      <c r="I14" s="26"/>
      <c r="J14" s="26"/>
    </row>
    <row r="15">
      <c r="A15" s="43" t="s">
        <v>2475</v>
      </c>
      <c r="B15" s="27">
        <v>0.07895833333333334</v>
      </c>
      <c r="C15" s="43" t="s">
        <v>82</v>
      </c>
      <c r="D15" s="43" t="s">
        <v>67</v>
      </c>
      <c r="E15" s="28">
        <v>18.0</v>
      </c>
      <c r="F15" s="25">
        <f>E15-4</f>
        <v>14</v>
      </c>
      <c r="G15" s="26"/>
      <c r="H15" s="26"/>
      <c r="I15" s="26"/>
      <c r="J15" s="26"/>
    </row>
    <row r="16">
      <c r="A16" s="43" t="s">
        <v>2475</v>
      </c>
      <c r="B16" s="27">
        <v>0.07925925925925927</v>
      </c>
      <c r="C16" s="43" t="s">
        <v>82</v>
      </c>
      <c r="D16" s="43" t="s">
        <v>362</v>
      </c>
      <c r="E16" s="28">
        <v>23.0</v>
      </c>
      <c r="F16" s="25">
        <f>E16-10</f>
        <v>13</v>
      </c>
      <c r="G16" s="26"/>
      <c r="H16" s="26"/>
      <c r="I16" s="26"/>
      <c r="J16" s="26"/>
    </row>
    <row r="17">
      <c r="A17" s="43" t="s">
        <v>2475</v>
      </c>
      <c r="B17" s="27">
        <v>0.08362268518518519</v>
      </c>
      <c r="C17" s="43" t="s">
        <v>74</v>
      </c>
      <c r="D17" s="43" t="s">
        <v>73</v>
      </c>
      <c r="E17" s="28">
        <v>32.0</v>
      </c>
      <c r="F17" s="25">
        <f>E17-13</f>
        <v>19</v>
      </c>
      <c r="G17" s="26"/>
      <c r="H17" s="26"/>
      <c r="I17" s="26"/>
      <c r="J17" s="26"/>
    </row>
    <row r="18">
      <c r="A18" s="43" t="s">
        <v>2475</v>
      </c>
      <c r="B18" s="27">
        <v>0.08425925925925926</v>
      </c>
      <c r="C18" s="43" t="s">
        <v>74</v>
      </c>
      <c r="D18" s="43" t="s">
        <v>93</v>
      </c>
      <c r="E18" s="28">
        <v>17.0</v>
      </c>
      <c r="F18" s="25">
        <f>E18-10</f>
        <v>7</v>
      </c>
      <c r="G18" s="26"/>
      <c r="H18" s="26"/>
      <c r="I18" s="26"/>
      <c r="J18" s="43" t="s">
        <v>2476</v>
      </c>
    </row>
    <row r="19">
      <c r="A19" s="43" t="s">
        <v>2475</v>
      </c>
      <c r="B19" s="27">
        <v>0.08451388888888889</v>
      </c>
      <c r="C19" s="43" t="s">
        <v>82</v>
      </c>
      <c r="D19" s="43" t="s">
        <v>78</v>
      </c>
      <c r="E19" s="28">
        <v>6.0</v>
      </c>
      <c r="F19" s="25">
        <f>E19-2</f>
        <v>4</v>
      </c>
      <c r="G19" s="26"/>
      <c r="H19" s="26"/>
      <c r="I19" s="26"/>
      <c r="J19" s="26"/>
    </row>
    <row r="20">
      <c r="A20" s="43" t="s">
        <v>2475</v>
      </c>
      <c r="B20" s="27">
        <v>0.08471064814814815</v>
      </c>
      <c r="C20" s="43" t="s">
        <v>74</v>
      </c>
      <c r="D20" s="43" t="s">
        <v>91</v>
      </c>
      <c r="E20" s="28">
        <v>12.0</v>
      </c>
      <c r="F20" s="26"/>
      <c r="G20" s="26"/>
      <c r="H20" s="43" t="s">
        <v>2477</v>
      </c>
      <c r="I20" s="26"/>
      <c r="J20" s="26"/>
    </row>
    <row r="21">
      <c r="A21" s="43" t="s">
        <v>2475</v>
      </c>
      <c r="B21" s="27">
        <v>0.08516203703703704</v>
      </c>
      <c r="C21" s="43" t="s">
        <v>69</v>
      </c>
      <c r="D21" s="43" t="s">
        <v>73</v>
      </c>
      <c r="E21" s="43" t="s">
        <v>75</v>
      </c>
      <c r="F21" s="43" t="s">
        <v>75</v>
      </c>
      <c r="G21" s="26"/>
      <c r="H21" s="26"/>
      <c r="I21" s="26"/>
      <c r="J21" s="43" t="s">
        <v>2291</v>
      </c>
    </row>
    <row r="22">
      <c r="A22" s="43" t="s">
        <v>2475</v>
      </c>
      <c r="B22" s="27">
        <v>0.08516203703703704</v>
      </c>
      <c r="C22" s="43" t="s">
        <v>69</v>
      </c>
      <c r="D22" s="43" t="s">
        <v>73</v>
      </c>
      <c r="E22" s="43" t="s">
        <v>68</v>
      </c>
      <c r="F22" s="28">
        <v>20.0</v>
      </c>
      <c r="G22" s="26"/>
      <c r="H22" s="26"/>
      <c r="I22" s="26"/>
      <c r="J22" s="26"/>
    </row>
    <row r="23">
      <c r="A23" s="43" t="s">
        <v>2475</v>
      </c>
      <c r="B23" s="27">
        <v>0.08655092592592592</v>
      </c>
      <c r="C23" s="43" t="s">
        <v>69</v>
      </c>
      <c r="D23" s="43" t="s">
        <v>120</v>
      </c>
      <c r="E23" s="28">
        <v>20.0</v>
      </c>
      <c r="F23" s="26"/>
      <c r="G23" s="26"/>
      <c r="H23" s="43" t="s">
        <v>2478</v>
      </c>
      <c r="I23" s="26"/>
      <c r="J23" s="43" t="s">
        <v>1822</v>
      </c>
    </row>
    <row r="24">
      <c r="A24" s="43" t="s">
        <v>2475</v>
      </c>
      <c r="B24" s="27">
        <v>0.121875</v>
      </c>
      <c r="C24" s="43" t="s">
        <v>69</v>
      </c>
      <c r="D24" s="43" t="s">
        <v>127</v>
      </c>
      <c r="E24" s="28">
        <v>13.0</v>
      </c>
      <c r="F24" s="28">
        <f t="shared" ref="F24:F25" si="2">E24-5</f>
        <v>8</v>
      </c>
      <c r="G24" s="26"/>
      <c r="H24" s="26"/>
      <c r="I24" s="26"/>
      <c r="J24" s="26"/>
    </row>
    <row r="25">
      <c r="A25" s="43" t="s">
        <v>2475</v>
      </c>
      <c r="B25" s="27">
        <v>0.12188657407407408</v>
      </c>
      <c r="C25" s="43" t="s">
        <v>66</v>
      </c>
      <c r="D25" s="43" t="s">
        <v>127</v>
      </c>
      <c r="E25" s="28">
        <v>17.0</v>
      </c>
      <c r="F25" s="25">
        <f t="shared" si="2"/>
        <v>12</v>
      </c>
      <c r="G25" s="26"/>
      <c r="H25" s="26"/>
      <c r="I25" s="26"/>
      <c r="J25" s="26"/>
    </row>
    <row r="26">
      <c r="A26" s="43" t="s">
        <v>2475</v>
      </c>
      <c r="B26" s="27">
        <v>0.13003472222222223</v>
      </c>
      <c r="C26" s="43" t="s">
        <v>70</v>
      </c>
      <c r="D26" s="43" t="s">
        <v>127</v>
      </c>
      <c r="E26" s="28">
        <f t="shared" ref="E26:E27" si="3">F26+1</f>
        <v>19</v>
      </c>
      <c r="F26" s="28">
        <v>18.0</v>
      </c>
      <c r="G26" s="26"/>
      <c r="H26" s="26"/>
      <c r="I26" s="26"/>
      <c r="J26" s="43" t="s">
        <v>2291</v>
      </c>
    </row>
    <row r="27">
      <c r="A27" s="43" t="s">
        <v>2475</v>
      </c>
      <c r="B27" s="27">
        <v>0.13003472222222223</v>
      </c>
      <c r="C27" s="43" t="s">
        <v>70</v>
      </c>
      <c r="D27" s="43" t="s">
        <v>127</v>
      </c>
      <c r="E27" s="28">
        <f t="shared" si="3"/>
        <v>20</v>
      </c>
      <c r="F27" s="28">
        <v>19.0</v>
      </c>
      <c r="G27" s="26"/>
      <c r="H27" s="26"/>
      <c r="I27" s="26"/>
      <c r="J27" s="26"/>
    </row>
    <row r="28">
      <c r="A28" s="43" t="s">
        <v>2475</v>
      </c>
      <c r="B28" s="27">
        <v>0.13175925925925927</v>
      </c>
      <c r="C28" s="43" t="s">
        <v>70</v>
      </c>
      <c r="D28" s="43" t="s">
        <v>127</v>
      </c>
      <c r="E28" s="28">
        <v>10.0</v>
      </c>
      <c r="F28" s="25">
        <f>E28-1</f>
        <v>9</v>
      </c>
      <c r="G28" s="26"/>
      <c r="H28" s="26"/>
      <c r="I28" s="26"/>
      <c r="J28" s="26"/>
    </row>
    <row r="29">
      <c r="A29" s="43" t="s">
        <v>2475</v>
      </c>
      <c r="B29" s="27">
        <v>0.13236111111111112</v>
      </c>
      <c r="C29" s="43" t="s">
        <v>2479</v>
      </c>
      <c r="D29" s="43" t="s">
        <v>210</v>
      </c>
      <c r="E29" s="28">
        <v>5.0</v>
      </c>
      <c r="F29" s="25">
        <f>E29-2</f>
        <v>3</v>
      </c>
      <c r="G29" s="26"/>
      <c r="H29" s="26"/>
      <c r="I29" s="26"/>
      <c r="J29" s="26"/>
    </row>
    <row r="30">
      <c r="A30" s="43" t="s">
        <v>2475</v>
      </c>
      <c r="B30" s="27">
        <v>0.13380787037037037</v>
      </c>
      <c r="C30" s="43" t="s">
        <v>70</v>
      </c>
      <c r="D30" s="43" t="s">
        <v>127</v>
      </c>
      <c r="E30" s="43" t="s">
        <v>75</v>
      </c>
      <c r="F30" s="43" t="s">
        <v>75</v>
      </c>
      <c r="G30" s="26"/>
      <c r="H30" s="26"/>
      <c r="I30" s="26"/>
      <c r="J30" s="43" t="s">
        <v>2293</v>
      </c>
    </row>
    <row r="31">
      <c r="A31" s="43" t="s">
        <v>2475</v>
      </c>
      <c r="B31" s="27">
        <v>0.13380787037037037</v>
      </c>
      <c r="C31" s="43" t="s">
        <v>70</v>
      </c>
      <c r="D31" s="43" t="s">
        <v>127</v>
      </c>
      <c r="E31" s="28">
        <v>11.0</v>
      </c>
      <c r="F31" s="25">
        <f>E31-1</f>
        <v>10</v>
      </c>
      <c r="G31" s="26"/>
      <c r="H31" s="26"/>
      <c r="I31" s="26"/>
      <c r="J31" s="26"/>
    </row>
    <row r="32">
      <c r="A32" s="43" t="s">
        <v>2475</v>
      </c>
      <c r="B32" s="27">
        <v>0.13716435185185186</v>
      </c>
      <c r="C32" s="43" t="s">
        <v>2479</v>
      </c>
      <c r="D32" s="43" t="s">
        <v>127</v>
      </c>
      <c r="E32" s="28">
        <v>12.0</v>
      </c>
      <c r="F32" s="26"/>
      <c r="G32" s="26"/>
      <c r="H32" s="26"/>
      <c r="I32" s="26"/>
      <c r="J32" s="26"/>
    </row>
    <row r="33">
      <c r="A33" s="43" t="s">
        <v>2475</v>
      </c>
      <c r="B33" s="27">
        <v>0.14068287037037036</v>
      </c>
      <c r="C33" s="43" t="s">
        <v>82</v>
      </c>
      <c r="D33" s="43" t="s">
        <v>362</v>
      </c>
      <c r="E33" s="28">
        <v>14.0</v>
      </c>
      <c r="F33" s="25">
        <f>E33-10</f>
        <v>4</v>
      </c>
      <c r="G33" s="26"/>
      <c r="H33" s="26"/>
      <c r="I33" s="26"/>
      <c r="J33" s="26"/>
    </row>
    <row r="34">
      <c r="A34" s="43" t="s">
        <v>2475</v>
      </c>
      <c r="B34" s="27">
        <v>0.14099537037037038</v>
      </c>
      <c r="C34" s="43" t="s">
        <v>69</v>
      </c>
      <c r="D34" s="43" t="s">
        <v>362</v>
      </c>
      <c r="E34" s="43" t="s">
        <v>75</v>
      </c>
      <c r="F34" s="43" t="s">
        <v>75</v>
      </c>
      <c r="G34" s="26"/>
      <c r="H34" s="26"/>
      <c r="I34" s="26"/>
      <c r="J34" s="43" t="s">
        <v>2293</v>
      </c>
    </row>
    <row r="35">
      <c r="A35" s="43" t="s">
        <v>2475</v>
      </c>
      <c r="B35" s="27">
        <v>0.14099537037037038</v>
      </c>
      <c r="C35" s="43" t="s">
        <v>69</v>
      </c>
      <c r="D35" s="43" t="s">
        <v>362</v>
      </c>
      <c r="E35" s="28">
        <v>16.0</v>
      </c>
      <c r="F35" s="28">
        <f>E35-1</f>
        <v>15</v>
      </c>
      <c r="G35" s="26"/>
      <c r="H35" s="26"/>
      <c r="I35" s="26"/>
      <c r="J35" s="26"/>
    </row>
    <row r="36">
      <c r="A36" s="43" t="s">
        <v>2475</v>
      </c>
      <c r="B36" s="27">
        <v>0.14796296296296296</v>
      </c>
      <c r="C36" s="43" t="s">
        <v>70</v>
      </c>
      <c r="D36" s="43" t="s">
        <v>125</v>
      </c>
      <c r="E36" s="28">
        <v>22.0</v>
      </c>
      <c r="F36" s="28">
        <f>E36-9</f>
        <v>13</v>
      </c>
      <c r="G36" s="26"/>
      <c r="H36" s="26"/>
      <c r="I36" s="26"/>
      <c r="J36" s="26"/>
    </row>
    <row r="37">
      <c r="A37" s="43" t="s">
        <v>2475</v>
      </c>
      <c r="B37" s="27">
        <v>0.14835648148148148</v>
      </c>
      <c r="C37" s="43" t="s">
        <v>70</v>
      </c>
      <c r="D37" s="43" t="s">
        <v>83</v>
      </c>
      <c r="E37" s="28">
        <v>10.0</v>
      </c>
      <c r="F37" s="25">
        <f>E37-6</f>
        <v>4</v>
      </c>
      <c r="G37" s="26"/>
      <c r="H37" s="26"/>
      <c r="I37" s="26"/>
      <c r="J37" s="26"/>
    </row>
    <row r="38">
      <c r="A38" s="43" t="s">
        <v>2475</v>
      </c>
      <c r="B38" s="27">
        <v>0.15210648148148148</v>
      </c>
      <c r="C38" s="43" t="s">
        <v>69</v>
      </c>
      <c r="D38" s="43" t="s">
        <v>98</v>
      </c>
      <c r="E38" s="28">
        <v>19.0</v>
      </c>
      <c r="F38" s="25">
        <f>E38-1</f>
        <v>18</v>
      </c>
      <c r="G38" s="26"/>
      <c r="H38" s="26"/>
      <c r="I38" s="26"/>
      <c r="J38" s="26"/>
    </row>
    <row r="39">
      <c r="A39" s="43" t="s">
        <v>2475</v>
      </c>
      <c r="B39" s="27">
        <v>0.1678125</v>
      </c>
      <c r="C39" s="43" t="s">
        <v>82</v>
      </c>
      <c r="D39" s="43" t="s">
        <v>362</v>
      </c>
      <c r="E39" s="28">
        <v>26.0</v>
      </c>
      <c r="F39" s="25">
        <f>E39-10</f>
        <v>16</v>
      </c>
      <c r="G39" s="26"/>
      <c r="H39" s="26"/>
      <c r="I39" s="26"/>
      <c r="J39" s="26"/>
    </row>
    <row r="40">
      <c r="A40" s="43" t="s">
        <v>2475</v>
      </c>
      <c r="B40" s="27">
        <v>0.1705787037037037</v>
      </c>
      <c r="C40" s="43" t="s">
        <v>82</v>
      </c>
      <c r="D40" s="43" t="s">
        <v>76</v>
      </c>
      <c r="E40" s="28">
        <v>87.0</v>
      </c>
      <c r="F40" s="26"/>
      <c r="G40" s="26"/>
      <c r="H40" s="26"/>
      <c r="I40" s="26"/>
      <c r="J40" s="43" t="s">
        <v>2480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5.29"/>
    <col customWidth="1" min="9" max="9" width="6.29"/>
    <col customWidth="1" min="10" max="10" width="48.0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2481</v>
      </c>
      <c r="B2" s="31">
        <v>0.008958333333333334</v>
      </c>
      <c r="C2" s="10" t="s">
        <v>69</v>
      </c>
      <c r="D2" s="10" t="s">
        <v>67</v>
      </c>
      <c r="E2" s="13">
        <v>15.0</v>
      </c>
      <c r="F2" s="16">
        <f>E2-5</f>
        <v>10</v>
      </c>
    </row>
    <row r="3">
      <c r="A3" s="10" t="s">
        <v>2481</v>
      </c>
      <c r="B3" s="31">
        <v>0.009108796296296297</v>
      </c>
      <c r="C3" s="10" t="s">
        <v>968</v>
      </c>
      <c r="D3" s="10" t="s">
        <v>67</v>
      </c>
      <c r="E3" s="13">
        <v>11.0</v>
      </c>
      <c r="F3" s="16">
        <f>E3-9</f>
        <v>2</v>
      </c>
    </row>
    <row r="4">
      <c r="A4" s="10" t="s">
        <v>2481</v>
      </c>
      <c r="B4" s="31">
        <v>0.009849537037037037</v>
      </c>
      <c r="C4" s="10" t="s">
        <v>968</v>
      </c>
      <c r="D4" s="10" t="s">
        <v>67</v>
      </c>
      <c r="E4" s="13" t="s">
        <v>75</v>
      </c>
      <c r="F4" s="13" t="s">
        <v>75</v>
      </c>
      <c r="J4" s="10" t="s">
        <v>160</v>
      </c>
    </row>
    <row r="5">
      <c r="A5" s="10" t="s">
        <v>2481</v>
      </c>
      <c r="B5" s="31">
        <v>0.009849537037037037</v>
      </c>
      <c r="C5" s="10" t="s">
        <v>968</v>
      </c>
      <c r="D5" s="10" t="s">
        <v>67</v>
      </c>
      <c r="E5" s="13">
        <v>11.0</v>
      </c>
      <c r="F5" s="16">
        <f>E5-9</f>
        <v>2</v>
      </c>
      <c r="J5" s="10" t="s">
        <v>161</v>
      </c>
    </row>
    <row r="6">
      <c r="A6" s="10" t="s">
        <v>2481</v>
      </c>
      <c r="B6" s="31">
        <v>0.009965277777777778</v>
      </c>
      <c r="C6" s="10" t="s">
        <v>69</v>
      </c>
      <c r="D6" s="10" t="s">
        <v>67</v>
      </c>
      <c r="E6" s="13" t="s">
        <v>75</v>
      </c>
      <c r="F6" s="13" t="s">
        <v>75</v>
      </c>
      <c r="J6" s="10" t="s">
        <v>160</v>
      </c>
    </row>
    <row r="7">
      <c r="A7" s="10" t="s">
        <v>2481</v>
      </c>
      <c r="B7" s="31">
        <v>0.009965277777777778</v>
      </c>
      <c r="C7" s="10" t="s">
        <v>69</v>
      </c>
      <c r="D7" s="10" t="s">
        <v>67</v>
      </c>
      <c r="E7" s="13">
        <v>13.0</v>
      </c>
      <c r="F7" s="16">
        <f>E7-5</f>
        <v>8</v>
      </c>
      <c r="J7" s="10" t="s">
        <v>161</v>
      </c>
    </row>
    <row r="8">
      <c r="A8" s="10" t="s">
        <v>2481</v>
      </c>
      <c r="B8" s="31">
        <v>0.011423611111111112</v>
      </c>
      <c r="C8" s="10" t="s">
        <v>968</v>
      </c>
      <c r="D8" s="10" t="s">
        <v>130</v>
      </c>
      <c r="E8" s="13">
        <v>8.0</v>
      </c>
      <c r="F8" s="16">
        <f>E8--1</f>
        <v>9</v>
      </c>
    </row>
    <row r="9">
      <c r="A9" s="10" t="s">
        <v>2481</v>
      </c>
      <c r="B9" s="31">
        <v>0.022754629629629628</v>
      </c>
      <c r="C9" s="10" t="s">
        <v>2479</v>
      </c>
      <c r="D9" s="10" t="s">
        <v>125</v>
      </c>
      <c r="E9" s="13">
        <v>27.0</v>
      </c>
      <c r="F9" s="16">
        <f>E9-3-10</f>
        <v>14</v>
      </c>
      <c r="J9" s="10" t="s">
        <v>970</v>
      </c>
    </row>
    <row r="10">
      <c r="A10" s="10" t="s">
        <v>2481</v>
      </c>
      <c r="B10" s="31">
        <v>0.022824074074074073</v>
      </c>
      <c r="C10" s="10" t="s">
        <v>968</v>
      </c>
      <c r="D10" s="10" t="s">
        <v>125</v>
      </c>
      <c r="E10" s="13">
        <v>27.0</v>
      </c>
      <c r="F10" s="16">
        <f>E10-1-10</f>
        <v>16</v>
      </c>
      <c r="J10" s="10" t="s">
        <v>970</v>
      </c>
    </row>
    <row r="11">
      <c r="A11" s="10" t="s">
        <v>2481</v>
      </c>
      <c r="B11" s="31">
        <v>0.023136574074074073</v>
      </c>
      <c r="C11" s="10" t="s">
        <v>69</v>
      </c>
      <c r="D11" s="10" t="s">
        <v>125</v>
      </c>
      <c r="E11" s="13">
        <v>33.0</v>
      </c>
      <c r="F11" s="16">
        <f>E11-4-10</f>
        <v>19</v>
      </c>
      <c r="J11" s="10" t="s">
        <v>970</v>
      </c>
    </row>
    <row r="12">
      <c r="A12" s="10" t="s">
        <v>2481</v>
      </c>
      <c r="B12" s="31">
        <v>0.023171296296296297</v>
      </c>
      <c r="C12" s="10" t="s">
        <v>74</v>
      </c>
      <c r="D12" s="10" t="s">
        <v>125</v>
      </c>
      <c r="E12" s="13" t="s">
        <v>75</v>
      </c>
      <c r="F12" s="13" t="s">
        <v>75</v>
      </c>
      <c r="J12" s="10" t="s">
        <v>85</v>
      </c>
    </row>
    <row r="13">
      <c r="A13" s="10" t="s">
        <v>2481</v>
      </c>
      <c r="B13" s="31">
        <v>0.023171296296296297</v>
      </c>
      <c r="C13" s="10" t="s">
        <v>74</v>
      </c>
      <c r="D13" s="10" t="s">
        <v>125</v>
      </c>
      <c r="E13" s="13" t="s">
        <v>68</v>
      </c>
      <c r="F13" s="13">
        <v>20.0</v>
      </c>
      <c r="J13" s="10" t="s">
        <v>2472</v>
      </c>
    </row>
    <row r="14">
      <c r="A14" s="10" t="s">
        <v>2481</v>
      </c>
      <c r="B14" s="31">
        <v>0.02318287037037037</v>
      </c>
      <c r="C14" s="10" t="s">
        <v>70</v>
      </c>
      <c r="D14" s="10" t="s">
        <v>125</v>
      </c>
      <c r="E14" s="13">
        <v>31.0</v>
      </c>
      <c r="F14" s="16">
        <f>E14-9-10</f>
        <v>12</v>
      </c>
      <c r="J14" s="10" t="s">
        <v>970</v>
      </c>
    </row>
    <row r="15">
      <c r="A15" s="10" t="s">
        <v>2481</v>
      </c>
      <c r="B15" s="31">
        <v>0.023310185185185184</v>
      </c>
      <c r="C15" s="10" t="s">
        <v>82</v>
      </c>
      <c r="D15" s="10" t="s">
        <v>125</v>
      </c>
      <c r="E15" s="13">
        <v>28.0</v>
      </c>
      <c r="F15" s="16">
        <f>E15-2-10</f>
        <v>16</v>
      </c>
      <c r="J15" s="10" t="s">
        <v>970</v>
      </c>
    </row>
    <row r="16">
      <c r="A16" s="10" t="s">
        <v>2481</v>
      </c>
      <c r="B16" s="31">
        <v>0.02332175925925926</v>
      </c>
      <c r="C16" s="10" t="s">
        <v>66</v>
      </c>
      <c r="D16" s="10" t="s">
        <v>125</v>
      </c>
      <c r="E16" s="13">
        <v>15.0</v>
      </c>
      <c r="F16" s="16">
        <f>E16-10</f>
        <v>5</v>
      </c>
      <c r="J16" s="10" t="s">
        <v>2482</v>
      </c>
    </row>
    <row r="17">
      <c r="A17" s="10" t="s">
        <v>2481</v>
      </c>
      <c r="B17" s="31">
        <v>0.023842592592592592</v>
      </c>
      <c r="C17" s="10" t="s">
        <v>66</v>
      </c>
      <c r="D17" s="10" t="s">
        <v>67</v>
      </c>
      <c r="E17" s="13" t="s">
        <v>88</v>
      </c>
      <c r="F17" s="13">
        <v>1.0</v>
      </c>
    </row>
    <row r="18">
      <c r="A18" s="10" t="s">
        <v>2481</v>
      </c>
      <c r="B18" s="31">
        <v>0.02392361111111111</v>
      </c>
      <c r="C18" s="10" t="s">
        <v>74</v>
      </c>
      <c r="D18" s="10" t="s">
        <v>67</v>
      </c>
      <c r="E18" s="13">
        <v>17.0</v>
      </c>
      <c r="F18" s="16">
        <f>E18-0</f>
        <v>17</v>
      </c>
    </row>
    <row r="19">
      <c r="A19" s="10" t="s">
        <v>2481</v>
      </c>
      <c r="B19" s="31">
        <v>0.02704861111111111</v>
      </c>
      <c r="C19" s="10" t="s">
        <v>157</v>
      </c>
      <c r="D19" s="10" t="s">
        <v>125</v>
      </c>
      <c r="E19" s="13">
        <v>6.0</v>
      </c>
      <c r="F19" s="16">
        <f>E19-4</f>
        <v>2</v>
      </c>
    </row>
    <row r="20">
      <c r="A20" s="10" t="s">
        <v>2481</v>
      </c>
      <c r="B20" s="31">
        <v>0.027685185185185184</v>
      </c>
      <c r="C20" s="10" t="s">
        <v>157</v>
      </c>
      <c r="D20" s="10" t="s">
        <v>67</v>
      </c>
      <c r="E20" s="13" t="s">
        <v>75</v>
      </c>
      <c r="F20" s="13" t="s">
        <v>75</v>
      </c>
      <c r="J20" s="10" t="s">
        <v>160</v>
      </c>
    </row>
    <row r="21">
      <c r="A21" s="10" t="s">
        <v>2481</v>
      </c>
      <c r="B21" s="31">
        <v>0.027685185185185184</v>
      </c>
      <c r="C21" s="10" t="s">
        <v>157</v>
      </c>
      <c r="D21" s="10" t="s">
        <v>67</v>
      </c>
      <c r="E21" s="13">
        <v>7.0</v>
      </c>
      <c r="F21" s="16">
        <f>E21-3</f>
        <v>4</v>
      </c>
      <c r="J21" s="10" t="s">
        <v>161</v>
      </c>
    </row>
    <row r="22">
      <c r="A22" s="10" t="s">
        <v>2481</v>
      </c>
      <c r="B22" s="31">
        <v>0.032928240740740744</v>
      </c>
      <c r="C22" s="10" t="s">
        <v>69</v>
      </c>
      <c r="D22" s="10" t="s">
        <v>131</v>
      </c>
      <c r="E22" s="13">
        <v>3.0</v>
      </c>
      <c r="F22" s="16">
        <f>E22-1</f>
        <v>2</v>
      </c>
    </row>
    <row r="23">
      <c r="A23" s="10" t="s">
        <v>2481</v>
      </c>
      <c r="B23" s="31">
        <v>0.03501157407407408</v>
      </c>
      <c r="C23" s="10" t="s">
        <v>2479</v>
      </c>
      <c r="D23" s="10" t="s">
        <v>67</v>
      </c>
      <c r="E23" s="13">
        <v>23.0</v>
      </c>
      <c r="F23" s="16">
        <f t="shared" ref="F23:F24" si="1">E23-4</f>
        <v>19</v>
      </c>
      <c r="J23" s="10" t="s">
        <v>2483</v>
      </c>
    </row>
    <row r="24">
      <c r="A24" s="10" t="s">
        <v>2481</v>
      </c>
      <c r="B24" s="31">
        <v>0.035034722222222224</v>
      </c>
      <c r="C24" s="10" t="s">
        <v>69</v>
      </c>
      <c r="D24" s="10" t="s">
        <v>67</v>
      </c>
      <c r="E24" s="13">
        <v>14.0</v>
      </c>
      <c r="F24" s="16">
        <f t="shared" si="1"/>
        <v>10</v>
      </c>
      <c r="J24" s="10" t="s">
        <v>2483</v>
      </c>
    </row>
    <row r="25">
      <c r="A25" s="10" t="s">
        <v>2481</v>
      </c>
      <c r="B25" s="31">
        <v>0.049039351851851855</v>
      </c>
      <c r="C25" s="10" t="s">
        <v>74</v>
      </c>
      <c r="D25" s="10" t="s">
        <v>125</v>
      </c>
      <c r="E25" s="13" t="s">
        <v>75</v>
      </c>
      <c r="F25" s="13" t="s">
        <v>75</v>
      </c>
      <c r="J25" s="10" t="s">
        <v>85</v>
      </c>
    </row>
    <row r="26">
      <c r="A26" s="10" t="s">
        <v>2481</v>
      </c>
      <c r="B26" s="31">
        <v>0.049039351851851855</v>
      </c>
      <c r="C26" s="10" t="s">
        <v>74</v>
      </c>
      <c r="D26" s="10" t="s">
        <v>125</v>
      </c>
      <c r="E26" s="13">
        <v>27.0</v>
      </c>
      <c r="F26" s="16">
        <f>E26-13</f>
        <v>14</v>
      </c>
      <c r="J26" s="10" t="s">
        <v>86</v>
      </c>
    </row>
    <row r="27">
      <c r="A27" s="10" t="s">
        <v>2481</v>
      </c>
      <c r="B27" s="31">
        <v>0.04917824074074074</v>
      </c>
      <c r="C27" s="10" t="s">
        <v>70</v>
      </c>
      <c r="D27" s="10" t="s">
        <v>125</v>
      </c>
      <c r="E27" s="13">
        <v>18.0</v>
      </c>
      <c r="F27" s="16">
        <f>E27-9</f>
        <v>9</v>
      </c>
    </row>
    <row r="28">
      <c r="A28" s="10" t="s">
        <v>2481</v>
      </c>
      <c r="B28" s="31">
        <v>0.04945601851851852</v>
      </c>
      <c r="C28" s="10" t="s">
        <v>2479</v>
      </c>
      <c r="D28" s="10" t="s">
        <v>125</v>
      </c>
      <c r="E28" s="13">
        <v>17.0</v>
      </c>
      <c r="F28" s="16">
        <f>E28-3</f>
        <v>14</v>
      </c>
    </row>
    <row r="29">
      <c r="A29" s="10" t="s">
        <v>2481</v>
      </c>
      <c r="B29" s="31">
        <v>0.05116898148148148</v>
      </c>
      <c r="C29" s="10" t="s">
        <v>70</v>
      </c>
      <c r="D29" s="10" t="s">
        <v>93</v>
      </c>
      <c r="E29" s="13" t="s">
        <v>75</v>
      </c>
      <c r="F29" s="13" t="s">
        <v>75</v>
      </c>
      <c r="J29" s="10" t="s">
        <v>85</v>
      </c>
    </row>
    <row r="30">
      <c r="A30" s="10" t="s">
        <v>2481</v>
      </c>
      <c r="B30" s="31">
        <v>0.05116898148148148</v>
      </c>
      <c r="C30" s="10" t="s">
        <v>70</v>
      </c>
      <c r="D30" s="10" t="s">
        <v>93</v>
      </c>
      <c r="E30" s="13">
        <v>29.0</v>
      </c>
      <c r="F30" s="13">
        <v>19.0</v>
      </c>
      <c r="J30" s="10" t="s">
        <v>204</v>
      </c>
    </row>
    <row r="31">
      <c r="A31" s="10" t="s">
        <v>2481</v>
      </c>
      <c r="B31" s="31">
        <v>0.05122685185185185</v>
      </c>
      <c r="C31" s="10" t="s">
        <v>70</v>
      </c>
      <c r="D31" s="10" t="s">
        <v>91</v>
      </c>
      <c r="E31" s="13">
        <v>9.0</v>
      </c>
      <c r="F31" s="16"/>
      <c r="H31" s="10" t="s">
        <v>2484</v>
      </c>
    </row>
    <row r="32">
      <c r="A32" s="10" t="s">
        <v>2481</v>
      </c>
      <c r="B32" s="31">
        <v>0.05150462962962963</v>
      </c>
      <c r="C32" s="10" t="s">
        <v>70</v>
      </c>
      <c r="D32" s="10" t="s">
        <v>93</v>
      </c>
      <c r="E32" s="13">
        <v>13.0</v>
      </c>
      <c r="F32" s="16">
        <f>E32-9</f>
        <v>4</v>
      </c>
      <c r="J32" s="10" t="s">
        <v>148</v>
      </c>
    </row>
    <row r="33">
      <c r="A33" s="10" t="s">
        <v>2481</v>
      </c>
      <c r="B33" s="31">
        <v>0.05158564814814815</v>
      </c>
      <c r="C33" s="10" t="s">
        <v>70</v>
      </c>
      <c r="D33" s="10" t="s">
        <v>91</v>
      </c>
      <c r="E33" s="13">
        <v>8.0</v>
      </c>
      <c r="F33" s="16"/>
      <c r="H33" s="10" t="s">
        <v>2485</v>
      </c>
    </row>
    <row r="34">
      <c r="A34" s="10" t="s">
        <v>2481</v>
      </c>
      <c r="B34" s="31">
        <v>0.051944444444444446</v>
      </c>
      <c r="C34" s="10" t="s">
        <v>2479</v>
      </c>
      <c r="D34" s="10" t="s">
        <v>87</v>
      </c>
      <c r="E34" s="13">
        <v>16.0</v>
      </c>
      <c r="F34" s="16">
        <f>E34-3</f>
        <v>13</v>
      </c>
    </row>
    <row r="35">
      <c r="A35" s="10" t="s">
        <v>2481</v>
      </c>
      <c r="B35" s="31">
        <v>0.05196759259259259</v>
      </c>
      <c r="C35" s="10" t="s">
        <v>69</v>
      </c>
      <c r="D35" s="10" t="s">
        <v>87</v>
      </c>
      <c r="E35" s="13">
        <v>20.0</v>
      </c>
      <c r="F35" s="16">
        <f>E35-4</f>
        <v>16</v>
      </c>
    </row>
    <row r="36">
      <c r="A36" s="10" t="s">
        <v>2481</v>
      </c>
      <c r="B36" s="31">
        <v>0.052037037037037034</v>
      </c>
      <c r="C36" s="10" t="s">
        <v>70</v>
      </c>
      <c r="D36" s="10" t="s">
        <v>87</v>
      </c>
      <c r="E36" s="13">
        <v>19.0</v>
      </c>
      <c r="F36" s="16">
        <f t="shared" ref="F36:F37" si="2">E36-5</f>
        <v>14</v>
      </c>
    </row>
    <row r="37">
      <c r="A37" s="10" t="s">
        <v>2481</v>
      </c>
      <c r="B37" s="31">
        <v>0.05206018518518519</v>
      </c>
      <c r="C37" s="10" t="s">
        <v>74</v>
      </c>
      <c r="D37" s="10" t="s">
        <v>87</v>
      </c>
      <c r="E37" s="13">
        <v>19.0</v>
      </c>
      <c r="F37" s="16">
        <f t="shared" si="2"/>
        <v>14</v>
      </c>
    </row>
    <row r="38">
      <c r="A38" s="10" t="s">
        <v>2481</v>
      </c>
      <c r="B38" s="31">
        <v>0.05224537037037037</v>
      </c>
      <c r="C38" s="10" t="s">
        <v>82</v>
      </c>
      <c r="D38" s="10" t="s">
        <v>87</v>
      </c>
      <c r="E38" s="13">
        <v>16.0</v>
      </c>
      <c r="F38" s="16">
        <f>E38-1</f>
        <v>15</v>
      </c>
    </row>
    <row r="39">
      <c r="A39" s="10" t="s">
        <v>2481</v>
      </c>
      <c r="B39" s="31">
        <v>0.05233796296296296</v>
      </c>
      <c r="C39" s="10" t="s">
        <v>66</v>
      </c>
      <c r="D39" s="10" t="s">
        <v>87</v>
      </c>
      <c r="E39" s="13">
        <v>4.0</v>
      </c>
      <c r="F39" s="16">
        <f>E39-0</f>
        <v>4</v>
      </c>
    </row>
    <row r="40">
      <c r="A40" s="10" t="s">
        <v>2481</v>
      </c>
      <c r="B40" s="31">
        <v>0.05237268518518518</v>
      </c>
      <c r="C40" s="10" t="s">
        <v>968</v>
      </c>
      <c r="D40" s="10" t="s">
        <v>87</v>
      </c>
      <c r="E40" s="13">
        <v>6.0</v>
      </c>
      <c r="F40" s="16">
        <f>E40-1</f>
        <v>5</v>
      </c>
    </row>
    <row r="41">
      <c r="A41" s="10" t="s">
        <v>2481</v>
      </c>
      <c r="B41" s="31">
        <v>0.052569444444444446</v>
      </c>
      <c r="C41" s="10" t="s">
        <v>69</v>
      </c>
      <c r="D41" s="10" t="s">
        <v>89</v>
      </c>
      <c r="E41" s="13">
        <v>26.0</v>
      </c>
      <c r="F41" s="16">
        <f>E41-9</f>
        <v>17</v>
      </c>
      <c r="J41" s="10" t="s">
        <v>1523</v>
      </c>
    </row>
    <row r="42">
      <c r="A42" s="10" t="s">
        <v>2481</v>
      </c>
      <c r="B42" s="31">
        <v>0.05265046296296296</v>
      </c>
      <c r="C42" s="10" t="s">
        <v>69</v>
      </c>
      <c r="D42" s="10" t="s">
        <v>91</v>
      </c>
      <c r="E42" s="13">
        <v>18.0</v>
      </c>
      <c r="F42" s="16"/>
      <c r="H42" s="10" t="s">
        <v>2486</v>
      </c>
    </row>
    <row r="43">
      <c r="A43" s="10" t="s">
        <v>2481</v>
      </c>
      <c r="B43" s="31">
        <v>0.053287037037037036</v>
      </c>
      <c r="C43" s="10" t="s">
        <v>74</v>
      </c>
      <c r="D43" s="10" t="s">
        <v>93</v>
      </c>
      <c r="E43" s="13">
        <v>15.0</v>
      </c>
      <c r="F43" s="16">
        <f t="shared" ref="F43:F44" si="3">E43-10</f>
        <v>5</v>
      </c>
      <c r="J43" s="10" t="s">
        <v>85</v>
      </c>
    </row>
    <row r="44">
      <c r="A44" s="10" t="s">
        <v>2481</v>
      </c>
      <c r="B44" s="31">
        <v>0.053287037037037036</v>
      </c>
      <c r="C44" s="10" t="s">
        <v>74</v>
      </c>
      <c r="D44" s="10" t="s">
        <v>93</v>
      </c>
      <c r="E44" s="13">
        <v>18.0</v>
      </c>
      <c r="F44" s="16">
        <f t="shared" si="3"/>
        <v>8</v>
      </c>
      <c r="J44" s="10" t="s">
        <v>1313</v>
      </c>
    </row>
    <row r="45">
      <c r="A45" s="10" t="s">
        <v>2481</v>
      </c>
      <c r="B45" s="31">
        <v>0.053425925925925925</v>
      </c>
      <c r="C45" s="10" t="s">
        <v>74</v>
      </c>
      <c r="D45" s="10" t="s">
        <v>91</v>
      </c>
      <c r="E45" s="13">
        <v>41.0</v>
      </c>
      <c r="F45" s="16"/>
      <c r="H45" s="10" t="s">
        <v>2487</v>
      </c>
      <c r="I45" s="10">
        <v>1.0</v>
      </c>
      <c r="J45" s="10" t="s">
        <v>493</v>
      </c>
    </row>
    <row r="46">
      <c r="A46" s="10" t="s">
        <v>2481</v>
      </c>
      <c r="B46" s="31">
        <v>0.05513888888888889</v>
      </c>
      <c r="C46" s="10" t="s">
        <v>70</v>
      </c>
      <c r="D46" s="10" t="s">
        <v>93</v>
      </c>
      <c r="E46" s="13">
        <v>15.0</v>
      </c>
      <c r="F46" s="16">
        <f>E46-9</f>
        <v>6</v>
      </c>
      <c r="J46" s="10" t="s">
        <v>148</v>
      </c>
    </row>
    <row r="47">
      <c r="A47" s="10" t="s">
        <v>2481</v>
      </c>
      <c r="B47" s="31">
        <v>0.05525462962962963</v>
      </c>
      <c r="C47" s="10" t="s">
        <v>70</v>
      </c>
      <c r="D47" s="10" t="s">
        <v>91</v>
      </c>
      <c r="E47" s="13">
        <v>14.0</v>
      </c>
      <c r="F47" s="16"/>
      <c r="H47" s="10" t="s">
        <v>2488</v>
      </c>
    </row>
    <row r="48">
      <c r="A48" s="10" t="s">
        <v>2481</v>
      </c>
      <c r="B48" s="31">
        <v>0.05533564814814815</v>
      </c>
      <c r="C48" s="10" t="s">
        <v>70</v>
      </c>
      <c r="D48" s="10" t="s">
        <v>93</v>
      </c>
      <c r="E48" s="13">
        <v>21.0</v>
      </c>
      <c r="F48" s="16">
        <f>E48-9</f>
        <v>12</v>
      </c>
      <c r="J48" s="10" t="s">
        <v>148</v>
      </c>
    </row>
    <row r="49">
      <c r="A49" s="10" t="s">
        <v>2481</v>
      </c>
      <c r="B49" s="31">
        <v>0.05537037037037037</v>
      </c>
      <c r="C49" s="10" t="s">
        <v>70</v>
      </c>
      <c r="D49" s="10" t="s">
        <v>91</v>
      </c>
      <c r="E49" s="13">
        <v>8.0</v>
      </c>
      <c r="F49" s="16"/>
      <c r="H49" s="10" t="s">
        <v>2489</v>
      </c>
    </row>
    <row r="50">
      <c r="A50" s="10" t="s">
        <v>2481</v>
      </c>
      <c r="B50" s="31">
        <v>0.05550925925925926</v>
      </c>
      <c r="C50" s="10" t="s">
        <v>70</v>
      </c>
      <c r="D50" s="10" t="s">
        <v>93</v>
      </c>
      <c r="E50" s="13">
        <v>17.0</v>
      </c>
      <c r="F50" s="13">
        <v>7.0</v>
      </c>
      <c r="J50" s="10" t="s">
        <v>99</v>
      </c>
    </row>
    <row r="51">
      <c r="A51" s="10" t="s">
        <v>2481</v>
      </c>
      <c r="B51" s="31">
        <v>0.05550925925925926</v>
      </c>
      <c r="C51" s="10" t="s">
        <v>70</v>
      </c>
      <c r="D51" s="10" t="s">
        <v>93</v>
      </c>
      <c r="E51" s="13">
        <v>27.0</v>
      </c>
      <c r="F51" s="13">
        <v>17.0</v>
      </c>
      <c r="J51" s="10" t="s">
        <v>99</v>
      </c>
    </row>
    <row r="52">
      <c r="A52" s="10" t="s">
        <v>2481</v>
      </c>
      <c r="B52" s="31">
        <v>0.05559027777777778</v>
      </c>
      <c r="C52" s="10" t="s">
        <v>70</v>
      </c>
      <c r="D52" s="10" t="s">
        <v>91</v>
      </c>
      <c r="E52" s="13">
        <v>11.0</v>
      </c>
      <c r="F52" s="16"/>
      <c r="H52" s="10" t="s">
        <v>2490</v>
      </c>
    </row>
    <row r="53">
      <c r="A53" s="10" t="s">
        <v>2481</v>
      </c>
      <c r="B53" s="31">
        <v>0.05561342592592593</v>
      </c>
      <c r="C53" s="10" t="s">
        <v>70</v>
      </c>
      <c r="D53" s="10" t="s">
        <v>91</v>
      </c>
      <c r="E53" s="13">
        <v>10.0</v>
      </c>
      <c r="F53" s="16"/>
      <c r="H53" s="10" t="s">
        <v>2491</v>
      </c>
      <c r="I53" s="10">
        <v>1.0</v>
      </c>
    </row>
    <row r="54">
      <c r="A54" s="10" t="s">
        <v>2481</v>
      </c>
      <c r="B54" s="31">
        <v>0.056886574074074076</v>
      </c>
      <c r="C54" s="10" t="s">
        <v>2479</v>
      </c>
      <c r="D54" s="10" t="s">
        <v>91</v>
      </c>
      <c r="E54" s="13">
        <v>32.0</v>
      </c>
      <c r="F54" s="16"/>
      <c r="H54" s="10" t="s">
        <v>2492</v>
      </c>
      <c r="J54" s="10" t="s">
        <v>2459</v>
      </c>
    </row>
    <row r="55">
      <c r="A55" s="10" t="s">
        <v>2481</v>
      </c>
      <c r="B55" s="31">
        <v>0.058888888888888886</v>
      </c>
      <c r="C55" s="10" t="s">
        <v>2479</v>
      </c>
      <c r="D55" s="10" t="s">
        <v>81</v>
      </c>
      <c r="E55" s="13">
        <v>5.0</v>
      </c>
      <c r="F55" s="16">
        <f>E55-2</f>
        <v>3</v>
      </c>
      <c r="H55" s="10" t="s">
        <v>2493</v>
      </c>
      <c r="J55" s="10" t="s">
        <v>2494</v>
      </c>
    </row>
    <row r="56">
      <c r="A56" s="10" t="s">
        <v>2481</v>
      </c>
      <c r="B56" s="31">
        <v>0.06097222222222222</v>
      </c>
      <c r="C56" s="10" t="s">
        <v>66</v>
      </c>
      <c r="D56" s="10" t="s">
        <v>89</v>
      </c>
      <c r="E56" s="13">
        <v>19.0</v>
      </c>
      <c r="F56" s="16">
        <f t="shared" ref="F56:F58" si="4">E56-9</f>
        <v>10</v>
      </c>
      <c r="J56" s="10" t="s">
        <v>2495</v>
      </c>
    </row>
    <row r="57">
      <c r="A57" s="10" t="s">
        <v>2481</v>
      </c>
      <c r="B57" s="31">
        <v>0.06087962962962963</v>
      </c>
      <c r="C57" s="10" t="s">
        <v>66</v>
      </c>
      <c r="D57" s="10" t="s">
        <v>89</v>
      </c>
      <c r="E57" s="13">
        <v>11.0</v>
      </c>
      <c r="F57" s="16">
        <f t="shared" si="4"/>
        <v>2</v>
      </c>
      <c r="J57" s="10" t="s">
        <v>2495</v>
      </c>
    </row>
    <row r="58">
      <c r="A58" s="10" t="s">
        <v>2481</v>
      </c>
      <c r="B58" s="31">
        <v>0.06101851851851852</v>
      </c>
      <c r="C58" s="10" t="s">
        <v>66</v>
      </c>
      <c r="D58" s="10" t="s">
        <v>89</v>
      </c>
      <c r="E58" s="13">
        <v>28.0</v>
      </c>
      <c r="F58" s="16">
        <f t="shared" si="4"/>
        <v>19</v>
      </c>
      <c r="J58" s="10" t="s">
        <v>2495</v>
      </c>
    </row>
    <row r="59">
      <c r="A59" s="10" t="s">
        <v>2481</v>
      </c>
      <c r="B59" s="31">
        <v>0.06112268518518518</v>
      </c>
      <c r="C59" s="10" t="s">
        <v>66</v>
      </c>
      <c r="D59" s="10" t="s">
        <v>91</v>
      </c>
      <c r="E59" s="13">
        <v>20.0</v>
      </c>
      <c r="F59" s="16"/>
      <c r="H59" s="10" t="s">
        <v>2496</v>
      </c>
      <c r="J59" s="10" t="s">
        <v>2497</v>
      </c>
    </row>
    <row r="60">
      <c r="A60" s="10" t="s">
        <v>2481</v>
      </c>
      <c r="B60" s="31">
        <v>0.06306712962962963</v>
      </c>
      <c r="C60" s="10" t="s">
        <v>69</v>
      </c>
      <c r="D60" s="10" t="s">
        <v>89</v>
      </c>
      <c r="E60" s="13">
        <v>24.0</v>
      </c>
      <c r="F60" s="13">
        <v>15.0</v>
      </c>
      <c r="J60" s="10" t="s">
        <v>1782</v>
      </c>
    </row>
    <row r="61">
      <c r="A61" s="10" t="s">
        <v>2481</v>
      </c>
      <c r="B61" s="31">
        <v>0.06325231481481482</v>
      </c>
      <c r="C61" s="10" t="s">
        <v>69</v>
      </c>
      <c r="D61" s="10" t="s">
        <v>91</v>
      </c>
      <c r="E61" s="13">
        <v>24.0</v>
      </c>
      <c r="F61" s="16"/>
      <c r="H61" s="10" t="s">
        <v>2498</v>
      </c>
      <c r="I61" s="10">
        <v>1.0</v>
      </c>
    </row>
    <row r="62">
      <c r="A62" s="10" t="s">
        <v>2481</v>
      </c>
      <c r="B62" s="31">
        <v>0.06414351851851852</v>
      </c>
      <c r="C62" s="10" t="s">
        <v>74</v>
      </c>
      <c r="D62" s="10" t="s">
        <v>125</v>
      </c>
      <c r="E62" s="13">
        <v>27.0</v>
      </c>
      <c r="F62" s="16">
        <f>E62-13</f>
        <v>14</v>
      </c>
      <c r="J62" s="10" t="s">
        <v>86</v>
      </c>
    </row>
    <row r="63">
      <c r="A63" s="10" t="s">
        <v>2481</v>
      </c>
      <c r="B63" s="31">
        <v>0.06414351851851852</v>
      </c>
      <c r="C63" s="10" t="s">
        <v>74</v>
      </c>
      <c r="D63" s="10" t="s">
        <v>125</v>
      </c>
      <c r="E63" s="13" t="s">
        <v>75</v>
      </c>
      <c r="F63" s="13" t="s">
        <v>75</v>
      </c>
      <c r="J63" s="10" t="s">
        <v>85</v>
      </c>
    </row>
    <row r="64">
      <c r="A64" s="10" t="s">
        <v>2481</v>
      </c>
      <c r="B64" s="31">
        <v>0.06450231481481482</v>
      </c>
      <c r="C64" s="10" t="s">
        <v>74</v>
      </c>
      <c r="D64" s="10" t="s">
        <v>93</v>
      </c>
      <c r="E64" s="13">
        <v>13.0</v>
      </c>
      <c r="F64" s="16">
        <f>E64-10</f>
        <v>3</v>
      </c>
      <c r="J64" s="10" t="s">
        <v>1363</v>
      </c>
    </row>
    <row r="65">
      <c r="A65" s="10" t="s">
        <v>2481</v>
      </c>
      <c r="B65" s="31">
        <v>0.06457175925925926</v>
      </c>
      <c r="C65" s="10" t="s">
        <v>74</v>
      </c>
      <c r="D65" s="10" t="s">
        <v>91</v>
      </c>
      <c r="E65" s="13">
        <v>23.0</v>
      </c>
      <c r="F65" s="16"/>
      <c r="H65" s="10" t="s">
        <v>2499</v>
      </c>
    </row>
    <row r="66">
      <c r="A66" s="10" t="s">
        <v>2481</v>
      </c>
      <c r="B66" s="31">
        <v>0.06560185185185186</v>
      </c>
      <c r="C66" s="10" t="s">
        <v>70</v>
      </c>
      <c r="D66" s="10" t="s">
        <v>78</v>
      </c>
      <c r="E66" s="13">
        <v>19.0</v>
      </c>
      <c r="F66" s="16">
        <f>E66-9</f>
        <v>10</v>
      </c>
      <c r="J66" s="10" t="s">
        <v>160</v>
      </c>
    </row>
    <row r="67">
      <c r="A67" s="10" t="s">
        <v>2481</v>
      </c>
      <c r="B67" s="31">
        <v>0.06560185185185186</v>
      </c>
      <c r="C67" s="10" t="s">
        <v>70</v>
      </c>
      <c r="D67" s="10" t="s">
        <v>78</v>
      </c>
      <c r="E67" s="13" t="s">
        <v>88</v>
      </c>
      <c r="F67" s="13">
        <v>1.0</v>
      </c>
      <c r="H67" s="10" t="s">
        <v>2500</v>
      </c>
      <c r="J67" s="10" t="s">
        <v>161</v>
      </c>
    </row>
    <row r="68">
      <c r="A68" s="10" t="s">
        <v>2481</v>
      </c>
      <c r="B68" s="31">
        <v>0.06730324074074075</v>
      </c>
      <c r="C68" s="10" t="s">
        <v>2479</v>
      </c>
      <c r="D68" s="10" t="s">
        <v>81</v>
      </c>
      <c r="E68" s="13">
        <v>20.0</v>
      </c>
      <c r="F68" s="16">
        <f>E68-2</f>
        <v>18</v>
      </c>
      <c r="J68" s="10" t="s">
        <v>2501</v>
      </c>
    </row>
    <row r="69">
      <c r="A69" s="10" t="s">
        <v>2481</v>
      </c>
      <c r="B69" s="31">
        <v>0.06765046296296297</v>
      </c>
      <c r="C69" s="10" t="s">
        <v>2479</v>
      </c>
      <c r="D69" s="10" t="s">
        <v>93</v>
      </c>
      <c r="E69" s="13">
        <v>16.0</v>
      </c>
      <c r="F69" s="13">
        <v>12.0</v>
      </c>
      <c r="J69" s="10" t="s">
        <v>2502</v>
      </c>
    </row>
    <row r="70">
      <c r="A70" s="10" t="s">
        <v>2481</v>
      </c>
      <c r="B70" s="31">
        <v>0.06771990740740741</v>
      </c>
      <c r="C70" s="10" t="s">
        <v>2479</v>
      </c>
      <c r="D70" s="10" t="s">
        <v>93</v>
      </c>
      <c r="E70" s="13">
        <v>21.0</v>
      </c>
      <c r="F70" s="13">
        <v>17.0</v>
      </c>
      <c r="J70" s="10" t="s">
        <v>2502</v>
      </c>
    </row>
    <row r="71">
      <c r="A71" s="10" t="s">
        <v>2481</v>
      </c>
      <c r="B71" s="31">
        <v>0.06777777777777778</v>
      </c>
      <c r="C71" s="10" t="s">
        <v>2479</v>
      </c>
      <c r="D71" s="10" t="s">
        <v>93</v>
      </c>
      <c r="E71" s="13">
        <v>7.0</v>
      </c>
      <c r="F71" s="16">
        <f>E71-4</f>
        <v>3</v>
      </c>
      <c r="J71" s="10" t="s">
        <v>2503</v>
      </c>
    </row>
    <row r="72">
      <c r="A72" s="10" t="s">
        <v>2481</v>
      </c>
      <c r="B72" s="31">
        <v>0.06788194444444444</v>
      </c>
      <c r="C72" s="10" t="s">
        <v>2479</v>
      </c>
      <c r="D72" s="10" t="s">
        <v>91</v>
      </c>
      <c r="E72" s="13">
        <v>9.0</v>
      </c>
      <c r="F72" s="16"/>
      <c r="H72" s="10" t="s">
        <v>2504</v>
      </c>
    </row>
    <row r="73">
      <c r="A73" s="10" t="s">
        <v>2481</v>
      </c>
      <c r="B73" s="31">
        <v>0.06905092592592593</v>
      </c>
      <c r="C73" s="10" t="s">
        <v>82</v>
      </c>
      <c r="D73" s="10" t="s">
        <v>91</v>
      </c>
      <c r="E73" s="13">
        <v>13.0</v>
      </c>
      <c r="F73" s="16"/>
      <c r="H73" s="10" t="s">
        <v>2505</v>
      </c>
      <c r="J73" s="10" t="s">
        <v>2506</v>
      </c>
    </row>
    <row r="74">
      <c r="A74" s="10" t="s">
        <v>2481</v>
      </c>
      <c r="B74" s="31">
        <v>0.07048611111111111</v>
      </c>
      <c r="C74" s="10" t="s">
        <v>968</v>
      </c>
      <c r="D74" s="10" t="s">
        <v>91</v>
      </c>
      <c r="E74" s="13">
        <v>11.0</v>
      </c>
      <c r="F74" s="16"/>
      <c r="H74" s="10" t="s">
        <v>2507</v>
      </c>
      <c r="I74" s="10">
        <v>1.0</v>
      </c>
      <c r="J74" s="10" t="s">
        <v>2185</v>
      </c>
    </row>
    <row r="75">
      <c r="A75" s="10" t="s">
        <v>2481</v>
      </c>
      <c r="B75" s="31">
        <v>0.07108796296296296</v>
      </c>
      <c r="C75" s="10" t="s">
        <v>968</v>
      </c>
      <c r="D75" s="10" t="s">
        <v>67</v>
      </c>
      <c r="E75" s="13" t="s">
        <v>75</v>
      </c>
      <c r="F75" s="13" t="s">
        <v>75</v>
      </c>
      <c r="J75" s="10" t="s">
        <v>160</v>
      </c>
    </row>
    <row r="76">
      <c r="A76" s="10" t="s">
        <v>2481</v>
      </c>
      <c r="B76" s="31">
        <v>0.07108796296296296</v>
      </c>
      <c r="C76" s="10" t="s">
        <v>968</v>
      </c>
      <c r="D76" s="10" t="s">
        <v>67</v>
      </c>
      <c r="E76" s="13">
        <v>12.0</v>
      </c>
      <c r="F76" s="16">
        <f>E76-9</f>
        <v>3</v>
      </c>
      <c r="J76" s="10" t="s">
        <v>161</v>
      </c>
    </row>
    <row r="77">
      <c r="A77" s="10" t="s">
        <v>2481</v>
      </c>
      <c r="B77" s="31">
        <v>0.07226851851851852</v>
      </c>
      <c r="C77" s="10" t="s">
        <v>2479</v>
      </c>
      <c r="D77" s="10" t="s">
        <v>125</v>
      </c>
      <c r="E77" s="13" t="s">
        <v>88</v>
      </c>
      <c r="F77" s="13">
        <v>1.0</v>
      </c>
    </row>
    <row r="78">
      <c r="A78" s="10" t="s">
        <v>2481</v>
      </c>
      <c r="B78" s="31">
        <v>0.07226851851851852</v>
      </c>
      <c r="C78" s="10" t="s">
        <v>66</v>
      </c>
      <c r="D78" s="10" t="s">
        <v>125</v>
      </c>
      <c r="E78" s="13">
        <v>14.0</v>
      </c>
      <c r="F78" s="16">
        <f>E78-0</f>
        <v>14</v>
      </c>
    </row>
    <row r="79">
      <c r="A79" s="10" t="s">
        <v>2481</v>
      </c>
      <c r="B79" s="31">
        <v>0.07226851851851852</v>
      </c>
      <c r="C79" s="10" t="s">
        <v>70</v>
      </c>
      <c r="D79" s="10" t="s">
        <v>125</v>
      </c>
      <c r="E79" s="13">
        <v>18.0</v>
      </c>
      <c r="F79" s="16">
        <f>E79-9</f>
        <v>9</v>
      </c>
    </row>
    <row r="80">
      <c r="A80" s="10" t="s">
        <v>2481</v>
      </c>
      <c r="B80" s="31">
        <v>0.07226851851851852</v>
      </c>
      <c r="C80" s="10" t="s">
        <v>82</v>
      </c>
      <c r="D80" s="10" t="s">
        <v>125</v>
      </c>
      <c r="E80" s="13">
        <v>16.0</v>
      </c>
      <c r="F80" s="16">
        <f>E80-2</f>
        <v>14</v>
      </c>
    </row>
    <row r="81">
      <c r="A81" s="10" t="s">
        <v>2481</v>
      </c>
      <c r="B81" s="31">
        <v>0.07226851851851852</v>
      </c>
      <c r="C81" s="10" t="s">
        <v>74</v>
      </c>
      <c r="D81" s="10" t="s">
        <v>125</v>
      </c>
      <c r="E81" s="13">
        <v>32.0</v>
      </c>
      <c r="F81" s="16">
        <f>E81-13</f>
        <v>19</v>
      </c>
    </row>
    <row r="82">
      <c r="A82" s="10" t="s">
        <v>2481</v>
      </c>
      <c r="B82" s="31">
        <v>0.07226851851851852</v>
      </c>
      <c r="C82" s="10" t="s">
        <v>69</v>
      </c>
      <c r="D82" s="10" t="s">
        <v>125</v>
      </c>
      <c r="E82" s="13">
        <v>10.0</v>
      </c>
      <c r="F82" s="16">
        <f>E82-4</f>
        <v>6</v>
      </c>
    </row>
    <row r="83">
      <c r="A83" s="10" t="s">
        <v>2481</v>
      </c>
      <c r="B83" s="31">
        <v>0.07226851851851852</v>
      </c>
      <c r="C83" s="10" t="s">
        <v>968</v>
      </c>
      <c r="D83" s="10" t="s">
        <v>125</v>
      </c>
      <c r="E83" s="13">
        <v>10.0</v>
      </c>
      <c r="F83" s="16">
        <f>E83-1</f>
        <v>9</v>
      </c>
    </row>
    <row r="84">
      <c r="A84" s="10" t="s">
        <v>2481</v>
      </c>
      <c r="B84" s="31">
        <v>0.07347222222222222</v>
      </c>
      <c r="C84" s="10" t="s">
        <v>74</v>
      </c>
      <c r="D84" s="10" t="s">
        <v>83</v>
      </c>
      <c r="E84" s="13">
        <v>30.0</v>
      </c>
      <c r="F84" s="16">
        <f>E84-11</f>
        <v>19</v>
      </c>
    </row>
    <row r="85">
      <c r="A85" s="10" t="s">
        <v>2481</v>
      </c>
      <c r="B85" s="31">
        <v>0.08143518518518518</v>
      </c>
      <c r="C85" s="10" t="s">
        <v>157</v>
      </c>
      <c r="D85" s="10" t="s">
        <v>125</v>
      </c>
      <c r="E85" s="13">
        <v>12.0</v>
      </c>
      <c r="F85" s="16">
        <f>E85-4</f>
        <v>8</v>
      </c>
    </row>
    <row r="86">
      <c r="A86" s="10" t="s">
        <v>2481</v>
      </c>
      <c r="B86" s="31">
        <v>0.08162037037037037</v>
      </c>
      <c r="C86" s="10" t="s">
        <v>157</v>
      </c>
      <c r="D86" s="10" t="s">
        <v>67</v>
      </c>
      <c r="E86" s="13" t="s">
        <v>75</v>
      </c>
      <c r="F86" s="13" t="s">
        <v>75</v>
      </c>
      <c r="J86" s="10" t="s">
        <v>160</v>
      </c>
    </row>
    <row r="87">
      <c r="A87" s="10" t="s">
        <v>2481</v>
      </c>
      <c r="B87" s="31">
        <v>0.08162037037037037</v>
      </c>
      <c r="C87" s="10" t="s">
        <v>157</v>
      </c>
      <c r="D87" s="10" t="s">
        <v>67</v>
      </c>
      <c r="E87" s="13" t="s">
        <v>88</v>
      </c>
      <c r="F87" s="13">
        <v>1.0</v>
      </c>
      <c r="J87" s="10" t="s">
        <v>161</v>
      </c>
    </row>
    <row r="88">
      <c r="A88" s="10" t="s">
        <v>2481</v>
      </c>
      <c r="B88" s="31">
        <v>0.084375</v>
      </c>
      <c r="C88" s="10" t="s">
        <v>968</v>
      </c>
      <c r="D88" s="10" t="s">
        <v>83</v>
      </c>
      <c r="E88" s="13">
        <v>5.0</v>
      </c>
      <c r="F88" s="16">
        <f>E88--1</f>
        <v>6</v>
      </c>
    </row>
    <row r="89">
      <c r="A89" s="10" t="s">
        <v>2481</v>
      </c>
      <c r="B89" s="31">
        <v>0.08478009259259259</v>
      </c>
      <c r="C89" s="10" t="s">
        <v>69</v>
      </c>
      <c r="D89" s="10" t="s">
        <v>83</v>
      </c>
      <c r="E89" s="13">
        <v>16.0</v>
      </c>
      <c r="F89" s="16">
        <f>E89-1</f>
        <v>15</v>
      </c>
    </row>
    <row r="90">
      <c r="A90" s="10" t="s">
        <v>2481</v>
      </c>
      <c r="B90" s="31">
        <v>0.09907407407407408</v>
      </c>
      <c r="C90" s="10" t="s">
        <v>66</v>
      </c>
      <c r="D90" s="10" t="s">
        <v>67</v>
      </c>
      <c r="E90" s="13">
        <v>20.0</v>
      </c>
      <c r="F90" s="16">
        <f>E90-3</f>
        <v>17</v>
      </c>
    </row>
    <row r="91">
      <c r="A91" s="10" t="s">
        <v>2481</v>
      </c>
      <c r="B91" s="31">
        <v>0.11961805555555556</v>
      </c>
      <c r="C91" s="10" t="s">
        <v>66</v>
      </c>
      <c r="D91" s="10" t="s">
        <v>125</v>
      </c>
      <c r="E91" s="13" t="s">
        <v>68</v>
      </c>
      <c r="F91" s="13">
        <v>20.0</v>
      </c>
    </row>
    <row r="92">
      <c r="A92" s="10" t="s">
        <v>2481</v>
      </c>
      <c r="B92" s="31">
        <v>0.11964120370370371</v>
      </c>
      <c r="C92" s="10" t="s">
        <v>70</v>
      </c>
      <c r="D92" s="10" t="s">
        <v>125</v>
      </c>
      <c r="E92" s="13" t="s">
        <v>88</v>
      </c>
      <c r="F92" s="13">
        <v>1.0</v>
      </c>
    </row>
    <row r="93">
      <c r="A93" s="10" t="s">
        <v>2481</v>
      </c>
      <c r="B93" s="31">
        <v>0.11967592592592592</v>
      </c>
      <c r="C93" s="10" t="s">
        <v>82</v>
      </c>
      <c r="D93" s="10" t="s">
        <v>125</v>
      </c>
      <c r="E93" s="13">
        <v>18.0</v>
      </c>
      <c r="F93" s="16">
        <f>E93-2</f>
        <v>16</v>
      </c>
    </row>
    <row r="94">
      <c r="A94" s="10" t="s">
        <v>2481</v>
      </c>
      <c r="B94" s="31">
        <v>0.11967592592592592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>
      <c r="A95" s="10" t="s">
        <v>2481</v>
      </c>
      <c r="B95" s="31">
        <v>0.11967592592592592</v>
      </c>
      <c r="C95" s="10" t="s">
        <v>74</v>
      </c>
      <c r="D95" s="10" t="s">
        <v>125</v>
      </c>
      <c r="E95" s="13">
        <v>31.0</v>
      </c>
      <c r="F95" s="16">
        <f>E95-13</f>
        <v>18</v>
      </c>
      <c r="J95" s="10" t="s">
        <v>86</v>
      </c>
    </row>
    <row r="96">
      <c r="A96" s="10" t="s">
        <v>2481</v>
      </c>
      <c r="B96" s="31">
        <v>0.11969907407407407</v>
      </c>
      <c r="C96" s="10" t="s">
        <v>69</v>
      </c>
      <c r="D96" s="10" t="s">
        <v>125</v>
      </c>
      <c r="E96" s="13">
        <v>10.0</v>
      </c>
      <c r="F96" s="16">
        <f>E96-4</f>
        <v>6</v>
      </c>
    </row>
    <row r="97">
      <c r="A97" s="10" t="s">
        <v>2481</v>
      </c>
      <c r="B97" s="31">
        <v>0.11969907407407407</v>
      </c>
      <c r="C97" s="10" t="s">
        <v>2479</v>
      </c>
      <c r="D97" s="10" t="s">
        <v>125</v>
      </c>
      <c r="E97" s="13">
        <v>11.0</v>
      </c>
      <c r="F97" s="16">
        <f>E97-3</f>
        <v>8</v>
      </c>
    </row>
    <row r="98">
      <c r="A98" s="10" t="s">
        <v>2481</v>
      </c>
      <c r="B98" s="31">
        <v>0.11972222222222222</v>
      </c>
      <c r="C98" s="10" t="s">
        <v>968</v>
      </c>
      <c r="D98" s="10" t="s">
        <v>125</v>
      </c>
      <c r="E98" s="13" t="s">
        <v>68</v>
      </c>
      <c r="F98" s="13">
        <v>20.0</v>
      </c>
    </row>
    <row r="99">
      <c r="A99" s="10" t="s">
        <v>2481</v>
      </c>
      <c r="B99" s="31">
        <v>0.12958333333333333</v>
      </c>
      <c r="C99" s="10" t="s">
        <v>74</v>
      </c>
      <c r="D99" s="10" t="s">
        <v>83</v>
      </c>
      <c r="E99" s="13">
        <v>14.0</v>
      </c>
      <c r="F99" s="16">
        <f t="shared" ref="F99:F102" si="5">E99-11</f>
        <v>3</v>
      </c>
    </row>
    <row r="100">
      <c r="A100" s="10" t="s">
        <v>2481</v>
      </c>
      <c r="B100" s="31">
        <v>0.1297337962962963</v>
      </c>
      <c r="C100" s="10" t="s">
        <v>74</v>
      </c>
      <c r="D100" s="10" t="s">
        <v>83</v>
      </c>
      <c r="E100" s="13">
        <v>13.0</v>
      </c>
      <c r="F100" s="16">
        <f t="shared" si="5"/>
        <v>2</v>
      </c>
    </row>
    <row r="101">
      <c r="A101" s="10" t="s">
        <v>2481</v>
      </c>
      <c r="B101" s="31">
        <v>0.1302199074074074</v>
      </c>
      <c r="C101" s="10" t="s">
        <v>74</v>
      </c>
      <c r="D101" s="10" t="s">
        <v>83</v>
      </c>
      <c r="E101" s="13">
        <v>17.0</v>
      </c>
      <c r="F101" s="16">
        <f t="shared" si="5"/>
        <v>6</v>
      </c>
    </row>
    <row r="102">
      <c r="A102" s="10" t="s">
        <v>2481</v>
      </c>
      <c r="B102" s="31">
        <v>0.13106481481481483</v>
      </c>
      <c r="C102" s="10" t="s">
        <v>74</v>
      </c>
      <c r="D102" s="10" t="s">
        <v>83</v>
      </c>
      <c r="E102" s="13">
        <v>14.0</v>
      </c>
      <c r="F102" s="16">
        <f t="shared" si="5"/>
        <v>3</v>
      </c>
    </row>
    <row r="103">
      <c r="A103" s="10" t="s">
        <v>2481</v>
      </c>
      <c r="B103" s="31">
        <v>0.13142361111111112</v>
      </c>
      <c r="C103" s="10" t="s">
        <v>70</v>
      </c>
      <c r="D103" s="10" t="s">
        <v>83</v>
      </c>
      <c r="E103" s="13">
        <v>11.0</v>
      </c>
      <c r="F103" s="16">
        <f>E103-6</f>
        <v>5</v>
      </c>
    </row>
    <row r="104">
      <c r="A104" s="10" t="s">
        <v>2481</v>
      </c>
      <c r="B104" s="31">
        <v>0.13157407407407407</v>
      </c>
      <c r="C104" s="10" t="s">
        <v>968</v>
      </c>
      <c r="D104" s="10" t="s">
        <v>67</v>
      </c>
      <c r="E104" s="13">
        <v>27.0</v>
      </c>
      <c r="F104" s="16">
        <f>E104-9</f>
        <v>18</v>
      </c>
    </row>
    <row r="105">
      <c r="A105" s="10" t="s">
        <v>2481</v>
      </c>
      <c r="B105" s="31">
        <v>0.13239583333333332</v>
      </c>
      <c r="C105" s="10" t="s">
        <v>74</v>
      </c>
      <c r="D105" s="10" t="s">
        <v>67</v>
      </c>
      <c r="E105" s="13" t="s">
        <v>88</v>
      </c>
      <c r="F105" s="13">
        <v>1.0</v>
      </c>
    </row>
    <row r="106">
      <c r="A106" s="10" t="s">
        <v>2481</v>
      </c>
      <c r="B106" s="31">
        <v>0.1337037037037037</v>
      </c>
      <c r="C106" s="10" t="s">
        <v>66</v>
      </c>
      <c r="D106" s="10" t="s">
        <v>83</v>
      </c>
      <c r="E106" s="13">
        <v>18.0</v>
      </c>
      <c r="F106" s="16">
        <f>E106-6</f>
        <v>12</v>
      </c>
    </row>
    <row r="107">
      <c r="A107" s="10" t="s">
        <v>2481</v>
      </c>
      <c r="B107" s="31">
        <v>0.13782407407407407</v>
      </c>
      <c r="C107" s="10" t="s">
        <v>69</v>
      </c>
      <c r="D107" s="10" t="s">
        <v>67</v>
      </c>
      <c r="E107" s="13">
        <v>23.0</v>
      </c>
      <c r="F107" s="16">
        <f>E107-5</f>
        <v>18</v>
      </c>
    </row>
    <row r="108">
      <c r="A108" s="10" t="s">
        <v>2481</v>
      </c>
      <c r="B108" s="31">
        <v>0.14528935185185185</v>
      </c>
      <c r="C108" s="10" t="s">
        <v>69</v>
      </c>
      <c r="D108" s="10" t="s">
        <v>98</v>
      </c>
      <c r="E108" s="13">
        <v>20.0</v>
      </c>
      <c r="F108" s="16">
        <f>E108-1</f>
        <v>19</v>
      </c>
    </row>
    <row r="109">
      <c r="A109" s="10" t="s">
        <v>2481</v>
      </c>
      <c r="B109" s="31">
        <v>0.1481712962962963</v>
      </c>
      <c r="C109" s="10" t="s">
        <v>74</v>
      </c>
      <c r="D109" s="10" t="s">
        <v>67</v>
      </c>
      <c r="E109" s="13">
        <v>6.0</v>
      </c>
      <c r="F109" s="16">
        <f>E109-0</f>
        <v>6</v>
      </c>
    </row>
    <row r="110">
      <c r="A110" s="10" t="s">
        <v>2481</v>
      </c>
      <c r="B110" s="31">
        <v>0.14820601851851853</v>
      </c>
      <c r="C110" s="10" t="s">
        <v>69</v>
      </c>
      <c r="D110" s="10" t="s">
        <v>67</v>
      </c>
      <c r="E110" s="13">
        <v>23.0</v>
      </c>
      <c r="F110" s="16">
        <f>E110-5</f>
        <v>18</v>
      </c>
    </row>
    <row r="111">
      <c r="A111" s="10" t="s">
        <v>2481</v>
      </c>
      <c r="B111" s="31">
        <v>0.14824074074074073</v>
      </c>
      <c r="C111" s="10" t="s">
        <v>70</v>
      </c>
      <c r="D111" s="10" t="s">
        <v>67</v>
      </c>
      <c r="E111" s="13">
        <v>16.0</v>
      </c>
      <c r="F111" s="16">
        <f>E111-3</f>
        <v>13</v>
      </c>
    </row>
    <row r="112">
      <c r="A112" s="10" t="s">
        <v>2481</v>
      </c>
      <c r="B112" s="31">
        <v>0.1493287037037037</v>
      </c>
      <c r="C112" s="10" t="s">
        <v>69</v>
      </c>
      <c r="D112" s="10" t="s">
        <v>100</v>
      </c>
      <c r="E112" s="13">
        <v>14.0</v>
      </c>
      <c r="F112" s="16">
        <f>E112-4</f>
        <v>10</v>
      </c>
      <c r="H112" s="10" t="s">
        <v>2508</v>
      </c>
      <c r="J112" s="10" t="s">
        <v>2509</v>
      </c>
    </row>
    <row r="113">
      <c r="A113" s="10" t="s">
        <v>2481</v>
      </c>
      <c r="B113" s="31">
        <v>0.1493287037037037</v>
      </c>
      <c r="C113" s="10" t="s">
        <v>74</v>
      </c>
      <c r="D113" s="10" t="s">
        <v>100</v>
      </c>
      <c r="E113" s="13">
        <v>23.0</v>
      </c>
      <c r="F113" s="16">
        <f t="shared" ref="F113:F114" si="6">E113-9</f>
        <v>14</v>
      </c>
      <c r="J113" s="10" t="s">
        <v>2509</v>
      </c>
    </row>
    <row r="114">
      <c r="A114" s="10" t="s">
        <v>2481</v>
      </c>
      <c r="B114" s="31">
        <v>0.14938657407407407</v>
      </c>
      <c r="C114" s="10" t="s">
        <v>70</v>
      </c>
      <c r="D114" s="10" t="s">
        <v>100</v>
      </c>
      <c r="E114" s="13">
        <v>16.0</v>
      </c>
      <c r="F114" s="16">
        <f t="shared" si="6"/>
        <v>7</v>
      </c>
      <c r="H114" s="10" t="s">
        <v>2510</v>
      </c>
      <c r="J114" s="10" t="s">
        <v>2509</v>
      </c>
    </row>
    <row r="115">
      <c r="A115" s="10" t="s">
        <v>2481</v>
      </c>
      <c r="B115" s="31">
        <v>0.15186342592592592</v>
      </c>
      <c r="C115" s="10" t="s">
        <v>69</v>
      </c>
      <c r="D115" s="10" t="s">
        <v>209</v>
      </c>
      <c r="E115" s="13" t="s">
        <v>75</v>
      </c>
      <c r="F115" s="13" t="s">
        <v>75</v>
      </c>
      <c r="J115" s="10" t="s">
        <v>85</v>
      </c>
    </row>
    <row r="116">
      <c r="A116" s="10" t="s">
        <v>2481</v>
      </c>
      <c r="B116" s="31">
        <v>0.15186342592592592</v>
      </c>
      <c r="C116" s="10" t="s">
        <v>69</v>
      </c>
      <c r="D116" s="10" t="s">
        <v>209</v>
      </c>
      <c r="E116" s="13">
        <v>19.0</v>
      </c>
      <c r="F116" s="16">
        <f>E116-3</f>
        <v>16</v>
      </c>
      <c r="J116" s="10" t="s">
        <v>86</v>
      </c>
    </row>
    <row r="117">
      <c r="A117" s="10" t="s">
        <v>2481</v>
      </c>
      <c r="B117" s="31">
        <v>0.1515277777777778</v>
      </c>
      <c r="C117" s="10" t="s">
        <v>70</v>
      </c>
      <c r="D117" s="10" t="s">
        <v>93</v>
      </c>
      <c r="E117" s="13">
        <v>13.0</v>
      </c>
      <c r="F117" s="16">
        <f>E117-9</f>
        <v>4</v>
      </c>
      <c r="J117" s="10" t="s">
        <v>450</v>
      </c>
    </row>
    <row r="118">
      <c r="A118" s="10" t="s">
        <v>2481</v>
      </c>
      <c r="B118" s="31">
        <v>0.1517361111111111</v>
      </c>
      <c r="C118" s="10" t="s">
        <v>70</v>
      </c>
      <c r="D118" s="10" t="s">
        <v>91</v>
      </c>
      <c r="E118" s="13">
        <v>8.0</v>
      </c>
      <c r="F118" s="16"/>
      <c r="H118" s="10" t="s">
        <v>2511</v>
      </c>
    </row>
    <row r="119">
      <c r="A119" s="10" t="s">
        <v>2481</v>
      </c>
      <c r="B119" s="31">
        <v>0.15246527777777777</v>
      </c>
      <c r="C119" s="10" t="s">
        <v>74</v>
      </c>
      <c r="D119" s="10" t="s">
        <v>67</v>
      </c>
      <c r="E119" s="13" t="s">
        <v>75</v>
      </c>
      <c r="F119" s="13" t="s">
        <v>75</v>
      </c>
    </row>
    <row r="120">
      <c r="A120" s="10" t="s">
        <v>2481</v>
      </c>
      <c r="B120" s="31">
        <v>0.15247685185185186</v>
      </c>
      <c r="C120" s="10" t="s">
        <v>69</v>
      </c>
      <c r="D120" s="10" t="s">
        <v>67</v>
      </c>
      <c r="E120" s="13">
        <v>24.0</v>
      </c>
      <c r="F120" s="16">
        <f>E120-5</f>
        <v>19</v>
      </c>
    </row>
    <row r="121">
      <c r="A121" s="10" t="s">
        <v>2481</v>
      </c>
      <c r="B121" s="31">
        <v>0.15800925925925927</v>
      </c>
      <c r="C121" s="10" t="s">
        <v>2479</v>
      </c>
      <c r="D121" s="10" t="s">
        <v>125</v>
      </c>
      <c r="E121" s="16">
        <f>F121+14</f>
        <v>24</v>
      </c>
      <c r="F121" s="13">
        <v>10.0</v>
      </c>
      <c r="J121" s="10" t="s">
        <v>2512</v>
      </c>
    </row>
    <row r="122">
      <c r="A122" s="10" t="s">
        <v>2481</v>
      </c>
      <c r="B122" s="31">
        <v>0.15800925925925927</v>
      </c>
      <c r="C122" s="10" t="s">
        <v>2479</v>
      </c>
      <c r="D122" s="10" t="s">
        <v>125</v>
      </c>
      <c r="E122" s="13" t="s">
        <v>75</v>
      </c>
      <c r="F122" s="13" t="s">
        <v>75</v>
      </c>
      <c r="J122" s="10" t="s">
        <v>85</v>
      </c>
    </row>
    <row r="123">
      <c r="A123" s="10" t="s">
        <v>2481</v>
      </c>
      <c r="B123" s="31">
        <v>0.15800925925925927</v>
      </c>
      <c r="C123" s="10" t="s">
        <v>2479</v>
      </c>
      <c r="D123" s="10" t="s">
        <v>76</v>
      </c>
      <c r="E123" s="13">
        <v>1.0</v>
      </c>
      <c r="F123" s="16"/>
      <c r="J123" s="10" t="s">
        <v>1604</v>
      </c>
    </row>
    <row r="124">
      <c r="A124" s="10" t="s">
        <v>2481</v>
      </c>
      <c r="B124" s="31">
        <v>0.15898148148148147</v>
      </c>
      <c r="C124" s="10" t="s">
        <v>69</v>
      </c>
      <c r="D124" s="10" t="s">
        <v>67</v>
      </c>
      <c r="E124" s="13">
        <v>24.0</v>
      </c>
      <c r="F124" s="16">
        <f>E124-5</f>
        <v>19</v>
      </c>
    </row>
    <row r="125">
      <c r="A125" s="10" t="s">
        <v>2481</v>
      </c>
      <c r="B125" s="31">
        <v>0.15914351851851852</v>
      </c>
      <c r="C125" s="10" t="s">
        <v>2479</v>
      </c>
      <c r="D125" s="10" t="s">
        <v>67</v>
      </c>
      <c r="E125" s="13" t="s">
        <v>88</v>
      </c>
      <c r="F125" s="13">
        <v>1.0</v>
      </c>
    </row>
    <row r="126">
      <c r="A126" s="10" t="s">
        <v>2481</v>
      </c>
      <c r="B126" s="31">
        <v>0.16261574074074073</v>
      </c>
      <c r="C126" s="10" t="s">
        <v>69</v>
      </c>
      <c r="D126" s="10" t="s">
        <v>67</v>
      </c>
      <c r="E126" s="13" t="s">
        <v>88</v>
      </c>
      <c r="F126" s="13">
        <v>1.0</v>
      </c>
    </row>
    <row r="127">
      <c r="A127" s="10" t="s">
        <v>2481</v>
      </c>
      <c r="B127" s="31">
        <v>0.16299768518518518</v>
      </c>
      <c r="C127" s="10" t="s">
        <v>2479</v>
      </c>
      <c r="D127" s="10" t="s">
        <v>67</v>
      </c>
      <c r="E127" s="13">
        <v>16.0</v>
      </c>
      <c r="F127" s="16">
        <f t="shared" ref="F127:F128" si="7">E127-5</f>
        <v>11</v>
      </c>
      <c r="J127" s="10" t="s">
        <v>85</v>
      </c>
    </row>
    <row r="128">
      <c r="A128" s="10" t="s">
        <v>2481</v>
      </c>
      <c r="B128" s="31">
        <v>0.16299768518518518</v>
      </c>
      <c r="C128" s="10" t="s">
        <v>2479</v>
      </c>
      <c r="D128" s="10" t="s">
        <v>67</v>
      </c>
      <c r="E128" s="13">
        <v>22.0</v>
      </c>
      <c r="F128" s="16">
        <f t="shared" si="7"/>
        <v>17</v>
      </c>
      <c r="J128" s="10" t="s">
        <v>2513</v>
      </c>
    </row>
    <row r="129">
      <c r="A129" s="10" t="s">
        <v>2481</v>
      </c>
      <c r="B129" s="31">
        <v>0.1658449074074074</v>
      </c>
      <c r="C129" s="10" t="s">
        <v>74</v>
      </c>
      <c r="D129" s="10" t="s">
        <v>125</v>
      </c>
      <c r="E129" s="13">
        <v>28.0</v>
      </c>
      <c r="F129" s="16">
        <f>E129-13-10</f>
        <v>5</v>
      </c>
      <c r="J129" s="10" t="s">
        <v>2204</v>
      </c>
    </row>
    <row r="130">
      <c r="A130" s="10" t="s">
        <v>2481</v>
      </c>
      <c r="B130" s="31">
        <v>0.1658449074074074</v>
      </c>
      <c r="C130" s="10" t="s">
        <v>74</v>
      </c>
      <c r="D130" s="10" t="s">
        <v>125</v>
      </c>
      <c r="E130" s="13" t="s">
        <v>75</v>
      </c>
      <c r="F130" s="13" t="s">
        <v>75</v>
      </c>
      <c r="J130" s="10" t="s">
        <v>85</v>
      </c>
    </row>
    <row r="131">
      <c r="A131" s="10" t="s">
        <v>2481</v>
      </c>
      <c r="B131" s="31">
        <v>0.16587962962962963</v>
      </c>
      <c r="C131" s="10" t="s">
        <v>69</v>
      </c>
      <c r="D131" s="10" t="s">
        <v>125</v>
      </c>
      <c r="E131" s="13">
        <v>29.0</v>
      </c>
      <c r="F131" s="16">
        <f>E131-4-10</f>
        <v>15</v>
      </c>
      <c r="J131" s="10" t="s">
        <v>970</v>
      </c>
    </row>
    <row r="132">
      <c r="A132" s="10" t="s">
        <v>2481</v>
      </c>
      <c r="B132" s="31">
        <v>0.16771990740740741</v>
      </c>
      <c r="C132" s="10" t="s">
        <v>70</v>
      </c>
      <c r="D132" s="10" t="s">
        <v>81</v>
      </c>
      <c r="E132" s="13">
        <v>11.0</v>
      </c>
      <c r="F132" s="16">
        <f>E132-3</f>
        <v>8</v>
      </c>
      <c r="H132" s="10" t="s">
        <v>2514</v>
      </c>
      <c r="J132" s="10" t="s">
        <v>682</v>
      </c>
    </row>
    <row r="133">
      <c r="A133" s="10" t="s">
        <v>2481</v>
      </c>
      <c r="B133" s="31">
        <v>0.16791666666666666</v>
      </c>
      <c r="C133" s="10" t="s">
        <v>2479</v>
      </c>
      <c r="D133" s="10" t="s">
        <v>81</v>
      </c>
      <c r="E133" s="13" t="s">
        <v>75</v>
      </c>
      <c r="F133" s="13" t="s">
        <v>75</v>
      </c>
      <c r="J133" s="10" t="s">
        <v>963</v>
      </c>
    </row>
    <row r="134">
      <c r="A134" s="10" t="s">
        <v>2481</v>
      </c>
      <c r="B134" s="31">
        <v>0.16791666666666666</v>
      </c>
      <c r="C134" s="10" t="s">
        <v>2479</v>
      </c>
      <c r="D134" s="10" t="s">
        <v>81</v>
      </c>
      <c r="E134" s="13">
        <v>13.0</v>
      </c>
      <c r="F134" s="16">
        <f>E134-1</f>
        <v>12</v>
      </c>
      <c r="H134" s="10" t="s">
        <v>2515</v>
      </c>
      <c r="J134" s="10" t="s">
        <v>2516</v>
      </c>
    </row>
    <row r="135">
      <c r="A135" s="10" t="s">
        <v>2481</v>
      </c>
      <c r="B135" s="31">
        <v>0.16894675925925925</v>
      </c>
      <c r="C135" s="10" t="s">
        <v>74</v>
      </c>
      <c r="D135" s="10" t="s">
        <v>67</v>
      </c>
      <c r="E135" s="13">
        <v>4.0</v>
      </c>
      <c r="F135" s="16">
        <f>E135-0</f>
        <v>4</v>
      </c>
    </row>
    <row r="136">
      <c r="A136" s="10" t="s">
        <v>2481</v>
      </c>
      <c r="B136" s="31">
        <v>0.17200231481481482</v>
      </c>
      <c r="C136" s="10" t="s">
        <v>2479</v>
      </c>
      <c r="D136" s="10" t="s">
        <v>81</v>
      </c>
      <c r="E136" s="13" t="s">
        <v>75</v>
      </c>
      <c r="F136" s="13" t="s">
        <v>75</v>
      </c>
      <c r="J136" s="10" t="s">
        <v>963</v>
      </c>
    </row>
    <row r="137">
      <c r="A137" s="10" t="s">
        <v>2481</v>
      </c>
      <c r="B137" s="31">
        <v>0.17200231481481482</v>
      </c>
      <c r="C137" s="10" t="s">
        <v>2479</v>
      </c>
      <c r="D137" s="10" t="s">
        <v>81</v>
      </c>
      <c r="E137" s="13">
        <v>11.0</v>
      </c>
      <c r="F137" s="16">
        <f>E137-1</f>
        <v>10</v>
      </c>
      <c r="H137" s="10" t="s">
        <v>2517</v>
      </c>
      <c r="J137" s="10" t="s">
        <v>2518</v>
      </c>
    </row>
    <row r="138">
      <c r="A138" s="10" t="s">
        <v>2481</v>
      </c>
      <c r="B138" s="31">
        <v>0.1725925925925926</v>
      </c>
      <c r="C138" s="10" t="s">
        <v>74</v>
      </c>
      <c r="D138" s="10" t="s">
        <v>83</v>
      </c>
      <c r="E138" s="13" t="s">
        <v>75</v>
      </c>
      <c r="F138" s="13" t="s">
        <v>75</v>
      </c>
      <c r="J138" s="10" t="s">
        <v>160</v>
      </c>
    </row>
    <row r="139">
      <c r="A139" s="10" t="s">
        <v>2481</v>
      </c>
      <c r="B139" s="31">
        <v>0.1725925925925926</v>
      </c>
      <c r="C139" s="10" t="s">
        <v>74</v>
      </c>
      <c r="D139" s="10" t="s">
        <v>83</v>
      </c>
      <c r="E139" s="13">
        <v>18.0</v>
      </c>
      <c r="F139" s="16">
        <f>E139-11</f>
        <v>7</v>
      </c>
      <c r="J139" s="10" t="s">
        <v>161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2519</v>
      </c>
      <c r="B2" s="31">
        <v>0.021377314814814814</v>
      </c>
      <c r="C2" s="10" t="s">
        <v>69</v>
      </c>
      <c r="D2" s="10" t="s">
        <v>67</v>
      </c>
      <c r="E2" s="13">
        <v>17.0</v>
      </c>
      <c r="F2" s="16">
        <f>E2-5</f>
        <v>12</v>
      </c>
    </row>
    <row r="3">
      <c r="A3" s="10" t="s">
        <v>2519</v>
      </c>
      <c r="B3" s="31">
        <v>0.028715277777777777</v>
      </c>
      <c r="C3" s="10" t="s">
        <v>66</v>
      </c>
      <c r="D3" s="10" t="s">
        <v>93</v>
      </c>
      <c r="E3" s="13">
        <v>6.0</v>
      </c>
      <c r="F3" s="16">
        <f>E3-0</f>
        <v>6</v>
      </c>
      <c r="J3" s="10" t="s">
        <v>2520</v>
      </c>
    </row>
    <row r="4">
      <c r="A4" s="10" t="s">
        <v>2519</v>
      </c>
      <c r="B4" s="31">
        <v>0.02929398148148148</v>
      </c>
      <c r="C4" s="10" t="s">
        <v>74</v>
      </c>
      <c r="D4" s="10" t="s">
        <v>93</v>
      </c>
      <c r="E4" s="13">
        <v>9.0</v>
      </c>
      <c r="F4" s="16">
        <f t="shared" ref="F4:F6" si="1">E4-5</f>
        <v>4</v>
      </c>
      <c r="J4" s="10" t="s">
        <v>2520</v>
      </c>
    </row>
    <row r="5">
      <c r="A5" s="10" t="s">
        <v>2519</v>
      </c>
      <c r="B5" s="31">
        <v>0.029502314814814815</v>
      </c>
      <c r="C5" s="10" t="s">
        <v>70</v>
      </c>
      <c r="D5" s="10" t="s">
        <v>93</v>
      </c>
      <c r="E5" s="13">
        <v>10.0</v>
      </c>
      <c r="F5" s="16">
        <f t="shared" si="1"/>
        <v>5</v>
      </c>
      <c r="J5" s="10" t="s">
        <v>2520</v>
      </c>
    </row>
    <row r="6">
      <c r="A6" s="10" t="s">
        <v>2519</v>
      </c>
      <c r="B6" s="31">
        <v>0.030219907407407407</v>
      </c>
      <c r="C6" s="10" t="s">
        <v>69</v>
      </c>
      <c r="D6" s="10" t="s">
        <v>93</v>
      </c>
      <c r="E6" s="13">
        <v>14.0</v>
      </c>
      <c r="F6" s="16">
        <f t="shared" si="1"/>
        <v>9</v>
      </c>
      <c r="J6" s="10" t="s">
        <v>2520</v>
      </c>
    </row>
    <row r="7">
      <c r="A7" s="10" t="s">
        <v>2519</v>
      </c>
      <c r="B7" s="31">
        <v>0.030578703703703705</v>
      </c>
      <c r="C7" s="10" t="s">
        <v>968</v>
      </c>
      <c r="D7" s="10" t="s">
        <v>93</v>
      </c>
      <c r="E7" s="13">
        <v>11.0</v>
      </c>
      <c r="F7" s="16">
        <f>E7-1</f>
        <v>10</v>
      </c>
      <c r="J7" s="10" t="s">
        <v>2520</v>
      </c>
    </row>
    <row r="8">
      <c r="A8" s="10" t="s">
        <v>2519</v>
      </c>
      <c r="B8" s="31">
        <v>0.030914351851851853</v>
      </c>
      <c r="C8" s="10" t="s">
        <v>2479</v>
      </c>
      <c r="D8" s="10" t="s">
        <v>93</v>
      </c>
      <c r="E8" s="13">
        <v>15.0</v>
      </c>
      <c r="F8" s="16">
        <f>E8-3</f>
        <v>12</v>
      </c>
      <c r="J8" s="10" t="s">
        <v>2520</v>
      </c>
    </row>
    <row r="9">
      <c r="A9" s="10" t="s">
        <v>2519</v>
      </c>
      <c r="B9" s="31">
        <v>0.03309027777777778</v>
      </c>
      <c r="C9" s="10" t="s">
        <v>82</v>
      </c>
      <c r="D9" s="10" t="s">
        <v>93</v>
      </c>
      <c r="E9" s="13">
        <v>16.0</v>
      </c>
      <c r="F9" s="16">
        <f>E9-1</f>
        <v>15</v>
      </c>
      <c r="J9" s="10" t="s">
        <v>2520</v>
      </c>
    </row>
    <row r="10">
      <c r="A10" s="10" t="s">
        <v>2519</v>
      </c>
      <c r="B10" s="31">
        <v>0.034861111111111114</v>
      </c>
      <c r="C10" s="10" t="s">
        <v>69</v>
      </c>
      <c r="D10" s="10" t="s">
        <v>80</v>
      </c>
      <c r="E10" s="13" t="s">
        <v>88</v>
      </c>
      <c r="F10" s="13">
        <v>1.0</v>
      </c>
    </row>
    <row r="11">
      <c r="A11" s="10" t="s">
        <v>2519</v>
      </c>
      <c r="B11" s="31">
        <v>0.043738425925925924</v>
      </c>
      <c r="C11" s="10" t="s">
        <v>70</v>
      </c>
      <c r="D11" s="10" t="s">
        <v>366</v>
      </c>
      <c r="E11" s="13">
        <v>21.0</v>
      </c>
      <c r="F11" s="16">
        <f>E11-2</f>
        <v>19</v>
      </c>
    </row>
    <row r="12">
      <c r="A12" s="10" t="s">
        <v>2519</v>
      </c>
      <c r="B12" s="31">
        <v>0.051527777777777777</v>
      </c>
      <c r="C12" s="10" t="s">
        <v>2479</v>
      </c>
      <c r="D12" s="10" t="s">
        <v>67</v>
      </c>
      <c r="E12" s="13">
        <v>14.0</v>
      </c>
      <c r="F12" s="13">
        <v>6.0</v>
      </c>
    </row>
    <row r="13">
      <c r="A13" s="10" t="s">
        <v>2519</v>
      </c>
      <c r="B13" s="31">
        <v>0.051909722222222225</v>
      </c>
      <c r="C13" s="10" t="s">
        <v>69</v>
      </c>
      <c r="D13" s="10" t="s">
        <v>67</v>
      </c>
      <c r="E13" s="13">
        <v>17.0</v>
      </c>
      <c r="F13" s="16">
        <f>E13-5</f>
        <v>12</v>
      </c>
    </row>
    <row r="14">
      <c r="A14" s="10" t="s">
        <v>2519</v>
      </c>
      <c r="B14" s="31">
        <v>0.05425925925925926</v>
      </c>
      <c r="C14" s="10" t="s">
        <v>70</v>
      </c>
      <c r="D14" s="10" t="s">
        <v>67</v>
      </c>
      <c r="E14" s="13">
        <v>19.0</v>
      </c>
      <c r="F14" s="16">
        <f>E14-3</f>
        <v>16</v>
      </c>
    </row>
    <row r="15">
      <c r="A15" s="10" t="s">
        <v>2519</v>
      </c>
      <c r="B15" s="31">
        <v>0.06163194444444445</v>
      </c>
      <c r="C15" s="10" t="s">
        <v>2479</v>
      </c>
      <c r="D15" s="10" t="s">
        <v>127</v>
      </c>
      <c r="E15" s="13" t="s">
        <v>75</v>
      </c>
      <c r="F15" s="13" t="s">
        <v>75</v>
      </c>
      <c r="J15" s="10" t="s">
        <v>85</v>
      </c>
    </row>
    <row r="16">
      <c r="A16" s="10" t="s">
        <v>2519</v>
      </c>
      <c r="B16" s="31">
        <v>0.06163194444444445</v>
      </c>
      <c r="C16" s="10" t="s">
        <v>2479</v>
      </c>
      <c r="D16" s="10" t="s">
        <v>127</v>
      </c>
      <c r="E16" s="13">
        <v>12.0</v>
      </c>
      <c r="F16" s="16">
        <f>E16-1</f>
        <v>11</v>
      </c>
      <c r="J16" s="10" t="s">
        <v>2521</v>
      </c>
    </row>
    <row r="17">
      <c r="A17" s="10" t="s">
        <v>2519</v>
      </c>
      <c r="B17" s="31">
        <v>0.06163194444444445</v>
      </c>
      <c r="C17" s="10" t="s">
        <v>2479</v>
      </c>
      <c r="D17" s="10" t="s">
        <v>127</v>
      </c>
      <c r="E17" s="13">
        <v>13.0</v>
      </c>
      <c r="F17" s="16"/>
      <c r="J17" s="10" t="s">
        <v>2097</v>
      </c>
    </row>
    <row r="18">
      <c r="A18" s="10" t="s">
        <v>2519</v>
      </c>
      <c r="B18" s="31">
        <v>0.0635300925925926</v>
      </c>
      <c r="C18" s="10" t="s">
        <v>2479</v>
      </c>
      <c r="D18" s="10" t="s">
        <v>67</v>
      </c>
      <c r="E18" s="13">
        <v>13.0</v>
      </c>
      <c r="F18" s="16">
        <f t="shared" ref="F18:F19" si="2">E18-1</f>
        <v>12</v>
      </c>
      <c r="J18" s="10" t="s">
        <v>2522</v>
      </c>
    </row>
    <row r="19">
      <c r="A19" s="10" t="s">
        <v>2519</v>
      </c>
      <c r="B19" s="31">
        <v>0.06383101851851852</v>
      </c>
      <c r="C19" s="10" t="s">
        <v>69</v>
      </c>
      <c r="D19" s="10" t="s">
        <v>67</v>
      </c>
      <c r="E19" s="13">
        <v>13.0</v>
      </c>
      <c r="F19" s="16">
        <f t="shared" si="2"/>
        <v>12</v>
      </c>
      <c r="J19" s="10" t="s">
        <v>2522</v>
      </c>
    </row>
    <row r="20">
      <c r="A20" s="10" t="s">
        <v>2519</v>
      </c>
      <c r="B20" s="31">
        <v>0.06364583333333333</v>
      </c>
      <c r="C20" s="10" t="s">
        <v>82</v>
      </c>
      <c r="D20" s="10" t="s">
        <v>83</v>
      </c>
      <c r="E20" s="13">
        <v>12.0</v>
      </c>
      <c r="F20" s="13">
        <v>11.0</v>
      </c>
      <c r="J20" s="10" t="s">
        <v>2523</v>
      </c>
    </row>
    <row r="21">
      <c r="A21" s="10" t="s">
        <v>2519</v>
      </c>
      <c r="B21" s="31">
        <v>0.06539351851851852</v>
      </c>
      <c r="C21" s="10" t="s">
        <v>2479</v>
      </c>
      <c r="D21" s="10" t="s">
        <v>67</v>
      </c>
      <c r="E21" s="13" t="s">
        <v>75</v>
      </c>
      <c r="F21" s="13" t="s">
        <v>75</v>
      </c>
      <c r="J21" s="10" t="s">
        <v>85</v>
      </c>
    </row>
    <row r="22">
      <c r="A22" s="10" t="s">
        <v>2519</v>
      </c>
      <c r="B22" s="31">
        <v>0.06539351851851852</v>
      </c>
      <c r="C22" s="10" t="s">
        <v>2479</v>
      </c>
      <c r="D22" s="10" t="s">
        <v>67</v>
      </c>
      <c r="E22" s="13">
        <v>27.0</v>
      </c>
      <c r="F22" s="13">
        <v>19.0</v>
      </c>
      <c r="J22" s="10" t="s">
        <v>2524</v>
      </c>
    </row>
    <row r="23">
      <c r="A23" s="10" t="s">
        <v>2519</v>
      </c>
      <c r="B23" s="31">
        <v>0.06563657407407407</v>
      </c>
      <c r="C23" s="10" t="s">
        <v>82</v>
      </c>
      <c r="D23" s="10" t="s">
        <v>83</v>
      </c>
      <c r="E23" s="13" t="s">
        <v>88</v>
      </c>
      <c r="F23" s="13">
        <v>1.0</v>
      </c>
      <c r="J23" s="10" t="s">
        <v>2096</v>
      </c>
    </row>
    <row r="24">
      <c r="A24" s="10" t="s">
        <v>2519</v>
      </c>
      <c r="B24" s="31">
        <v>0.06563657407407407</v>
      </c>
      <c r="C24" s="10" t="s">
        <v>82</v>
      </c>
      <c r="D24" s="10" t="s">
        <v>83</v>
      </c>
      <c r="E24" s="13">
        <v>20.0</v>
      </c>
      <c r="F24" s="13">
        <v>19.0</v>
      </c>
      <c r="J24" s="10" t="s">
        <v>2525</v>
      </c>
    </row>
    <row r="25">
      <c r="A25" s="10" t="s">
        <v>2519</v>
      </c>
      <c r="B25" s="31">
        <v>0.07339120370370371</v>
      </c>
      <c r="C25" s="10" t="s">
        <v>82</v>
      </c>
      <c r="D25" s="10" t="s">
        <v>216</v>
      </c>
      <c r="E25" s="13">
        <v>18.0</v>
      </c>
      <c r="F25" s="16">
        <f>E25-3</f>
        <v>15</v>
      </c>
      <c r="J25" s="10" t="s">
        <v>86</v>
      </c>
    </row>
    <row r="26">
      <c r="A26" s="10" t="s">
        <v>2519</v>
      </c>
      <c r="B26" s="31">
        <v>0.07339120370370371</v>
      </c>
      <c r="C26" s="10" t="s">
        <v>82</v>
      </c>
      <c r="D26" s="10" t="s">
        <v>216</v>
      </c>
      <c r="E26" s="13" t="s">
        <v>88</v>
      </c>
      <c r="F26" s="13">
        <v>1.0</v>
      </c>
      <c r="J26" s="10" t="s">
        <v>85</v>
      </c>
    </row>
    <row r="27">
      <c r="A27" s="10" t="s">
        <v>2519</v>
      </c>
      <c r="B27" s="31">
        <v>0.11186342592592592</v>
      </c>
      <c r="C27" s="10" t="s">
        <v>74</v>
      </c>
      <c r="D27" s="10" t="s">
        <v>125</v>
      </c>
      <c r="E27" s="13" t="s">
        <v>88</v>
      </c>
      <c r="F27" s="13">
        <v>1.0</v>
      </c>
      <c r="J27" s="10" t="s">
        <v>85</v>
      </c>
    </row>
    <row r="28">
      <c r="A28" s="10" t="s">
        <v>2519</v>
      </c>
      <c r="B28" s="31">
        <v>0.11186342592592592</v>
      </c>
      <c r="C28" s="10" t="s">
        <v>74</v>
      </c>
      <c r="D28" s="10" t="s">
        <v>125</v>
      </c>
      <c r="E28" s="13">
        <v>30.0</v>
      </c>
      <c r="F28" s="13">
        <v>7.0</v>
      </c>
      <c r="J28" s="10" t="s">
        <v>2526</v>
      </c>
    </row>
    <row r="29">
      <c r="A29" s="10" t="s">
        <v>2519</v>
      </c>
      <c r="B29" s="31">
        <v>0.11203703703703703</v>
      </c>
      <c r="C29" s="10" t="s">
        <v>69</v>
      </c>
      <c r="D29" s="10" t="s">
        <v>125</v>
      </c>
      <c r="E29" s="13" t="s">
        <v>88</v>
      </c>
      <c r="F29" s="13">
        <v>1.0</v>
      </c>
      <c r="J29" s="10" t="s">
        <v>85</v>
      </c>
    </row>
    <row r="30">
      <c r="A30" s="10" t="s">
        <v>2519</v>
      </c>
      <c r="B30" s="31">
        <v>0.11203703703703703</v>
      </c>
      <c r="C30" s="10" t="s">
        <v>69</v>
      </c>
      <c r="D30" s="10" t="s">
        <v>125</v>
      </c>
      <c r="E30" s="13" t="s">
        <v>75</v>
      </c>
      <c r="F30" s="13" t="s">
        <v>75</v>
      </c>
      <c r="J30" s="10" t="s">
        <v>2472</v>
      </c>
    </row>
    <row r="31">
      <c r="A31" s="10" t="s">
        <v>2519</v>
      </c>
      <c r="B31" s="31">
        <v>0.11232638888888889</v>
      </c>
      <c r="C31" s="10" t="s">
        <v>2479</v>
      </c>
      <c r="D31" s="10" t="s">
        <v>125</v>
      </c>
      <c r="E31" s="13">
        <v>15.0</v>
      </c>
      <c r="F31" s="16">
        <f>E31-4</f>
        <v>11</v>
      </c>
      <c r="J31" s="10" t="s">
        <v>2513</v>
      </c>
    </row>
    <row r="32">
      <c r="A32" s="10" t="s">
        <v>2519</v>
      </c>
      <c r="B32" s="31">
        <v>0.11232638888888889</v>
      </c>
      <c r="C32" s="10" t="s">
        <v>2479</v>
      </c>
      <c r="D32" s="10" t="s">
        <v>125</v>
      </c>
      <c r="E32" s="13" t="s">
        <v>75</v>
      </c>
      <c r="F32" s="13" t="s">
        <v>75</v>
      </c>
      <c r="J32" s="10" t="s">
        <v>85</v>
      </c>
    </row>
    <row r="33">
      <c r="A33" s="10" t="s">
        <v>2519</v>
      </c>
      <c r="B33" s="31">
        <v>0.11239583333333333</v>
      </c>
      <c r="C33" s="10" t="s">
        <v>968</v>
      </c>
      <c r="D33" s="10" t="s">
        <v>125</v>
      </c>
      <c r="E33" s="13">
        <v>5.0</v>
      </c>
      <c r="F33" s="13">
        <v>4.0</v>
      </c>
      <c r="J33" s="10" t="s">
        <v>85</v>
      </c>
    </row>
    <row r="34">
      <c r="A34" s="10" t="s">
        <v>2519</v>
      </c>
      <c r="B34" s="31">
        <v>0.11240740740740741</v>
      </c>
      <c r="C34" s="10" t="s">
        <v>968</v>
      </c>
      <c r="D34" s="10" t="s">
        <v>125</v>
      </c>
      <c r="E34" s="13">
        <v>5.0</v>
      </c>
      <c r="F34" s="13">
        <v>4.0</v>
      </c>
      <c r="J34" s="10" t="s">
        <v>86</v>
      </c>
    </row>
    <row r="35">
      <c r="A35" s="10" t="s">
        <v>2519</v>
      </c>
      <c r="B35" s="31">
        <v>0.11251157407407407</v>
      </c>
      <c r="C35" s="10" t="s">
        <v>70</v>
      </c>
      <c r="D35" s="10" t="s">
        <v>125</v>
      </c>
      <c r="E35" s="13">
        <v>24.0</v>
      </c>
      <c r="F35" s="16">
        <f>E35-9</f>
        <v>15</v>
      </c>
      <c r="J35" s="10" t="s">
        <v>86</v>
      </c>
    </row>
    <row r="36">
      <c r="A36" s="10" t="s">
        <v>2519</v>
      </c>
      <c r="B36" s="31">
        <v>0.11251157407407407</v>
      </c>
      <c r="C36" s="10" t="s">
        <v>70</v>
      </c>
      <c r="D36" s="10" t="s">
        <v>125</v>
      </c>
      <c r="E36" s="13" t="s">
        <v>75</v>
      </c>
      <c r="F36" s="13" t="s">
        <v>75</v>
      </c>
      <c r="J36" s="10" t="s">
        <v>85</v>
      </c>
    </row>
    <row r="37">
      <c r="A37" s="10" t="s">
        <v>2519</v>
      </c>
      <c r="B37" s="31">
        <v>0.11363425925925925</v>
      </c>
      <c r="C37" s="10" t="s">
        <v>2479</v>
      </c>
      <c r="D37" s="10" t="s">
        <v>129</v>
      </c>
      <c r="E37" s="13">
        <v>7.0</v>
      </c>
      <c r="F37" s="16">
        <f>E37-2</f>
        <v>5</v>
      </c>
      <c r="J37" s="10" t="s">
        <v>2527</v>
      </c>
    </row>
    <row r="38">
      <c r="A38" s="10" t="s">
        <v>2519</v>
      </c>
      <c r="B38" s="31">
        <v>0.11380787037037036</v>
      </c>
      <c r="C38" s="10" t="s">
        <v>70</v>
      </c>
      <c r="D38" s="10" t="s">
        <v>78</v>
      </c>
      <c r="E38" s="13" t="s">
        <v>68</v>
      </c>
      <c r="F38" s="13">
        <v>20.0</v>
      </c>
    </row>
    <row r="39">
      <c r="A39" s="10" t="s">
        <v>2519</v>
      </c>
      <c r="B39" s="31">
        <v>0.11392361111111111</v>
      </c>
      <c r="C39" s="10" t="s">
        <v>968</v>
      </c>
      <c r="D39" s="10" t="s">
        <v>78</v>
      </c>
      <c r="E39" s="13">
        <v>12.0</v>
      </c>
      <c r="F39" s="16">
        <f>E39-1</f>
        <v>11</v>
      </c>
    </row>
    <row r="40">
      <c r="A40" s="10" t="s">
        <v>2519</v>
      </c>
      <c r="B40" s="31">
        <v>0.11541666666666667</v>
      </c>
      <c r="C40" s="10" t="s">
        <v>69</v>
      </c>
      <c r="D40" s="10" t="s">
        <v>67</v>
      </c>
      <c r="E40" s="13">
        <v>18.0</v>
      </c>
      <c r="F40" s="16">
        <f>E40-5</f>
        <v>13</v>
      </c>
    </row>
    <row r="41">
      <c r="A41" s="10" t="s">
        <v>2519</v>
      </c>
      <c r="B41" s="31">
        <v>0.11606481481481482</v>
      </c>
      <c r="C41" s="10" t="s">
        <v>69</v>
      </c>
      <c r="D41" s="10" t="s">
        <v>79</v>
      </c>
      <c r="E41" s="13">
        <v>19.0</v>
      </c>
      <c r="F41" s="13">
        <f>E41-3</f>
        <v>16</v>
      </c>
      <c r="J41" s="10"/>
    </row>
    <row r="42">
      <c r="A42" s="10" t="s">
        <v>2519</v>
      </c>
      <c r="B42" s="31">
        <v>0.11628472222222222</v>
      </c>
      <c r="C42" s="10" t="s">
        <v>74</v>
      </c>
      <c r="D42" s="10" t="s">
        <v>93</v>
      </c>
      <c r="E42" s="13" t="s">
        <v>75</v>
      </c>
      <c r="F42" s="13" t="s">
        <v>75</v>
      </c>
      <c r="J42" s="10" t="s">
        <v>85</v>
      </c>
    </row>
    <row r="43">
      <c r="A43" s="10" t="s">
        <v>2519</v>
      </c>
      <c r="B43" s="31">
        <v>0.11628472222222222</v>
      </c>
      <c r="C43" s="10" t="s">
        <v>74</v>
      </c>
      <c r="D43" s="10" t="s">
        <v>93</v>
      </c>
      <c r="E43" s="13" t="s">
        <v>68</v>
      </c>
      <c r="F43" s="13">
        <v>20.0</v>
      </c>
      <c r="G43" s="10" t="s">
        <v>137</v>
      </c>
      <c r="J43" s="10" t="s">
        <v>1313</v>
      </c>
    </row>
    <row r="44">
      <c r="A44" s="10" t="s">
        <v>2519</v>
      </c>
      <c r="B44" s="31">
        <v>0.11663194444444444</v>
      </c>
      <c r="C44" s="10" t="s">
        <v>74</v>
      </c>
      <c r="D44" s="10" t="s">
        <v>91</v>
      </c>
      <c r="E44" s="13">
        <v>60.0</v>
      </c>
      <c r="F44" s="16"/>
      <c r="H44" s="10" t="s">
        <v>2528</v>
      </c>
      <c r="I44" s="10">
        <v>1.0</v>
      </c>
    </row>
    <row r="45">
      <c r="A45" s="10" t="s">
        <v>2519</v>
      </c>
      <c r="B45" s="31">
        <v>0.11673611111111111</v>
      </c>
      <c r="C45" s="10" t="s">
        <v>74</v>
      </c>
      <c r="D45" s="10" t="s">
        <v>93</v>
      </c>
      <c r="E45" s="13">
        <v>22.0</v>
      </c>
      <c r="F45" s="16">
        <f>E45-10</f>
        <v>12</v>
      </c>
      <c r="J45" s="10" t="s">
        <v>1304</v>
      </c>
    </row>
    <row r="46">
      <c r="A46" s="10" t="s">
        <v>2519</v>
      </c>
      <c r="B46" s="31">
        <v>0.11679398148148148</v>
      </c>
      <c r="C46" s="10" t="s">
        <v>74</v>
      </c>
      <c r="D46" s="10" t="s">
        <v>91</v>
      </c>
      <c r="E46" s="13">
        <v>9.0</v>
      </c>
      <c r="F46" s="16"/>
      <c r="H46" s="10" t="s">
        <v>975</v>
      </c>
    </row>
    <row r="47">
      <c r="A47" s="10" t="s">
        <v>2519</v>
      </c>
      <c r="B47" s="31">
        <v>0.11873842592592593</v>
      </c>
      <c r="C47" s="10" t="s">
        <v>74</v>
      </c>
      <c r="D47" s="10" t="s">
        <v>79</v>
      </c>
      <c r="E47" s="13">
        <v>9.0</v>
      </c>
      <c r="F47" s="16">
        <f>E47-4</f>
        <v>5</v>
      </c>
    </row>
    <row r="48">
      <c r="A48" s="10" t="s">
        <v>2519</v>
      </c>
      <c r="B48" s="31">
        <v>0.11878472222222222</v>
      </c>
      <c r="C48" s="10" t="s">
        <v>69</v>
      </c>
      <c r="D48" s="10" t="s">
        <v>79</v>
      </c>
      <c r="E48" s="13">
        <v>5.0</v>
      </c>
      <c r="F48" s="16">
        <f>E48-3</f>
        <v>2</v>
      </c>
    </row>
    <row r="49">
      <c r="A49" s="10" t="s">
        <v>2519</v>
      </c>
      <c r="B49" s="31">
        <v>0.12028935185185186</v>
      </c>
      <c r="C49" s="10" t="s">
        <v>74</v>
      </c>
      <c r="D49" s="10" t="s">
        <v>83</v>
      </c>
      <c r="E49" s="13">
        <v>25.0</v>
      </c>
      <c r="F49" s="16">
        <f>E49-11</f>
        <v>14</v>
      </c>
    </row>
    <row r="50">
      <c r="A50" s="10" t="s">
        <v>2519</v>
      </c>
      <c r="B50" s="31">
        <v>0.12064814814814814</v>
      </c>
      <c r="C50" s="10" t="s">
        <v>74</v>
      </c>
      <c r="D50" s="10" t="s">
        <v>217</v>
      </c>
      <c r="E50" s="13">
        <v>17.0</v>
      </c>
      <c r="F50" s="16">
        <f>E50-13</f>
        <v>4</v>
      </c>
    </row>
    <row r="51">
      <c r="A51" s="10" t="s">
        <v>2519</v>
      </c>
      <c r="B51" s="31">
        <v>0.12152777777777778</v>
      </c>
      <c r="C51" s="10" t="s">
        <v>74</v>
      </c>
      <c r="D51" s="10" t="s">
        <v>131</v>
      </c>
      <c r="E51" s="13">
        <v>5.0</v>
      </c>
      <c r="F51" s="16">
        <f t="shared" ref="F51:F52" si="3">E51-3</f>
        <v>2</v>
      </c>
    </row>
    <row r="52">
      <c r="A52" s="10" t="s">
        <v>2519</v>
      </c>
      <c r="B52" s="31">
        <v>0.12439814814814815</v>
      </c>
      <c r="C52" s="10" t="s">
        <v>82</v>
      </c>
      <c r="D52" s="10" t="s">
        <v>67</v>
      </c>
      <c r="E52" s="13">
        <v>20.0</v>
      </c>
      <c r="F52" s="16">
        <f t="shared" si="3"/>
        <v>17</v>
      </c>
    </row>
    <row r="53">
      <c r="A53" s="10" t="s">
        <v>2519</v>
      </c>
      <c r="B53" s="31">
        <v>0.12440972222222223</v>
      </c>
      <c r="C53" s="10" t="s">
        <v>66</v>
      </c>
      <c r="D53" s="10" t="s">
        <v>67</v>
      </c>
      <c r="E53" s="13">
        <v>12.0</v>
      </c>
      <c r="F53" s="16">
        <f>E53-2</f>
        <v>10</v>
      </c>
    </row>
    <row r="54">
      <c r="A54" s="10" t="s">
        <v>2519</v>
      </c>
      <c r="B54" s="31">
        <v>0.13018518518518518</v>
      </c>
      <c r="C54" s="10" t="s">
        <v>74</v>
      </c>
      <c r="D54" s="10" t="s">
        <v>83</v>
      </c>
      <c r="E54" s="13">
        <v>15.0</v>
      </c>
      <c r="F54" s="16">
        <f>E54-11</f>
        <v>4</v>
      </c>
    </row>
    <row r="55">
      <c r="A55" s="10" t="s">
        <v>2519</v>
      </c>
      <c r="B55" s="31">
        <v>0.130625</v>
      </c>
      <c r="C55" s="10" t="s">
        <v>74</v>
      </c>
      <c r="D55" s="10" t="s">
        <v>217</v>
      </c>
      <c r="E55" s="13">
        <v>20.0</v>
      </c>
      <c r="F55" s="16">
        <f t="shared" ref="F55:F57" si="4">E55-13</f>
        <v>7</v>
      </c>
    </row>
    <row r="56">
      <c r="A56" s="10" t="s">
        <v>2519</v>
      </c>
      <c r="B56" s="31">
        <v>0.08921296296296297</v>
      </c>
      <c r="C56" s="10" t="s">
        <v>74</v>
      </c>
      <c r="D56" s="10" t="s">
        <v>217</v>
      </c>
      <c r="E56" s="13">
        <v>25.0</v>
      </c>
      <c r="F56" s="16">
        <f t="shared" si="4"/>
        <v>12</v>
      </c>
    </row>
    <row r="57">
      <c r="A57" s="10" t="s">
        <v>2519</v>
      </c>
      <c r="B57" s="31">
        <v>0.13344907407407408</v>
      </c>
      <c r="C57" s="10" t="s">
        <v>74</v>
      </c>
      <c r="D57" s="10" t="s">
        <v>217</v>
      </c>
      <c r="E57" s="13">
        <v>16.0</v>
      </c>
      <c r="F57" s="16">
        <f t="shared" si="4"/>
        <v>3</v>
      </c>
    </row>
    <row r="58">
      <c r="A58" s="10" t="s">
        <v>2519</v>
      </c>
      <c r="B58" s="31">
        <v>0.13418981481481482</v>
      </c>
      <c r="C58" s="10" t="s">
        <v>70</v>
      </c>
      <c r="D58" s="10" t="s">
        <v>83</v>
      </c>
      <c r="E58" s="13">
        <v>15.0</v>
      </c>
      <c r="F58" s="16">
        <f>E58-6</f>
        <v>9</v>
      </c>
    </row>
    <row r="59">
      <c r="A59" s="10" t="s">
        <v>2519</v>
      </c>
      <c r="B59" s="31">
        <v>0.13592592592592592</v>
      </c>
      <c r="C59" s="10" t="s">
        <v>69</v>
      </c>
      <c r="D59" s="10" t="s">
        <v>129</v>
      </c>
      <c r="E59" s="13">
        <v>22.0</v>
      </c>
      <c r="F59" s="16">
        <f>E59-4</f>
        <v>18</v>
      </c>
    </row>
    <row r="60">
      <c r="A60" s="10" t="s">
        <v>2519</v>
      </c>
      <c r="B60" s="31">
        <v>0.1361226851851852</v>
      </c>
      <c r="C60" s="10" t="s">
        <v>69</v>
      </c>
      <c r="D60" s="10" t="s">
        <v>209</v>
      </c>
      <c r="E60" s="13">
        <v>21.0</v>
      </c>
      <c r="F60" s="16">
        <f>E60-3</f>
        <v>18</v>
      </c>
    </row>
    <row r="61">
      <c r="A61" s="10" t="s">
        <v>2519</v>
      </c>
      <c r="B61" s="31">
        <v>0.1388888888888889</v>
      </c>
      <c r="C61" s="10" t="s">
        <v>82</v>
      </c>
      <c r="D61" s="10" t="s">
        <v>125</v>
      </c>
      <c r="E61" s="13">
        <v>13.0</v>
      </c>
      <c r="F61" s="16">
        <f>E61-1</f>
        <v>12</v>
      </c>
    </row>
    <row r="62">
      <c r="A62" s="10" t="s">
        <v>2519</v>
      </c>
      <c r="B62" s="31">
        <v>0.13976851851851851</v>
      </c>
      <c r="C62" s="10" t="s">
        <v>70</v>
      </c>
      <c r="D62" s="10" t="s">
        <v>67</v>
      </c>
      <c r="E62" s="13">
        <v>5.0</v>
      </c>
      <c r="F62" s="16">
        <f>E62-3</f>
        <v>2</v>
      </c>
    </row>
    <row r="63">
      <c r="A63" s="10" t="s">
        <v>2519</v>
      </c>
      <c r="B63" s="31">
        <v>0.13979166666666668</v>
      </c>
      <c r="C63" s="10" t="s">
        <v>968</v>
      </c>
      <c r="D63" s="10" t="s">
        <v>67</v>
      </c>
      <c r="E63" s="13">
        <v>14.0</v>
      </c>
      <c r="F63" s="16">
        <f>E63-9</f>
        <v>5</v>
      </c>
    </row>
    <row r="64">
      <c r="A64" s="10" t="s">
        <v>2519</v>
      </c>
      <c r="B64" s="31">
        <v>0.1400925925925926</v>
      </c>
      <c r="C64" s="10" t="s">
        <v>74</v>
      </c>
      <c r="D64" s="10" t="s">
        <v>217</v>
      </c>
      <c r="E64" s="13">
        <v>26.0</v>
      </c>
      <c r="F64" s="16">
        <f>E64-13</f>
        <v>13</v>
      </c>
    </row>
    <row r="65">
      <c r="A65" s="10" t="s">
        <v>2519</v>
      </c>
      <c r="B65" s="31">
        <v>0.1409837962962963</v>
      </c>
      <c r="C65" s="10" t="s">
        <v>74</v>
      </c>
      <c r="D65" s="10" t="s">
        <v>83</v>
      </c>
      <c r="E65" s="13">
        <v>28.0</v>
      </c>
      <c r="F65" s="16">
        <f>E65-11</f>
        <v>17</v>
      </c>
    </row>
    <row r="66">
      <c r="A66" s="10" t="s">
        <v>2519</v>
      </c>
      <c r="B66" s="31">
        <v>0.14136574074074074</v>
      </c>
      <c r="C66" s="10" t="s">
        <v>74</v>
      </c>
      <c r="D66" s="10" t="s">
        <v>217</v>
      </c>
      <c r="E66" s="13">
        <v>29.0</v>
      </c>
      <c r="F66" s="16">
        <f>E66-13</f>
        <v>16</v>
      </c>
    </row>
    <row r="67">
      <c r="A67" s="10" t="s">
        <v>2519</v>
      </c>
      <c r="B67" s="31">
        <v>0.14355324074074075</v>
      </c>
      <c r="C67" s="10" t="s">
        <v>82</v>
      </c>
      <c r="D67" s="10" t="s">
        <v>131</v>
      </c>
      <c r="E67" s="13">
        <v>23.0</v>
      </c>
      <c r="F67" s="16">
        <f>E67-5</f>
        <v>18</v>
      </c>
    </row>
    <row r="68">
      <c r="A68" s="10" t="s">
        <v>2519</v>
      </c>
      <c r="B68" s="31">
        <v>0.14484953703703704</v>
      </c>
      <c r="C68" s="10" t="s">
        <v>82</v>
      </c>
      <c r="D68" s="10" t="s">
        <v>83</v>
      </c>
      <c r="E68" s="13">
        <v>16.0</v>
      </c>
      <c r="F68" s="16">
        <f>E68-9</f>
        <v>7</v>
      </c>
    </row>
    <row r="69">
      <c r="A69" s="10" t="s">
        <v>2519</v>
      </c>
      <c r="B69" s="31">
        <v>0.1450925925925926</v>
      </c>
      <c r="C69" s="10" t="s">
        <v>74</v>
      </c>
      <c r="D69" s="10" t="s">
        <v>217</v>
      </c>
      <c r="E69" s="13">
        <v>20.0</v>
      </c>
      <c r="F69" s="16">
        <f>E69-13</f>
        <v>7</v>
      </c>
    </row>
    <row r="70">
      <c r="A70" s="10" t="s">
        <v>2519</v>
      </c>
      <c r="B70" s="31">
        <v>0.145625</v>
      </c>
      <c r="C70" s="10" t="s">
        <v>968</v>
      </c>
      <c r="D70" s="10" t="s">
        <v>67</v>
      </c>
      <c r="E70" s="13">
        <v>16.0</v>
      </c>
      <c r="F70" s="16">
        <f>E70-9</f>
        <v>7</v>
      </c>
    </row>
    <row r="71">
      <c r="A71" s="10" t="s">
        <v>2519</v>
      </c>
      <c r="B71" s="31">
        <v>0.145625</v>
      </c>
      <c r="C71" s="10" t="s">
        <v>69</v>
      </c>
      <c r="D71" s="10" t="s">
        <v>67</v>
      </c>
      <c r="E71" s="13">
        <v>10.0</v>
      </c>
      <c r="F71" s="16">
        <f>E71-5</f>
        <v>5</v>
      </c>
    </row>
    <row r="72">
      <c r="A72" s="10" t="s">
        <v>2519</v>
      </c>
      <c r="B72" s="31">
        <v>0.15288194444444445</v>
      </c>
      <c r="C72" s="10" t="s">
        <v>968</v>
      </c>
      <c r="D72" s="10" t="s">
        <v>83</v>
      </c>
      <c r="E72" s="13">
        <v>1.0</v>
      </c>
      <c r="F72" s="13">
        <v>2.0</v>
      </c>
    </row>
    <row r="73">
      <c r="A73" s="10" t="s">
        <v>2519</v>
      </c>
      <c r="B73" s="31">
        <v>0.15362268518518518</v>
      </c>
      <c r="C73" s="10" t="s">
        <v>82</v>
      </c>
      <c r="D73" s="10" t="s">
        <v>83</v>
      </c>
      <c r="E73" s="13">
        <v>21.0</v>
      </c>
      <c r="F73" s="16">
        <f>E73-9</f>
        <v>12</v>
      </c>
    </row>
    <row r="74">
      <c r="A74" s="10" t="s">
        <v>2519</v>
      </c>
      <c r="B74" s="31">
        <v>0.15362268518518518</v>
      </c>
      <c r="C74" s="10" t="s">
        <v>70</v>
      </c>
      <c r="D74" s="10" t="s">
        <v>83</v>
      </c>
      <c r="E74" s="13">
        <v>11.0</v>
      </c>
      <c r="F74" s="16">
        <f>E74-6</f>
        <v>5</v>
      </c>
    </row>
    <row r="75">
      <c r="A75" s="10" t="s">
        <v>2519</v>
      </c>
      <c r="B75" s="31">
        <v>0.15434027777777778</v>
      </c>
      <c r="C75" s="10" t="s">
        <v>2479</v>
      </c>
      <c r="D75" s="10" t="s">
        <v>362</v>
      </c>
      <c r="E75" s="13">
        <v>11.0</v>
      </c>
      <c r="F75" s="16"/>
    </row>
    <row r="76">
      <c r="A76" s="10" t="s">
        <v>2519</v>
      </c>
      <c r="B76" s="31">
        <v>0.15552083333333333</v>
      </c>
      <c r="C76" s="10" t="s">
        <v>82</v>
      </c>
      <c r="D76" s="10" t="s">
        <v>131</v>
      </c>
      <c r="E76" s="13">
        <v>19.0</v>
      </c>
      <c r="F76" s="16">
        <f>E76-5</f>
        <v>14</v>
      </c>
    </row>
    <row r="77">
      <c r="A77" s="10" t="s">
        <v>2519</v>
      </c>
      <c r="B77" s="31">
        <v>0.15596064814814814</v>
      </c>
      <c r="C77" s="10" t="s">
        <v>74</v>
      </c>
      <c r="D77" s="10" t="s">
        <v>83</v>
      </c>
      <c r="E77" s="13">
        <v>17.0</v>
      </c>
      <c r="F77" s="16">
        <f>E77-11</f>
        <v>6</v>
      </c>
    </row>
    <row r="78">
      <c r="A78" s="10" t="s">
        <v>2519</v>
      </c>
      <c r="B78" s="9">
        <v>0.15633101851851852</v>
      </c>
      <c r="C78" s="10" t="s">
        <v>74</v>
      </c>
      <c r="D78" s="10" t="s">
        <v>217</v>
      </c>
      <c r="E78" s="13">
        <v>26.0</v>
      </c>
      <c r="F78" s="16">
        <f>E78-13</f>
        <v>13</v>
      </c>
    </row>
    <row r="79">
      <c r="A79" s="10" t="s">
        <v>2519</v>
      </c>
      <c r="B79" s="31">
        <v>0.15784722222222222</v>
      </c>
      <c r="C79" s="10" t="s">
        <v>70</v>
      </c>
      <c r="D79" s="10" t="s">
        <v>125</v>
      </c>
      <c r="E79" s="13">
        <v>24.0</v>
      </c>
      <c r="F79" s="16">
        <f>E79-9</f>
        <v>15</v>
      </c>
    </row>
    <row r="80">
      <c r="A80" s="10" t="s">
        <v>2519</v>
      </c>
      <c r="B80" s="31">
        <v>0.15784722222222222</v>
      </c>
      <c r="C80" s="10" t="s">
        <v>2479</v>
      </c>
      <c r="D80" s="10" t="s">
        <v>125</v>
      </c>
      <c r="E80" s="13">
        <v>15.0</v>
      </c>
      <c r="F80" s="16">
        <f>E80-3</f>
        <v>12</v>
      </c>
    </row>
    <row r="81">
      <c r="A81" s="10" t="s">
        <v>2519</v>
      </c>
      <c r="B81" s="31">
        <v>0.1584375</v>
      </c>
      <c r="C81" s="10" t="s">
        <v>82</v>
      </c>
      <c r="D81" s="10" t="s">
        <v>131</v>
      </c>
      <c r="E81" s="13">
        <v>24.0</v>
      </c>
      <c r="F81" s="16">
        <f>E81-5</f>
        <v>19</v>
      </c>
    </row>
    <row r="82">
      <c r="A82" s="10" t="s">
        <v>2519</v>
      </c>
      <c r="B82" s="31">
        <v>0.15920138888888888</v>
      </c>
      <c r="C82" s="10" t="s">
        <v>74</v>
      </c>
      <c r="D82" s="10" t="s">
        <v>83</v>
      </c>
      <c r="E82" s="13" t="s">
        <v>88</v>
      </c>
      <c r="F82" s="13">
        <v>1.0</v>
      </c>
    </row>
    <row r="83">
      <c r="A83" s="10" t="s">
        <v>2519</v>
      </c>
      <c r="B83" s="31">
        <v>0.15958333333333333</v>
      </c>
      <c r="C83" s="10" t="s">
        <v>74</v>
      </c>
      <c r="D83" s="10" t="s">
        <v>217</v>
      </c>
      <c r="E83" s="13">
        <v>26.0</v>
      </c>
      <c r="F83" s="16">
        <f>E83-13</f>
        <v>13</v>
      </c>
    </row>
    <row r="84">
      <c r="A84" s="10" t="s">
        <v>2519</v>
      </c>
      <c r="B84" s="31">
        <v>0.16192129629629629</v>
      </c>
      <c r="C84" s="10" t="s">
        <v>69</v>
      </c>
      <c r="D84" s="10" t="s">
        <v>320</v>
      </c>
      <c r="E84" s="13">
        <v>16.0</v>
      </c>
      <c r="F84" s="16">
        <f>E84-5</f>
        <v>11</v>
      </c>
    </row>
    <row r="85">
      <c r="A85" s="10" t="s">
        <v>2519</v>
      </c>
      <c r="B85" s="31">
        <v>0.1628125</v>
      </c>
      <c r="C85" s="10" t="s">
        <v>74</v>
      </c>
      <c r="D85" s="10" t="s">
        <v>217</v>
      </c>
      <c r="E85" s="13">
        <v>17.0</v>
      </c>
      <c r="F85" s="16">
        <f>E85-13</f>
        <v>4</v>
      </c>
    </row>
    <row r="86">
      <c r="A86" s="10" t="s">
        <v>2519</v>
      </c>
      <c r="B86" s="31">
        <v>0.16322916666666668</v>
      </c>
      <c r="C86" s="10" t="s">
        <v>82</v>
      </c>
      <c r="D86" s="10" t="s">
        <v>125</v>
      </c>
      <c r="E86" s="13">
        <v>17.0</v>
      </c>
      <c r="F86" s="16">
        <f>E86-1-10</f>
        <v>6</v>
      </c>
      <c r="J86" s="10" t="s">
        <v>957</v>
      </c>
    </row>
    <row r="87">
      <c r="A87" s="10" t="s">
        <v>2519</v>
      </c>
      <c r="B87" s="31">
        <v>0.16322916666666668</v>
      </c>
      <c r="C87" s="10" t="s">
        <v>74</v>
      </c>
      <c r="D87" s="10" t="s">
        <v>125</v>
      </c>
      <c r="E87" s="13">
        <v>39.0</v>
      </c>
      <c r="F87" s="16">
        <f>E87-13-10</f>
        <v>16</v>
      </c>
      <c r="J87" s="10" t="s">
        <v>957</v>
      </c>
    </row>
    <row r="88">
      <c r="A88" s="10" t="s">
        <v>2519</v>
      </c>
      <c r="B88" s="31">
        <v>0.16322916666666668</v>
      </c>
      <c r="C88" s="10" t="s">
        <v>69</v>
      </c>
      <c r="D88" s="10" t="s">
        <v>125</v>
      </c>
      <c r="E88" s="13" t="s">
        <v>88</v>
      </c>
      <c r="F88" s="13">
        <v>1.0</v>
      </c>
      <c r="J88" s="10" t="s">
        <v>957</v>
      </c>
    </row>
    <row r="89">
      <c r="A89" s="10" t="s">
        <v>2519</v>
      </c>
      <c r="B89" s="31">
        <v>0.16322916666666668</v>
      </c>
      <c r="C89" s="10" t="s">
        <v>968</v>
      </c>
      <c r="D89" s="10" t="s">
        <v>125</v>
      </c>
      <c r="E89" s="13">
        <v>22.0</v>
      </c>
      <c r="F89" s="16">
        <f>E89-1-10</f>
        <v>11</v>
      </c>
      <c r="J89" s="10" t="s">
        <v>957</v>
      </c>
    </row>
    <row r="90">
      <c r="A90" s="10" t="s">
        <v>2519</v>
      </c>
      <c r="B90" s="31">
        <v>0.16461805555555556</v>
      </c>
      <c r="C90" s="10" t="s">
        <v>69</v>
      </c>
      <c r="D90" s="10" t="s">
        <v>131</v>
      </c>
      <c r="E90" s="13">
        <v>13.0</v>
      </c>
      <c r="F90" s="16">
        <f>E90-1</f>
        <v>12</v>
      </c>
    </row>
    <row r="91">
      <c r="A91" s="10" t="s">
        <v>2519</v>
      </c>
      <c r="B91" s="31">
        <v>0.16545138888888888</v>
      </c>
      <c r="C91" s="10" t="s">
        <v>66</v>
      </c>
      <c r="D91" s="10" t="s">
        <v>67</v>
      </c>
      <c r="E91" s="13">
        <v>12.0</v>
      </c>
      <c r="F91" s="16">
        <f>E91-2</f>
        <v>10</v>
      </c>
    </row>
    <row r="92">
      <c r="A92" s="10" t="s">
        <v>2519</v>
      </c>
      <c r="B92" s="31">
        <v>0.16730324074074074</v>
      </c>
      <c r="C92" s="10" t="s">
        <v>2479</v>
      </c>
      <c r="D92" s="10" t="s">
        <v>125</v>
      </c>
      <c r="E92" s="13">
        <v>21.0</v>
      </c>
      <c r="F92" s="16">
        <f>E92-18</f>
        <v>3</v>
      </c>
      <c r="J92" s="10" t="s">
        <v>2529</v>
      </c>
    </row>
    <row r="93">
      <c r="A93" s="10" t="s">
        <v>2519</v>
      </c>
      <c r="B93" s="31">
        <v>0.16730324074074074</v>
      </c>
      <c r="C93" s="10" t="s">
        <v>2479</v>
      </c>
      <c r="D93" s="10" t="s">
        <v>125</v>
      </c>
      <c r="E93" s="13" t="s">
        <v>75</v>
      </c>
      <c r="F93" s="13" t="s">
        <v>75</v>
      </c>
      <c r="J93" s="10" t="s">
        <v>85</v>
      </c>
    </row>
    <row r="94">
      <c r="A94" s="10" t="s">
        <v>2519</v>
      </c>
      <c r="B94" s="31">
        <v>0.16730324074074074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>
      <c r="A95" s="10" t="s">
        <v>2519</v>
      </c>
      <c r="B95" s="31">
        <v>0.16730324074074074</v>
      </c>
      <c r="C95" s="10" t="s">
        <v>74</v>
      </c>
      <c r="D95" s="10" t="s">
        <v>125</v>
      </c>
      <c r="E95" s="13">
        <v>25.0</v>
      </c>
      <c r="F95" s="16">
        <f>E95-13-10</f>
        <v>2</v>
      </c>
      <c r="J95" s="10" t="s">
        <v>2472</v>
      </c>
    </row>
    <row r="96">
      <c r="A96" s="10" t="s">
        <v>2519</v>
      </c>
      <c r="B96" s="31">
        <v>0.16730324074074074</v>
      </c>
      <c r="C96" s="10" t="s">
        <v>82</v>
      </c>
      <c r="D96" s="10" t="s">
        <v>125</v>
      </c>
      <c r="E96" s="13" t="s">
        <v>75</v>
      </c>
      <c r="F96" s="13" t="s">
        <v>75</v>
      </c>
      <c r="J96" s="10" t="s">
        <v>85</v>
      </c>
    </row>
    <row r="97">
      <c r="A97" s="10" t="s">
        <v>2519</v>
      </c>
      <c r="B97" s="31">
        <v>0.16730324074074074</v>
      </c>
      <c r="C97" s="10" t="s">
        <v>82</v>
      </c>
      <c r="D97" s="10" t="s">
        <v>125</v>
      </c>
      <c r="E97" s="13">
        <v>20.0</v>
      </c>
      <c r="F97" s="16">
        <f>E97-1-10</f>
        <v>9</v>
      </c>
      <c r="J97" s="10" t="s">
        <v>2472</v>
      </c>
    </row>
    <row r="98">
      <c r="A98" s="10"/>
      <c r="B98" s="31">
        <v>0.16730324074074074</v>
      </c>
      <c r="C98" s="10" t="s">
        <v>70</v>
      </c>
      <c r="D98" s="10" t="s">
        <v>125</v>
      </c>
      <c r="E98" s="13">
        <v>22.0</v>
      </c>
      <c r="F98" s="16">
        <f t="shared" ref="F98:F99" si="5">E98-9-10</f>
        <v>3</v>
      </c>
      <c r="J98" s="10" t="s">
        <v>85</v>
      </c>
    </row>
    <row r="99">
      <c r="A99" s="10" t="s">
        <v>2519</v>
      </c>
      <c r="B99" s="31">
        <v>0.16730324074074074</v>
      </c>
      <c r="C99" s="10" t="s">
        <v>70</v>
      </c>
      <c r="D99" s="10" t="s">
        <v>125</v>
      </c>
      <c r="E99" s="13">
        <v>22.0</v>
      </c>
      <c r="F99" s="16">
        <f t="shared" si="5"/>
        <v>3</v>
      </c>
      <c r="J99" s="10" t="s">
        <v>2530</v>
      </c>
    </row>
    <row r="100">
      <c r="A100" s="10" t="s">
        <v>2519</v>
      </c>
      <c r="B100" s="31">
        <v>0.17090277777777776</v>
      </c>
      <c r="C100" s="10" t="s">
        <v>70</v>
      </c>
      <c r="D100" s="10" t="s">
        <v>71</v>
      </c>
      <c r="E100" s="13">
        <v>15.0</v>
      </c>
      <c r="F100" s="16">
        <f>E100-3</f>
        <v>12</v>
      </c>
    </row>
    <row r="101">
      <c r="A101" s="10" t="s">
        <v>2519</v>
      </c>
      <c r="B101" s="31">
        <v>0.17997685185185186</v>
      </c>
      <c r="C101" s="10" t="s">
        <v>2479</v>
      </c>
      <c r="D101" s="10" t="s">
        <v>131</v>
      </c>
      <c r="E101" s="13">
        <v>21.0</v>
      </c>
      <c r="F101" s="16">
        <f>E101-2</f>
        <v>19</v>
      </c>
    </row>
    <row r="102">
      <c r="A102" s="10" t="s">
        <v>2519</v>
      </c>
      <c r="B102" s="31">
        <v>0.1831597222222222</v>
      </c>
      <c r="C102" s="10" t="s">
        <v>82</v>
      </c>
      <c r="D102" s="10" t="s">
        <v>362</v>
      </c>
      <c r="E102" s="13">
        <v>13.0</v>
      </c>
      <c r="F102" s="16">
        <f t="shared" ref="F102:F103" si="6">E102-9</f>
        <v>4</v>
      </c>
    </row>
    <row r="103">
      <c r="A103" s="10" t="s">
        <v>2519</v>
      </c>
      <c r="B103" s="31">
        <v>0.1964699074074074</v>
      </c>
      <c r="C103" s="10" t="s">
        <v>968</v>
      </c>
      <c r="D103" s="10" t="s">
        <v>67</v>
      </c>
      <c r="E103" s="13">
        <v>27.0</v>
      </c>
      <c r="F103" s="16">
        <f t="shared" si="6"/>
        <v>18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3.71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2531</v>
      </c>
      <c r="B2" s="31">
        <v>0.0259375</v>
      </c>
      <c r="C2" s="10" t="s">
        <v>70</v>
      </c>
      <c r="D2" s="10" t="s">
        <v>83</v>
      </c>
      <c r="E2" s="13">
        <v>9.0</v>
      </c>
      <c r="F2" s="16">
        <f>E2-6</f>
        <v>3</v>
      </c>
    </row>
    <row r="3">
      <c r="A3" s="10" t="s">
        <v>2531</v>
      </c>
      <c r="B3" s="31">
        <v>0.02619212962962963</v>
      </c>
      <c r="C3" s="10" t="s">
        <v>74</v>
      </c>
      <c r="D3" s="10" t="s">
        <v>125</v>
      </c>
      <c r="E3" s="13" t="s">
        <v>75</v>
      </c>
      <c r="F3" s="13" t="s">
        <v>75</v>
      </c>
      <c r="J3" s="10" t="s">
        <v>2291</v>
      </c>
    </row>
    <row r="4">
      <c r="A4" s="10" t="s">
        <v>2531</v>
      </c>
      <c r="B4" s="31">
        <v>0.02619212962962963</v>
      </c>
      <c r="C4" s="10" t="s">
        <v>74</v>
      </c>
      <c r="D4" s="10" t="s">
        <v>125</v>
      </c>
      <c r="E4" s="13">
        <v>31.0</v>
      </c>
      <c r="F4" s="16">
        <f>E4-13</f>
        <v>18</v>
      </c>
    </row>
    <row r="5">
      <c r="A5" s="10" t="s">
        <v>2531</v>
      </c>
      <c r="B5" s="31">
        <v>0.027314814814814816</v>
      </c>
      <c r="C5" s="10" t="s">
        <v>69</v>
      </c>
      <c r="D5" s="10" t="s">
        <v>83</v>
      </c>
      <c r="E5" s="13">
        <v>10.0</v>
      </c>
      <c r="F5" s="16">
        <f>E5-1</f>
        <v>9</v>
      </c>
    </row>
    <row r="6">
      <c r="A6" s="10" t="s">
        <v>2531</v>
      </c>
      <c r="B6" s="31">
        <v>0.041875</v>
      </c>
      <c r="C6" s="10" t="s">
        <v>70</v>
      </c>
      <c r="D6" s="10" t="s">
        <v>71</v>
      </c>
      <c r="E6" s="13">
        <v>10.0</v>
      </c>
      <c r="F6" s="16">
        <f>E6-7</f>
        <v>3</v>
      </c>
    </row>
    <row r="7">
      <c r="A7" s="10" t="s">
        <v>2531</v>
      </c>
      <c r="B7" s="31">
        <v>0.05175925925925926</v>
      </c>
      <c r="C7" s="10" t="s">
        <v>82</v>
      </c>
      <c r="D7" s="10" t="s">
        <v>93</v>
      </c>
      <c r="E7" s="13" t="s">
        <v>68</v>
      </c>
      <c r="F7" s="13">
        <v>20.0</v>
      </c>
      <c r="J7" s="10" t="s">
        <v>2532</v>
      </c>
    </row>
    <row r="8">
      <c r="A8" s="10" t="s">
        <v>2531</v>
      </c>
      <c r="B8" s="31">
        <v>0.0522337962962963</v>
      </c>
      <c r="C8" s="10" t="s">
        <v>69</v>
      </c>
      <c r="D8" s="10" t="s">
        <v>93</v>
      </c>
      <c r="E8" s="13">
        <v>20.0</v>
      </c>
      <c r="F8" s="16">
        <f>E8-7</f>
        <v>13</v>
      </c>
      <c r="J8" s="10" t="s">
        <v>2533</v>
      </c>
    </row>
    <row r="9">
      <c r="A9" s="10" t="s">
        <v>2531</v>
      </c>
      <c r="B9" s="31">
        <v>0.053877314814814815</v>
      </c>
      <c r="C9" s="10" t="s">
        <v>968</v>
      </c>
      <c r="D9" s="10" t="s">
        <v>120</v>
      </c>
      <c r="E9" s="13">
        <v>18.0</v>
      </c>
      <c r="F9" s="16"/>
      <c r="H9" s="10" t="s">
        <v>2534</v>
      </c>
      <c r="J9" s="10" t="s">
        <v>1183</v>
      </c>
    </row>
    <row r="10">
      <c r="A10" s="10" t="s">
        <v>2531</v>
      </c>
      <c r="B10" s="31">
        <v>0.05412037037037037</v>
      </c>
      <c r="C10" s="10" t="s">
        <v>69</v>
      </c>
      <c r="D10" s="10" t="s">
        <v>120</v>
      </c>
      <c r="E10" s="13">
        <v>12.0</v>
      </c>
      <c r="F10" s="13"/>
      <c r="H10" s="10" t="s">
        <v>2535</v>
      </c>
      <c r="J10" s="10" t="s">
        <v>1822</v>
      </c>
    </row>
    <row r="11">
      <c r="A11" s="10" t="s">
        <v>2531</v>
      </c>
      <c r="B11" s="31">
        <v>0.05797453703703704</v>
      </c>
      <c r="C11" s="10" t="s">
        <v>968</v>
      </c>
      <c r="D11" s="10" t="s">
        <v>128</v>
      </c>
      <c r="E11" s="13">
        <v>25.0</v>
      </c>
      <c r="F11" s="16">
        <f>E11-9</f>
        <v>16</v>
      </c>
    </row>
    <row r="12">
      <c r="A12" s="10" t="s">
        <v>2531</v>
      </c>
      <c r="B12" s="31">
        <v>0.06450231481481482</v>
      </c>
      <c r="C12" s="10" t="s">
        <v>82</v>
      </c>
      <c r="D12" s="10" t="s">
        <v>127</v>
      </c>
      <c r="E12" s="13">
        <v>18.0</v>
      </c>
      <c r="F12" s="13">
        <f>E12-4</f>
        <v>14</v>
      </c>
    </row>
    <row r="13">
      <c r="A13" s="10" t="s">
        <v>2531</v>
      </c>
      <c r="B13" s="31">
        <v>0.06450231481481482</v>
      </c>
      <c r="C13" s="10" t="s">
        <v>82</v>
      </c>
      <c r="D13" s="10" t="s">
        <v>76</v>
      </c>
      <c r="E13" s="13">
        <v>4.0</v>
      </c>
      <c r="F13" s="16"/>
      <c r="J13" s="10" t="s">
        <v>2536</v>
      </c>
    </row>
    <row r="14">
      <c r="A14" s="10" t="s">
        <v>2531</v>
      </c>
      <c r="B14" s="31">
        <v>0.08377314814814815</v>
      </c>
      <c r="C14" s="10" t="s">
        <v>69</v>
      </c>
      <c r="D14" s="10" t="s">
        <v>209</v>
      </c>
      <c r="E14" s="13">
        <v>12.0</v>
      </c>
      <c r="F14" s="13" t="s">
        <v>75</v>
      </c>
      <c r="J14" s="10" t="s">
        <v>2537</v>
      </c>
    </row>
    <row r="15">
      <c r="A15" s="10" t="s">
        <v>2531</v>
      </c>
      <c r="B15" s="31">
        <v>0.08711805555555556</v>
      </c>
      <c r="C15" s="10" t="s">
        <v>69</v>
      </c>
      <c r="D15" s="10" t="s">
        <v>362</v>
      </c>
      <c r="E15" s="13">
        <v>12.0</v>
      </c>
      <c r="F15" s="13" t="s">
        <v>75</v>
      </c>
      <c r="J15" s="10" t="s">
        <v>2537</v>
      </c>
    </row>
    <row r="16">
      <c r="A16" s="10" t="s">
        <v>2531</v>
      </c>
      <c r="B16" s="31">
        <v>0.08771990740740741</v>
      </c>
      <c r="C16" s="10" t="s">
        <v>69</v>
      </c>
      <c r="D16" s="10" t="s">
        <v>80</v>
      </c>
      <c r="E16" s="13" t="s">
        <v>88</v>
      </c>
      <c r="F16" s="13">
        <v>1.0</v>
      </c>
    </row>
    <row r="17">
      <c r="A17" s="10" t="s">
        <v>2531</v>
      </c>
      <c r="B17" s="31">
        <v>0.10413194444444444</v>
      </c>
      <c r="C17" s="10" t="s">
        <v>70</v>
      </c>
      <c r="D17" s="10" t="s">
        <v>209</v>
      </c>
      <c r="E17" s="13">
        <f>F17+0</f>
        <v>3</v>
      </c>
      <c r="F17" s="13">
        <v>3.0</v>
      </c>
    </row>
    <row r="18">
      <c r="A18" s="10" t="s">
        <v>2531</v>
      </c>
      <c r="B18" s="31">
        <v>0.11196759259259259</v>
      </c>
      <c r="C18" s="10" t="s">
        <v>968</v>
      </c>
      <c r="D18" s="10" t="s">
        <v>76</v>
      </c>
      <c r="E18" s="13">
        <v>18.0</v>
      </c>
      <c r="F18" s="16"/>
      <c r="J18" s="10" t="s">
        <v>2538</v>
      </c>
    </row>
    <row r="19">
      <c r="A19" s="10" t="s">
        <v>2531</v>
      </c>
      <c r="B19" s="31">
        <v>0.1507175925925926</v>
      </c>
      <c r="C19" s="10" t="s">
        <v>70</v>
      </c>
      <c r="D19" s="10" t="s">
        <v>67</v>
      </c>
      <c r="E19" s="13">
        <v>5.0</v>
      </c>
      <c r="F19" s="16">
        <f>E19-3</f>
        <v>2</v>
      </c>
    </row>
    <row r="20">
      <c r="A20" s="10" t="s">
        <v>2531</v>
      </c>
      <c r="B20" s="31">
        <v>0.15224537037037036</v>
      </c>
      <c r="C20" s="10" t="s">
        <v>70</v>
      </c>
      <c r="D20" s="10" t="s">
        <v>73</v>
      </c>
      <c r="E20" s="13" t="s">
        <v>68</v>
      </c>
      <c r="F20" s="13">
        <v>20.0</v>
      </c>
    </row>
    <row r="21">
      <c r="A21" s="10" t="s">
        <v>2531</v>
      </c>
      <c r="B21" s="31">
        <v>0.15486111111111112</v>
      </c>
      <c r="C21" s="10" t="s">
        <v>69</v>
      </c>
      <c r="D21" s="10" t="s">
        <v>67</v>
      </c>
      <c r="E21" s="13">
        <v>19.0</v>
      </c>
      <c r="F21" s="13">
        <f t="shared" ref="F21:F22" si="1">E21-5</f>
        <v>14</v>
      </c>
    </row>
    <row r="22">
      <c r="A22" s="10" t="s">
        <v>2531</v>
      </c>
      <c r="B22" s="31">
        <v>0.15561342592592592</v>
      </c>
      <c r="C22" s="10" t="s">
        <v>69</v>
      </c>
      <c r="D22" s="10" t="s">
        <v>67</v>
      </c>
      <c r="E22" s="13">
        <v>9.0</v>
      </c>
      <c r="F22" s="13">
        <f t="shared" si="1"/>
        <v>4</v>
      </c>
    </row>
    <row r="23">
      <c r="A23" s="10" t="s">
        <v>2531</v>
      </c>
      <c r="B23" s="31">
        <v>0.15907407407407406</v>
      </c>
      <c r="C23" s="10" t="s">
        <v>82</v>
      </c>
      <c r="D23" s="10" t="s">
        <v>366</v>
      </c>
      <c r="E23" s="13">
        <v>17.0</v>
      </c>
      <c r="F23" s="13">
        <f>E23-10</f>
        <v>7</v>
      </c>
    </row>
    <row r="24">
      <c r="A24" s="10" t="s">
        <v>2531</v>
      </c>
      <c r="B24" s="31">
        <v>0.15909722222222222</v>
      </c>
      <c r="C24" s="10" t="s">
        <v>70</v>
      </c>
      <c r="D24" s="10" t="s">
        <v>366</v>
      </c>
      <c r="E24" s="13">
        <v>20.0</v>
      </c>
      <c r="F24" s="13">
        <f>E24-6</f>
        <v>14</v>
      </c>
    </row>
    <row r="25">
      <c r="A25" s="10" t="s">
        <v>2531</v>
      </c>
      <c r="B25" s="31">
        <v>0.15909722222222222</v>
      </c>
      <c r="C25" s="10" t="s">
        <v>70</v>
      </c>
      <c r="D25" s="10" t="s">
        <v>76</v>
      </c>
      <c r="E25" s="13">
        <v>1.0</v>
      </c>
      <c r="F25" s="16"/>
      <c r="J25" s="10" t="s">
        <v>2536</v>
      </c>
    </row>
    <row r="26">
      <c r="A26" s="10" t="s">
        <v>2531</v>
      </c>
      <c r="B26" s="31">
        <v>0.15964120370370372</v>
      </c>
      <c r="C26" s="10" t="s">
        <v>82</v>
      </c>
      <c r="D26" s="10" t="s">
        <v>366</v>
      </c>
      <c r="E26" s="13">
        <v>16.0</v>
      </c>
      <c r="F26" s="13">
        <f>E26-10</f>
        <v>6</v>
      </c>
    </row>
    <row r="27">
      <c r="A27" s="10" t="s">
        <v>2531</v>
      </c>
      <c r="B27" s="31">
        <v>0.15964120370370372</v>
      </c>
      <c r="C27" s="10" t="s">
        <v>82</v>
      </c>
      <c r="D27" s="10" t="s">
        <v>76</v>
      </c>
      <c r="E27" s="13">
        <v>1.0</v>
      </c>
      <c r="F27" s="13"/>
      <c r="J27" s="10" t="s">
        <v>2536</v>
      </c>
    </row>
    <row r="28">
      <c r="A28" s="10" t="s">
        <v>2531</v>
      </c>
      <c r="B28" s="31">
        <v>0.15964120370370372</v>
      </c>
      <c r="C28" s="10" t="s">
        <v>70</v>
      </c>
      <c r="D28" s="10" t="s">
        <v>366</v>
      </c>
      <c r="E28" s="13">
        <v>15.0</v>
      </c>
      <c r="F28" s="13" t="s">
        <v>75</v>
      </c>
      <c r="J28" s="10" t="s">
        <v>2537</v>
      </c>
    </row>
    <row r="29">
      <c r="A29" s="10" t="s">
        <v>2531</v>
      </c>
      <c r="B29" s="31">
        <v>0.15989583333333332</v>
      </c>
      <c r="C29" s="10" t="s">
        <v>968</v>
      </c>
      <c r="D29" s="10" t="s">
        <v>132</v>
      </c>
      <c r="E29" s="13">
        <v>8.0</v>
      </c>
      <c r="F29" s="13">
        <f>E29--1</f>
        <v>9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2539</v>
      </c>
      <c r="B2" s="31">
        <v>0.014386574074074074</v>
      </c>
      <c r="C2" s="10" t="s">
        <v>70</v>
      </c>
      <c r="D2" s="10" t="s">
        <v>71</v>
      </c>
      <c r="E2" s="13">
        <v>22.0</v>
      </c>
      <c r="F2" s="16">
        <f>E2-7</f>
        <v>15</v>
      </c>
    </row>
    <row r="3">
      <c r="A3" s="10" t="s">
        <v>2539</v>
      </c>
      <c r="B3" s="31">
        <v>0.027766203703703703</v>
      </c>
      <c r="C3" s="10" t="s">
        <v>69</v>
      </c>
      <c r="D3" s="10" t="s">
        <v>129</v>
      </c>
      <c r="E3" s="13">
        <v>14.0</v>
      </c>
      <c r="F3" s="13" t="s">
        <v>75</v>
      </c>
      <c r="J3" s="10" t="s">
        <v>2537</v>
      </c>
    </row>
    <row r="4">
      <c r="A4" s="10" t="s">
        <v>2539</v>
      </c>
      <c r="B4" s="31">
        <v>0.029097222222222222</v>
      </c>
      <c r="C4" s="10" t="s">
        <v>74</v>
      </c>
      <c r="D4" s="10" t="s">
        <v>131</v>
      </c>
      <c r="E4" s="13">
        <v>16.0</v>
      </c>
      <c r="F4" s="16">
        <f>E4-3</f>
        <v>13</v>
      </c>
    </row>
    <row r="5">
      <c r="A5" s="10" t="s">
        <v>2539</v>
      </c>
      <c r="B5" s="31">
        <v>0.02971064814814815</v>
      </c>
      <c r="C5" s="10" t="s">
        <v>74</v>
      </c>
      <c r="D5" s="10" t="s">
        <v>131</v>
      </c>
      <c r="E5" s="13">
        <v>22.0</v>
      </c>
      <c r="F5" s="13" t="s">
        <v>75</v>
      </c>
      <c r="J5" s="10" t="s">
        <v>2537</v>
      </c>
    </row>
    <row r="6">
      <c r="A6" s="10" t="s">
        <v>2539</v>
      </c>
      <c r="B6" s="31">
        <v>0.03295138888888889</v>
      </c>
      <c r="C6" s="10" t="s">
        <v>70</v>
      </c>
      <c r="D6" s="10" t="s">
        <v>127</v>
      </c>
      <c r="E6" s="13">
        <v>11.0</v>
      </c>
      <c r="F6" s="13" t="s">
        <v>75</v>
      </c>
      <c r="J6" s="10" t="s">
        <v>2537</v>
      </c>
    </row>
    <row r="7">
      <c r="A7" s="10" t="s">
        <v>2539</v>
      </c>
      <c r="B7" s="31">
        <v>0.03744212962962963</v>
      </c>
      <c r="C7" s="10" t="s">
        <v>69</v>
      </c>
      <c r="D7" s="10" t="s">
        <v>67</v>
      </c>
      <c r="E7" s="13">
        <v>7.0</v>
      </c>
      <c r="F7" s="13">
        <f>E7-5</f>
        <v>2</v>
      </c>
    </row>
    <row r="8">
      <c r="A8" s="10" t="s">
        <v>2539</v>
      </c>
      <c r="B8" s="31">
        <v>0.03869212962962963</v>
      </c>
      <c r="C8" s="10" t="s">
        <v>82</v>
      </c>
      <c r="D8" s="10" t="s">
        <v>366</v>
      </c>
      <c r="E8" s="13">
        <v>20.0</v>
      </c>
      <c r="F8" s="13" t="s">
        <v>75</v>
      </c>
      <c r="J8" s="10" t="s">
        <v>2537</v>
      </c>
    </row>
    <row r="9">
      <c r="A9" s="10" t="s">
        <v>2539</v>
      </c>
      <c r="B9" s="31">
        <v>0.03877314814814815</v>
      </c>
      <c r="C9" s="10" t="s">
        <v>70</v>
      </c>
      <c r="D9" s="10" t="s">
        <v>366</v>
      </c>
      <c r="E9" s="13" t="s">
        <v>75</v>
      </c>
      <c r="F9" s="13" t="s">
        <v>75</v>
      </c>
      <c r="J9" s="10" t="s">
        <v>2291</v>
      </c>
    </row>
    <row r="10">
      <c r="A10" s="10" t="s">
        <v>2539</v>
      </c>
      <c r="B10" s="31">
        <v>0.03877314814814815</v>
      </c>
      <c r="C10" s="10" t="s">
        <v>70</v>
      </c>
      <c r="D10" s="10" t="s">
        <v>366</v>
      </c>
      <c r="E10" s="13">
        <v>26.0</v>
      </c>
      <c r="F10" s="13" t="s">
        <v>75</v>
      </c>
      <c r="J10" s="10" t="s">
        <v>2537</v>
      </c>
    </row>
    <row r="11">
      <c r="A11" s="10" t="s">
        <v>2539</v>
      </c>
      <c r="B11" s="31">
        <v>0.043912037037037034</v>
      </c>
      <c r="C11" s="10" t="s">
        <v>82</v>
      </c>
      <c r="D11" s="10" t="s">
        <v>366</v>
      </c>
      <c r="E11" s="13">
        <v>15.0</v>
      </c>
      <c r="F11" s="13" t="s">
        <v>75</v>
      </c>
      <c r="J11" s="10" t="s">
        <v>2537</v>
      </c>
    </row>
    <row r="12">
      <c r="A12" s="10" t="s">
        <v>2539</v>
      </c>
      <c r="B12" s="31">
        <v>0.043912037037037034</v>
      </c>
      <c r="C12" s="10" t="s">
        <v>70</v>
      </c>
      <c r="D12" s="10" t="s">
        <v>366</v>
      </c>
      <c r="E12" s="13">
        <v>17.0</v>
      </c>
      <c r="F12" s="13" t="s">
        <v>75</v>
      </c>
      <c r="J12" s="10" t="s">
        <v>2537</v>
      </c>
    </row>
    <row r="13">
      <c r="A13" s="10" t="s">
        <v>2539</v>
      </c>
      <c r="B13" s="31">
        <v>0.046747685185185184</v>
      </c>
      <c r="C13" s="10" t="s">
        <v>70</v>
      </c>
      <c r="D13" s="10" t="s">
        <v>216</v>
      </c>
      <c r="E13" s="13" t="s">
        <v>68</v>
      </c>
      <c r="F13" s="13">
        <v>20.0</v>
      </c>
    </row>
    <row r="14">
      <c r="A14" s="10" t="s">
        <v>2539</v>
      </c>
      <c r="B14" s="31">
        <v>0.047199074074074074</v>
      </c>
      <c r="C14" s="10" t="s">
        <v>69</v>
      </c>
      <c r="D14" s="10" t="s">
        <v>129</v>
      </c>
      <c r="E14" s="13">
        <v>22.0</v>
      </c>
      <c r="F14" s="13" t="s">
        <v>75</v>
      </c>
      <c r="J14" s="10" t="s">
        <v>2537</v>
      </c>
    </row>
    <row r="15">
      <c r="A15" s="10" t="s">
        <v>2539</v>
      </c>
      <c r="B15" s="31">
        <v>0.047199074074074074</v>
      </c>
      <c r="C15" s="10" t="s">
        <v>69</v>
      </c>
      <c r="D15" s="10" t="s">
        <v>129</v>
      </c>
      <c r="E15" s="13" t="s">
        <v>75</v>
      </c>
      <c r="F15" s="13" t="s">
        <v>75</v>
      </c>
      <c r="J15" s="10" t="s">
        <v>2291</v>
      </c>
    </row>
    <row r="16">
      <c r="A16" s="10" t="s">
        <v>2539</v>
      </c>
      <c r="B16" s="31">
        <v>0.04997685185185185</v>
      </c>
      <c r="C16" s="10" t="s">
        <v>82</v>
      </c>
      <c r="D16" s="10" t="s">
        <v>67</v>
      </c>
      <c r="E16" s="13">
        <v>17.0</v>
      </c>
      <c r="F16" s="13">
        <f>E16-4</f>
        <v>13</v>
      </c>
    </row>
    <row r="17">
      <c r="A17" s="10" t="s">
        <v>2539</v>
      </c>
      <c r="B17" s="31">
        <v>0.04997685185185185</v>
      </c>
      <c r="C17" s="10" t="s">
        <v>82</v>
      </c>
      <c r="D17" s="10" t="s">
        <v>67</v>
      </c>
      <c r="E17" s="13" t="s">
        <v>75</v>
      </c>
      <c r="F17" s="13" t="s">
        <v>75</v>
      </c>
      <c r="J17" s="10" t="s">
        <v>2291</v>
      </c>
    </row>
    <row r="18">
      <c r="A18" s="10" t="s">
        <v>2539</v>
      </c>
      <c r="B18" s="31">
        <v>0.051076388888888886</v>
      </c>
      <c r="C18" s="10" t="s">
        <v>70</v>
      </c>
      <c r="D18" s="10" t="s">
        <v>83</v>
      </c>
      <c r="E18" s="13">
        <v>18.0</v>
      </c>
      <c r="F18" s="16">
        <f>E18-6</f>
        <v>12</v>
      </c>
    </row>
    <row r="19">
      <c r="A19" s="10" t="s">
        <v>2539</v>
      </c>
      <c r="B19" s="31">
        <v>0.051076388888888886</v>
      </c>
      <c r="C19" s="10" t="s">
        <v>82</v>
      </c>
      <c r="D19" s="10" t="s">
        <v>83</v>
      </c>
      <c r="E19" s="13">
        <v>26.0</v>
      </c>
      <c r="F19" s="16">
        <f>E19-10</f>
        <v>16</v>
      </c>
    </row>
    <row r="20">
      <c r="A20" s="10" t="s">
        <v>2539</v>
      </c>
      <c r="B20" s="31">
        <v>0.051076388888888886</v>
      </c>
      <c r="C20" s="10" t="s">
        <v>69</v>
      </c>
      <c r="D20" s="10" t="s">
        <v>83</v>
      </c>
      <c r="E20" s="13">
        <v>14.0</v>
      </c>
      <c r="F20" s="13">
        <f>E20-1</f>
        <v>13</v>
      </c>
    </row>
    <row r="21">
      <c r="A21" s="10" t="s">
        <v>2539</v>
      </c>
      <c r="B21" s="31">
        <v>0.057743055555555554</v>
      </c>
      <c r="C21" s="10" t="s">
        <v>74</v>
      </c>
      <c r="D21" s="10" t="s">
        <v>83</v>
      </c>
      <c r="E21" s="13">
        <v>17.0</v>
      </c>
      <c r="F21" s="13">
        <f>E21-11</f>
        <v>6</v>
      </c>
    </row>
    <row r="22">
      <c r="A22" s="10" t="s">
        <v>2539</v>
      </c>
      <c r="B22" s="31">
        <v>0.06159722222222222</v>
      </c>
      <c r="C22" s="10" t="s">
        <v>84</v>
      </c>
      <c r="D22" s="10" t="s">
        <v>166</v>
      </c>
      <c r="E22" s="13" t="s">
        <v>88</v>
      </c>
      <c r="F22" s="13">
        <v>1.0</v>
      </c>
      <c r="J22" s="10" t="s">
        <v>2428</v>
      </c>
    </row>
    <row r="23">
      <c r="A23" s="10" t="s">
        <v>2539</v>
      </c>
      <c r="B23" s="31">
        <v>0.06287037037037037</v>
      </c>
      <c r="C23" s="10" t="s">
        <v>69</v>
      </c>
      <c r="D23" s="10" t="s">
        <v>67</v>
      </c>
      <c r="E23" s="13">
        <v>8.0</v>
      </c>
      <c r="F23" s="13">
        <f t="shared" ref="F23:F24" si="1">E23-5</f>
        <v>3</v>
      </c>
    </row>
    <row r="24">
      <c r="A24" s="10" t="s">
        <v>2539</v>
      </c>
      <c r="B24" s="31">
        <v>0.06462962962962963</v>
      </c>
      <c r="C24" s="10" t="s">
        <v>69</v>
      </c>
      <c r="D24" s="10" t="s">
        <v>80</v>
      </c>
      <c r="E24" s="13">
        <v>24.0</v>
      </c>
      <c r="F24" s="13">
        <f t="shared" si="1"/>
        <v>19</v>
      </c>
    </row>
    <row r="25">
      <c r="A25" s="10" t="s">
        <v>2539</v>
      </c>
      <c r="B25" s="31">
        <v>0.06638888888888889</v>
      </c>
      <c r="C25" s="10" t="s">
        <v>968</v>
      </c>
      <c r="D25" s="10" t="s">
        <v>67</v>
      </c>
      <c r="E25" s="13" t="s">
        <v>75</v>
      </c>
      <c r="F25" s="13" t="s">
        <v>75</v>
      </c>
      <c r="J25" s="10" t="s">
        <v>2291</v>
      </c>
    </row>
    <row r="26">
      <c r="A26" s="10" t="s">
        <v>2539</v>
      </c>
      <c r="B26" s="31">
        <v>0.06638888888888889</v>
      </c>
      <c r="C26" s="10" t="s">
        <v>968</v>
      </c>
      <c r="D26" s="10" t="s">
        <v>67</v>
      </c>
      <c r="E26" s="13">
        <v>21.0</v>
      </c>
      <c r="F26" s="13" t="s">
        <v>75</v>
      </c>
      <c r="J26" s="10" t="s">
        <v>2537</v>
      </c>
    </row>
    <row r="27">
      <c r="A27" s="10" t="s">
        <v>2539</v>
      </c>
      <c r="B27" s="31">
        <v>0.06890046296296297</v>
      </c>
      <c r="C27" s="10" t="s">
        <v>74</v>
      </c>
      <c r="D27" s="10" t="s">
        <v>125</v>
      </c>
      <c r="E27" s="13" t="s">
        <v>75</v>
      </c>
      <c r="F27" s="13" t="s">
        <v>75</v>
      </c>
      <c r="J27" s="10" t="s">
        <v>2291</v>
      </c>
    </row>
    <row r="28">
      <c r="A28" s="10" t="s">
        <v>2539</v>
      </c>
      <c r="B28" s="31">
        <v>0.06890046296296297</v>
      </c>
      <c r="C28" s="10" t="s">
        <v>74</v>
      </c>
      <c r="D28" s="10" t="s">
        <v>125</v>
      </c>
      <c r="E28" s="13">
        <v>19.0</v>
      </c>
      <c r="F28" s="13">
        <f>E28-13</f>
        <v>6</v>
      </c>
    </row>
    <row r="29">
      <c r="A29" s="10" t="s">
        <v>2539</v>
      </c>
      <c r="B29" s="31">
        <v>0.07113425925925926</v>
      </c>
      <c r="C29" s="10" t="s">
        <v>74</v>
      </c>
      <c r="D29" s="10" t="s">
        <v>83</v>
      </c>
      <c r="E29" s="13">
        <v>13.0</v>
      </c>
      <c r="F29" s="13">
        <f>E29-11</f>
        <v>2</v>
      </c>
    </row>
    <row r="30">
      <c r="A30" s="10" t="s">
        <v>2539</v>
      </c>
      <c r="B30" s="31">
        <v>0.07216435185185185</v>
      </c>
      <c r="C30" s="10" t="s">
        <v>69</v>
      </c>
      <c r="D30" s="10" t="s">
        <v>128</v>
      </c>
      <c r="E30" s="13">
        <v>16.0</v>
      </c>
      <c r="F30" s="13" t="s">
        <v>75</v>
      </c>
      <c r="J30" s="10" t="s">
        <v>2537</v>
      </c>
    </row>
    <row r="31">
      <c r="A31" s="10" t="s">
        <v>2539</v>
      </c>
      <c r="B31" s="31">
        <v>0.07216435185185185</v>
      </c>
      <c r="C31" s="10" t="s">
        <v>968</v>
      </c>
      <c r="D31" s="10" t="s">
        <v>128</v>
      </c>
      <c r="E31" s="13">
        <v>16.0</v>
      </c>
      <c r="F31" s="13" t="s">
        <v>75</v>
      </c>
      <c r="J31" s="10" t="s">
        <v>2537</v>
      </c>
    </row>
    <row r="32">
      <c r="A32" s="10" t="s">
        <v>2539</v>
      </c>
      <c r="B32" s="31">
        <v>0.0728125</v>
      </c>
      <c r="C32" s="10" t="s">
        <v>70</v>
      </c>
      <c r="D32" s="10" t="s">
        <v>83</v>
      </c>
      <c r="E32" s="13">
        <v>11.0</v>
      </c>
      <c r="F32" s="13">
        <f>E32-6</f>
        <v>5</v>
      </c>
    </row>
    <row r="33">
      <c r="A33" s="10" t="s">
        <v>2539</v>
      </c>
      <c r="B33" s="31">
        <v>0.07282407407407407</v>
      </c>
      <c r="C33" s="10" t="s">
        <v>82</v>
      </c>
      <c r="D33" s="10" t="s">
        <v>83</v>
      </c>
      <c r="E33" s="13">
        <v>22.0</v>
      </c>
      <c r="F33" s="13">
        <f>E33-9</f>
        <v>13</v>
      </c>
    </row>
    <row r="34">
      <c r="A34" s="10" t="s">
        <v>2539</v>
      </c>
      <c r="B34" s="31">
        <v>0.07722222222222222</v>
      </c>
      <c r="C34" s="10" t="s">
        <v>69</v>
      </c>
      <c r="D34" s="10" t="s">
        <v>67</v>
      </c>
      <c r="E34" s="13">
        <v>22.0</v>
      </c>
      <c r="F34" s="13" t="s">
        <v>75</v>
      </c>
      <c r="J34" s="10" t="s">
        <v>2537</v>
      </c>
    </row>
    <row r="35">
      <c r="A35" s="10" t="s">
        <v>2539</v>
      </c>
      <c r="B35" s="31">
        <v>0.08101851851851852</v>
      </c>
      <c r="C35" s="10" t="s">
        <v>82</v>
      </c>
      <c r="D35" s="10" t="s">
        <v>67</v>
      </c>
      <c r="E35" s="13">
        <v>21.0</v>
      </c>
      <c r="F35" s="13">
        <f>E35-4</f>
        <v>17</v>
      </c>
    </row>
    <row r="36">
      <c r="A36" s="10" t="s">
        <v>2539</v>
      </c>
      <c r="B36" s="31">
        <v>0.09778935185185185</v>
      </c>
      <c r="C36" s="10" t="s">
        <v>66</v>
      </c>
      <c r="D36" s="10" t="s">
        <v>71</v>
      </c>
      <c r="E36" s="13" t="s">
        <v>68</v>
      </c>
      <c r="F36" s="13">
        <v>20.0</v>
      </c>
    </row>
    <row r="37">
      <c r="A37" s="10" t="s">
        <v>2539</v>
      </c>
      <c r="B37" s="31">
        <v>0.09831018518518518</v>
      </c>
      <c r="C37" s="10" t="s">
        <v>70</v>
      </c>
      <c r="D37" s="10" t="s">
        <v>67</v>
      </c>
      <c r="E37" s="13">
        <v>13.0</v>
      </c>
      <c r="F37" s="13">
        <f>E37-3</f>
        <v>10</v>
      </c>
    </row>
    <row r="38">
      <c r="A38" s="10" t="s">
        <v>2539</v>
      </c>
      <c r="B38" s="31">
        <v>0.09834490740740741</v>
      </c>
      <c r="C38" s="10" t="s">
        <v>82</v>
      </c>
      <c r="D38" s="10" t="s">
        <v>67</v>
      </c>
      <c r="E38" s="13">
        <v>19.0</v>
      </c>
      <c r="F38" s="13">
        <f>E38-4</f>
        <v>15</v>
      </c>
    </row>
    <row r="39">
      <c r="A39" s="10" t="s">
        <v>2539</v>
      </c>
      <c r="B39" s="31">
        <v>0.1096875</v>
      </c>
      <c r="C39" s="10" t="s">
        <v>70</v>
      </c>
      <c r="D39" s="10" t="s">
        <v>83</v>
      </c>
      <c r="E39" s="13" t="s">
        <v>75</v>
      </c>
      <c r="F39" s="13" t="s">
        <v>75</v>
      </c>
      <c r="J39" s="10" t="s">
        <v>2291</v>
      </c>
    </row>
    <row r="40">
      <c r="A40" s="10" t="s">
        <v>2539</v>
      </c>
      <c r="B40" s="31">
        <v>0.1096875</v>
      </c>
      <c r="C40" s="10" t="s">
        <v>70</v>
      </c>
      <c r="D40" s="10" t="s">
        <v>83</v>
      </c>
      <c r="E40" s="13">
        <v>16.0</v>
      </c>
      <c r="F40" s="13">
        <f>E40-6</f>
        <v>10</v>
      </c>
    </row>
    <row r="41">
      <c r="A41" s="10" t="s">
        <v>2539</v>
      </c>
      <c r="B41" s="31">
        <v>0.11099537037037037</v>
      </c>
      <c r="C41" s="10" t="s">
        <v>66</v>
      </c>
      <c r="D41" s="10" t="s">
        <v>132</v>
      </c>
      <c r="E41" s="13" t="s">
        <v>75</v>
      </c>
      <c r="F41" s="13" t="s">
        <v>75</v>
      </c>
    </row>
    <row r="42">
      <c r="A42" s="10" t="s">
        <v>2539</v>
      </c>
      <c r="B42" s="31">
        <v>0.11123842592592592</v>
      </c>
      <c r="C42" s="10" t="s">
        <v>70</v>
      </c>
      <c r="D42" s="10" t="s">
        <v>132</v>
      </c>
      <c r="E42" s="13" t="s">
        <v>75</v>
      </c>
      <c r="F42" s="13" t="s">
        <v>75</v>
      </c>
      <c r="J42" s="10" t="s">
        <v>2291</v>
      </c>
    </row>
    <row r="43">
      <c r="A43" s="10" t="s">
        <v>2539</v>
      </c>
      <c r="B43" s="31">
        <v>0.11123842592592592</v>
      </c>
      <c r="C43" s="10" t="s">
        <v>70</v>
      </c>
      <c r="D43" s="10" t="s">
        <v>132</v>
      </c>
      <c r="E43" s="13">
        <v>18.0</v>
      </c>
      <c r="F43" s="13">
        <f>E43-2</f>
        <v>16</v>
      </c>
    </row>
    <row r="44">
      <c r="A44" s="10" t="s">
        <v>2539</v>
      </c>
      <c r="B44" s="31">
        <v>0.11331018518518518</v>
      </c>
      <c r="C44" s="10" t="s">
        <v>82</v>
      </c>
      <c r="D44" s="10" t="s">
        <v>83</v>
      </c>
      <c r="E44" s="13" t="s">
        <v>75</v>
      </c>
      <c r="F44" s="13" t="s">
        <v>75</v>
      </c>
      <c r="J44" s="10" t="s">
        <v>2291</v>
      </c>
    </row>
    <row r="45">
      <c r="A45" s="10" t="s">
        <v>2539</v>
      </c>
      <c r="B45" s="31">
        <v>0.11331018518518518</v>
      </c>
      <c r="C45" s="10" t="s">
        <v>82</v>
      </c>
      <c r="D45" s="10" t="s">
        <v>83</v>
      </c>
      <c r="E45" s="13">
        <v>27.0</v>
      </c>
      <c r="F45" s="13">
        <f>E45-10</f>
        <v>17</v>
      </c>
    </row>
    <row r="46">
      <c r="A46" s="10" t="s">
        <v>2539</v>
      </c>
      <c r="B46" s="31">
        <v>0.11521990740740741</v>
      </c>
      <c r="C46" s="10" t="s">
        <v>66</v>
      </c>
      <c r="D46" s="10" t="s">
        <v>83</v>
      </c>
      <c r="E46" s="13">
        <f>F46+6</f>
        <v>25</v>
      </c>
      <c r="F46" s="13">
        <v>19.0</v>
      </c>
      <c r="J46" s="10" t="s">
        <v>2291</v>
      </c>
    </row>
    <row r="47">
      <c r="A47" s="10" t="s">
        <v>2539</v>
      </c>
      <c r="B47" s="31">
        <v>0.11521990740740741</v>
      </c>
      <c r="C47" s="10" t="s">
        <v>66</v>
      </c>
      <c r="D47" s="10" t="s">
        <v>83</v>
      </c>
      <c r="E47" s="13" t="s">
        <v>68</v>
      </c>
      <c r="F47" s="13">
        <v>20.0</v>
      </c>
    </row>
    <row r="48">
      <c r="A48" s="10" t="s">
        <v>2539</v>
      </c>
      <c r="B48" s="31">
        <v>0.11521990740740741</v>
      </c>
      <c r="C48" s="10" t="s">
        <v>66</v>
      </c>
      <c r="D48" s="10" t="s">
        <v>76</v>
      </c>
      <c r="E48" s="13">
        <v>4.0</v>
      </c>
      <c r="F48" s="13"/>
      <c r="J48" s="10" t="s">
        <v>2536</v>
      </c>
    </row>
    <row r="49">
      <c r="A49" s="10" t="s">
        <v>2539</v>
      </c>
      <c r="B49" s="31">
        <v>0.11736111111111111</v>
      </c>
      <c r="C49" s="10" t="s">
        <v>82</v>
      </c>
      <c r="D49" s="10" t="s">
        <v>83</v>
      </c>
      <c r="E49" s="13" t="s">
        <v>75</v>
      </c>
      <c r="F49" s="13" t="s">
        <v>75</v>
      </c>
    </row>
    <row r="50">
      <c r="A50" s="10" t="s">
        <v>2539</v>
      </c>
      <c r="B50" s="31">
        <v>0.11736111111111111</v>
      </c>
      <c r="C50" s="10" t="s">
        <v>82</v>
      </c>
      <c r="D50" s="10" t="s">
        <v>83</v>
      </c>
      <c r="E50" s="13">
        <v>30.0</v>
      </c>
      <c r="F50" s="13" t="s">
        <v>75</v>
      </c>
      <c r="J50" s="10" t="s">
        <v>2537</v>
      </c>
    </row>
    <row r="51">
      <c r="A51" s="10" t="s">
        <v>2539</v>
      </c>
      <c r="B51" s="31">
        <v>0.11743055555555555</v>
      </c>
      <c r="C51" s="10" t="s">
        <v>70</v>
      </c>
      <c r="D51" s="10" t="s">
        <v>83</v>
      </c>
      <c r="E51" s="13" t="s">
        <v>75</v>
      </c>
      <c r="F51" s="13" t="s">
        <v>75</v>
      </c>
      <c r="J51" s="10" t="s">
        <v>2291</v>
      </c>
    </row>
    <row r="52">
      <c r="A52" s="10" t="s">
        <v>2539</v>
      </c>
      <c r="B52" s="31">
        <v>0.11743055555555555</v>
      </c>
      <c r="C52" s="10" t="s">
        <v>70</v>
      </c>
      <c r="D52" s="10" t="s">
        <v>83</v>
      </c>
      <c r="E52" s="13">
        <v>22.0</v>
      </c>
      <c r="F52" s="13" t="s">
        <v>75</v>
      </c>
      <c r="J52" s="10" t="s">
        <v>2537</v>
      </c>
    </row>
    <row r="53">
      <c r="A53" s="10" t="s">
        <v>2539</v>
      </c>
      <c r="B53" s="31">
        <v>0.1224537037037037</v>
      </c>
      <c r="C53" s="10" t="s">
        <v>69</v>
      </c>
      <c r="D53" s="10" t="s">
        <v>83</v>
      </c>
      <c r="E53" s="13" t="s">
        <v>88</v>
      </c>
      <c r="F53" s="13">
        <v>1.0</v>
      </c>
    </row>
    <row r="54">
      <c r="A54" s="10" t="s">
        <v>2539</v>
      </c>
      <c r="B54" s="31">
        <v>0.12328703703703704</v>
      </c>
      <c r="C54" s="10" t="s">
        <v>69</v>
      </c>
      <c r="D54" s="10" t="s">
        <v>73</v>
      </c>
      <c r="E54" s="13">
        <v>20.0</v>
      </c>
      <c r="F54" s="13">
        <f>E54-8</f>
        <v>12</v>
      </c>
    </row>
    <row r="55">
      <c r="A55" s="10" t="s">
        <v>2539</v>
      </c>
      <c r="B55" s="31">
        <v>0.12513888888888888</v>
      </c>
      <c r="C55" s="10" t="s">
        <v>66</v>
      </c>
      <c r="D55" s="10" t="s">
        <v>83</v>
      </c>
      <c r="E55" s="13" t="s">
        <v>75</v>
      </c>
      <c r="F55" s="13" t="s">
        <v>75</v>
      </c>
      <c r="J55" s="10" t="s">
        <v>2291</v>
      </c>
    </row>
    <row r="56">
      <c r="A56" s="10" t="s">
        <v>2539</v>
      </c>
      <c r="B56" s="31">
        <v>0.12513888888888888</v>
      </c>
      <c r="C56" s="10" t="s">
        <v>66</v>
      </c>
      <c r="D56" s="10" t="s">
        <v>83</v>
      </c>
      <c r="E56" s="13">
        <v>27.0</v>
      </c>
      <c r="F56" s="13" t="s">
        <v>75</v>
      </c>
      <c r="J56" s="10" t="s">
        <v>2537</v>
      </c>
    </row>
    <row r="57">
      <c r="A57" s="10" t="s">
        <v>2539</v>
      </c>
      <c r="B57" s="31">
        <v>0.12519675925925927</v>
      </c>
      <c r="C57" s="10" t="s">
        <v>82</v>
      </c>
      <c r="D57" s="10" t="s">
        <v>83</v>
      </c>
      <c r="E57" s="13" t="s">
        <v>75</v>
      </c>
      <c r="F57" s="13" t="s">
        <v>75</v>
      </c>
      <c r="J57" s="10" t="s">
        <v>2291</v>
      </c>
    </row>
    <row r="58">
      <c r="A58" s="10" t="s">
        <v>2539</v>
      </c>
      <c r="B58" s="31">
        <v>0.12519675925925927</v>
      </c>
      <c r="C58" s="10" t="s">
        <v>82</v>
      </c>
      <c r="D58" s="10" t="s">
        <v>83</v>
      </c>
      <c r="E58" s="13">
        <v>27.0</v>
      </c>
      <c r="F58" s="13" t="s">
        <v>75</v>
      </c>
      <c r="J58" s="10" t="s">
        <v>2537</v>
      </c>
    </row>
    <row r="59">
      <c r="A59" s="10" t="s">
        <v>2539</v>
      </c>
      <c r="B59" s="31">
        <v>0.12790509259259258</v>
      </c>
      <c r="C59" s="10" t="s">
        <v>70</v>
      </c>
      <c r="D59" s="10" t="s">
        <v>83</v>
      </c>
      <c r="E59" s="13">
        <v>15.0</v>
      </c>
      <c r="F59" s="13">
        <f>E59-6</f>
        <v>9</v>
      </c>
    </row>
    <row r="60">
      <c r="A60" s="10" t="s">
        <v>2539</v>
      </c>
      <c r="B60" s="31">
        <v>0.12790509259259258</v>
      </c>
      <c r="C60" s="10" t="s">
        <v>70</v>
      </c>
      <c r="D60" s="10" t="s">
        <v>83</v>
      </c>
      <c r="E60" s="13" t="s">
        <v>75</v>
      </c>
      <c r="F60" s="13" t="s">
        <v>75</v>
      </c>
      <c r="J60" s="10" t="s">
        <v>2291</v>
      </c>
    </row>
    <row r="61">
      <c r="A61" s="10" t="s">
        <v>2539</v>
      </c>
      <c r="B61" s="31">
        <v>0.13121527777777778</v>
      </c>
      <c r="C61" s="10" t="s">
        <v>69</v>
      </c>
      <c r="D61" s="10" t="s">
        <v>67</v>
      </c>
      <c r="E61" s="13" t="s">
        <v>75</v>
      </c>
      <c r="F61" s="13" t="s">
        <v>75</v>
      </c>
      <c r="J61" s="10" t="s">
        <v>2291</v>
      </c>
    </row>
    <row r="62">
      <c r="A62" s="10" t="s">
        <v>2539</v>
      </c>
      <c r="B62" s="31">
        <v>0.13121527777777778</v>
      </c>
      <c r="C62" s="10" t="s">
        <v>69</v>
      </c>
      <c r="D62" s="10" t="s">
        <v>67</v>
      </c>
      <c r="E62" s="13">
        <v>19.0</v>
      </c>
      <c r="F62" s="13">
        <f>E62-5</f>
        <v>14</v>
      </c>
    </row>
    <row r="63">
      <c r="A63" s="10" t="s">
        <v>2539</v>
      </c>
      <c r="B63" s="31">
        <v>0.13273148148148148</v>
      </c>
      <c r="C63" s="10" t="s">
        <v>69</v>
      </c>
      <c r="D63" s="10" t="s">
        <v>71</v>
      </c>
      <c r="E63" s="13" t="s">
        <v>75</v>
      </c>
      <c r="F63" s="13" t="s">
        <v>75</v>
      </c>
      <c r="J63" s="10" t="s">
        <v>2291</v>
      </c>
    </row>
    <row r="64">
      <c r="A64" s="10" t="s">
        <v>2539</v>
      </c>
      <c r="B64" s="31">
        <v>0.13273148148148148</v>
      </c>
      <c r="C64" s="10" t="s">
        <v>69</v>
      </c>
      <c r="D64" s="10" t="s">
        <v>71</v>
      </c>
      <c r="E64" s="13">
        <v>19.0</v>
      </c>
      <c r="F64" s="13">
        <f>E64-5</f>
        <v>14</v>
      </c>
    </row>
    <row r="65">
      <c r="A65" s="10" t="s">
        <v>2539</v>
      </c>
      <c r="B65" s="31">
        <v>0.1333101851851852</v>
      </c>
      <c r="C65" s="10" t="s">
        <v>69</v>
      </c>
      <c r="D65" s="10" t="s">
        <v>67</v>
      </c>
      <c r="E65" s="13" t="s">
        <v>75</v>
      </c>
      <c r="F65" s="13" t="s">
        <v>75</v>
      </c>
      <c r="J65" s="10" t="s">
        <v>2291</v>
      </c>
    </row>
    <row r="66">
      <c r="A66" s="10" t="s">
        <v>2539</v>
      </c>
      <c r="B66" s="31">
        <v>0.1333101851851852</v>
      </c>
      <c r="C66" s="10" t="s">
        <v>69</v>
      </c>
      <c r="D66" s="10" t="s">
        <v>67</v>
      </c>
      <c r="E66" s="13">
        <v>17.0</v>
      </c>
      <c r="F66" s="13">
        <f>E66-5</f>
        <v>12</v>
      </c>
    </row>
    <row r="67">
      <c r="A67" s="10" t="s">
        <v>2539</v>
      </c>
      <c r="B67" s="31">
        <v>0.13408564814814813</v>
      </c>
      <c r="C67" s="10" t="s">
        <v>82</v>
      </c>
      <c r="D67" s="10" t="s">
        <v>83</v>
      </c>
      <c r="E67" s="13">
        <v>29.0</v>
      </c>
      <c r="F67" s="13">
        <f>E67-10</f>
        <v>19</v>
      </c>
    </row>
    <row r="68">
      <c r="A68" s="10" t="s">
        <v>2539</v>
      </c>
      <c r="B68" s="31">
        <v>0.13408564814814813</v>
      </c>
      <c r="C68" s="10" t="s">
        <v>82</v>
      </c>
      <c r="D68" s="10" t="s">
        <v>83</v>
      </c>
      <c r="E68" s="13" t="s">
        <v>75</v>
      </c>
      <c r="F68" s="13" t="s">
        <v>75</v>
      </c>
      <c r="J68" s="10" t="s">
        <v>2291</v>
      </c>
    </row>
    <row r="69">
      <c r="A69" s="10" t="s">
        <v>2539</v>
      </c>
      <c r="B69" s="31">
        <v>0.14148148148148149</v>
      </c>
      <c r="C69" s="10" t="s">
        <v>70</v>
      </c>
      <c r="D69" s="10" t="s">
        <v>127</v>
      </c>
      <c r="E69" s="13" t="s">
        <v>75</v>
      </c>
      <c r="F69" s="13" t="s">
        <v>75</v>
      </c>
      <c r="J69" s="10" t="s">
        <v>2291</v>
      </c>
    </row>
    <row r="70">
      <c r="A70" s="10" t="s">
        <v>2539</v>
      </c>
      <c r="B70" s="31">
        <v>0.14148148148148149</v>
      </c>
      <c r="C70" s="10" t="s">
        <v>70</v>
      </c>
      <c r="D70" s="10" t="s">
        <v>127</v>
      </c>
      <c r="E70" s="13">
        <v>12.0</v>
      </c>
      <c r="F70" s="13" t="s">
        <v>75</v>
      </c>
      <c r="J70" s="10" t="s">
        <v>2537</v>
      </c>
    </row>
    <row r="71">
      <c r="A71" s="10" t="s">
        <v>2539</v>
      </c>
      <c r="B71" s="31">
        <v>0.14765046296296297</v>
      </c>
      <c r="C71" s="10" t="s">
        <v>74</v>
      </c>
      <c r="D71" s="10" t="s">
        <v>217</v>
      </c>
      <c r="E71" s="13" t="s">
        <v>88</v>
      </c>
      <c r="F71" s="13">
        <v>1.0</v>
      </c>
    </row>
    <row r="72">
      <c r="A72" s="10" t="s">
        <v>2539</v>
      </c>
      <c r="B72" s="31">
        <v>0.15024305555555556</v>
      </c>
      <c r="C72" s="10" t="s">
        <v>69</v>
      </c>
      <c r="D72" s="10" t="s">
        <v>81</v>
      </c>
      <c r="E72" s="13">
        <v>11.0</v>
      </c>
      <c r="F72" s="13">
        <f>E72-2</f>
        <v>9</v>
      </c>
    </row>
    <row r="73">
      <c r="A73" s="10" t="s">
        <v>2539</v>
      </c>
      <c r="B73" s="31">
        <v>0.15037037037037038</v>
      </c>
      <c r="C73" s="10" t="s">
        <v>70</v>
      </c>
      <c r="D73" s="10" t="s">
        <v>127</v>
      </c>
      <c r="E73" s="13" t="s">
        <v>75</v>
      </c>
      <c r="F73" s="13" t="s">
        <v>75</v>
      </c>
      <c r="J73" s="10" t="s">
        <v>2291</v>
      </c>
    </row>
    <row r="74">
      <c r="A74" s="10" t="s">
        <v>2539</v>
      </c>
      <c r="B74" s="31">
        <v>0.15037037037037038</v>
      </c>
      <c r="C74" s="10" t="s">
        <v>70</v>
      </c>
      <c r="D74" s="10" t="s">
        <v>127</v>
      </c>
      <c r="E74" s="13">
        <v>9.0</v>
      </c>
      <c r="F74" s="13">
        <f>E74-1</f>
        <v>8</v>
      </c>
    </row>
    <row r="75">
      <c r="A75" s="10" t="s">
        <v>2539</v>
      </c>
      <c r="B75" s="31">
        <v>0.1555439814814815</v>
      </c>
      <c r="C75" s="10" t="s">
        <v>66</v>
      </c>
      <c r="D75" s="10" t="s">
        <v>2540</v>
      </c>
      <c r="E75" s="13">
        <v>2.0</v>
      </c>
      <c r="F75" s="13">
        <v>2.0</v>
      </c>
      <c r="J75" s="10" t="s">
        <v>2541</v>
      </c>
    </row>
    <row r="76">
      <c r="A76" s="10" t="s">
        <v>2539</v>
      </c>
      <c r="B76" s="31">
        <v>0.15814814814814815</v>
      </c>
      <c r="C76" s="10" t="s">
        <v>69</v>
      </c>
      <c r="D76" s="10" t="s">
        <v>81</v>
      </c>
      <c r="E76" s="13">
        <v>7.0</v>
      </c>
      <c r="F76" s="13">
        <f>E76-2</f>
        <v>5</v>
      </c>
    </row>
    <row r="77">
      <c r="A77" s="10" t="s">
        <v>2539</v>
      </c>
      <c r="B77" s="31">
        <v>0.15824074074074074</v>
      </c>
      <c r="C77" s="10" t="s">
        <v>82</v>
      </c>
      <c r="D77" s="10" t="s">
        <v>127</v>
      </c>
      <c r="E77" s="13">
        <v>19.0</v>
      </c>
      <c r="F77" s="13">
        <f>E77-4</f>
        <v>15</v>
      </c>
    </row>
    <row r="78">
      <c r="A78" s="10" t="s">
        <v>2539</v>
      </c>
      <c r="B78" s="31">
        <v>0.16407407407407407</v>
      </c>
      <c r="C78" s="10" t="s">
        <v>69</v>
      </c>
      <c r="D78" s="10" t="s">
        <v>127</v>
      </c>
      <c r="E78" s="13">
        <v>11.0</v>
      </c>
      <c r="F78" s="13">
        <f>E78-5</f>
        <v>6</v>
      </c>
    </row>
    <row r="79">
      <c r="A79" s="10" t="s">
        <v>2539</v>
      </c>
      <c r="B79" s="31">
        <v>0.16686342592592593</v>
      </c>
      <c r="C79" s="10" t="s">
        <v>70</v>
      </c>
      <c r="D79" s="10" t="s">
        <v>210</v>
      </c>
      <c r="E79" s="13" t="s">
        <v>68</v>
      </c>
      <c r="F79" s="13">
        <v>20.0</v>
      </c>
    </row>
    <row r="80">
      <c r="A80" s="10" t="s">
        <v>2539</v>
      </c>
      <c r="B80" s="31">
        <v>0.16699074074074075</v>
      </c>
      <c r="C80" s="10" t="s">
        <v>69</v>
      </c>
      <c r="D80" s="10" t="s">
        <v>210</v>
      </c>
      <c r="E80" s="13">
        <v>10.0</v>
      </c>
      <c r="F80" s="13" t="s">
        <v>75</v>
      </c>
      <c r="J80" s="10" t="s">
        <v>2537</v>
      </c>
    </row>
    <row r="81">
      <c r="A81" s="10" t="s">
        <v>2539</v>
      </c>
      <c r="B81" s="31">
        <v>0.16703703703703704</v>
      </c>
      <c r="C81" s="10" t="s">
        <v>74</v>
      </c>
      <c r="D81" s="10" t="s">
        <v>210</v>
      </c>
      <c r="E81" s="13">
        <v>5.0</v>
      </c>
      <c r="F81" s="13">
        <f t="shared" ref="F81:F82" si="2">E81--3</f>
        <v>8</v>
      </c>
    </row>
    <row r="82">
      <c r="A82" s="10" t="s">
        <v>2539</v>
      </c>
      <c r="B82" s="31">
        <v>0.16894675925925925</v>
      </c>
      <c r="C82" s="10" t="s">
        <v>74</v>
      </c>
      <c r="D82" s="10" t="s">
        <v>98</v>
      </c>
      <c r="E82" s="13">
        <v>12.0</v>
      </c>
      <c r="F82" s="13">
        <f t="shared" si="2"/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2" t="s">
        <v>299</v>
      </c>
      <c r="B2" s="33">
        <v>0.012627314814814815</v>
      </c>
      <c r="C2" s="34" t="s">
        <v>70</v>
      </c>
      <c r="D2" s="34" t="s">
        <v>87</v>
      </c>
      <c r="E2" s="35">
        <v>20.0</v>
      </c>
      <c r="F2" s="36">
        <f>E2-4</f>
        <v>16</v>
      </c>
      <c r="J2" s="10"/>
    </row>
    <row r="3">
      <c r="A3" s="32" t="s">
        <v>299</v>
      </c>
      <c r="B3" s="33">
        <v>0.012638888888888889</v>
      </c>
      <c r="C3" s="34" t="s">
        <v>74</v>
      </c>
      <c r="D3" s="34" t="s">
        <v>87</v>
      </c>
      <c r="E3" s="35" t="s">
        <v>68</v>
      </c>
      <c r="F3" s="35">
        <v>20.0</v>
      </c>
      <c r="H3" s="10"/>
      <c r="I3" s="10"/>
    </row>
    <row r="4">
      <c r="A4" s="32" t="s">
        <v>299</v>
      </c>
      <c r="B4" s="33">
        <v>0.01275462962962963</v>
      </c>
      <c r="C4" s="34" t="s">
        <v>72</v>
      </c>
      <c r="D4" s="34" t="s">
        <v>87</v>
      </c>
      <c r="E4" s="35">
        <v>16.0</v>
      </c>
      <c r="F4" s="36">
        <f t="shared" ref="F4:F5" si="1">E4-3</f>
        <v>13</v>
      </c>
    </row>
    <row r="5">
      <c r="A5" s="32" t="s">
        <v>299</v>
      </c>
      <c r="B5" s="33">
        <v>0.012974537037037038</v>
      </c>
      <c r="C5" s="34" t="s">
        <v>69</v>
      </c>
      <c r="D5" s="34" t="s">
        <v>87</v>
      </c>
      <c r="E5" s="35">
        <v>10.0</v>
      </c>
      <c r="F5" s="36">
        <f t="shared" si="1"/>
        <v>7</v>
      </c>
      <c r="H5" s="10"/>
      <c r="J5" s="10"/>
    </row>
    <row r="6">
      <c r="A6" s="32" t="s">
        <v>299</v>
      </c>
      <c r="B6" s="33">
        <v>0.013032407407407407</v>
      </c>
      <c r="C6" s="34" t="s">
        <v>82</v>
      </c>
      <c r="D6" s="34" t="s">
        <v>87</v>
      </c>
      <c r="E6" s="35">
        <v>9.0</v>
      </c>
      <c r="F6" s="35">
        <f>E6-1</f>
        <v>8</v>
      </c>
    </row>
    <row r="7">
      <c r="A7" s="32" t="s">
        <v>299</v>
      </c>
      <c r="B7" s="33">
        <v>0.013287037037037036</v>
      </c>
      <c r="C7" s="34" t="s">
        <v>66</v>
      </c>
      <c r="D7" s="34" t="s">
        <v>87</v>
      </c>
      <c r="E7" s="35">
        <v>8.0</v>
      </c>
      <c r="F7" s="36">
        <f>E7-0</f>
        <v>8</v>
      </c>
    </row>
    <row r="8">
      <c r="A8" s="32" t="s">
        <v>299</v>
      </c>
      <c r="B8" s="33">
        <v>0.014131944444444445</v>
      </c>
      <c r="C8" s="34" t="s">
        <v>74</v>
      </c>
      <c r="D8" s="34" t="s">
        <v>93</v>
      </c>
      <c r="E8" s="35">
        <v>23.0</v>
      </c>
      <c r="F8" s="35">
        <v>17.0</v>
      </c>
      <c r="J8" s="10" t="s">
        <v>300</v>
      </c>
    </row>
    <row r="9">
      <c r="A9" s="32" t="s">
        <v>299</v>
      </c>
      <c r="B9" s="33">
        <v>0.014247685185185184</v>
      </c>
      <c r="C9" s="34" t="s">
        <v>74</v>
      </c>
      <c r="D9" s="34" t="s">
        <v>93</v>
      </c>
      <c r="E9" s="35" t="s">
        <v>75</v>
      </c>
      <c r="F9" s="35" t="s">
        <v>75</v>
      </c>
      <c r="J9" s="10" t="s">
        <v>85</v>
      </c>
    </row>
    <row r="10">
      <c r="A10" s="32" t="s">
        <v>299</v>
      </c>
      <c r="B10" s="33">
        <v>0.014861111111111111</v>
      </c>
      <c r="C10" s="34" t="s">
        <v>74</v>
      </c>
      <c r="D10" s="34" t="s">
        <v>91</v>
      </c>
      <c r="E10" s="35">
        <v>11.0</v>
      </c>
      <c r="F10" s="37"/>
      <c r="H10" s="10" t="s">
        <v>266</v>
      </c>
    </row>
    <row r="11">
      <c r="A11" s="32" t="s">
        <v>299</v>
      </c>
      <c r="B11" s="33">
        <v>0.016087962962962964</v>
      </c>
      <c r="C11" s="34" t="s">
        <v>72</v>
      </c>
      <c r="D11" s="34" t="s">
        <v>91</v>
      </c>
      <c r="E11" s="35">
        <v>3.0</v>
      </c>
      <c r="F11" s="37"/>
      <c r="H11" s="10" t="s">
        <v>301</v>
      </c>
      <c r="J11" s="10" t="s">
        <v>189</v>
      </c>
    </row>
    <row r="12">
      <c r="A12" s="32" t="s">
        <v>299</v>
      </c>
      <c r="B12" s="33">
        <v>0.01724537037037037</v>
      </c>
      <c r="C12" s="34" t="s">
        <v>66</v>
      </c>
      <c r="D12" s="34" t="s">
        <v>89</v>
      </c>
      <c r="E12" s="35">
        <v>20.0</v>
      </c>
      <c r="F12" s="36">
        <f>E12-6</f>
        <v>14</v>
      </c>
      <c r="H12" s="10"/>
      <c r="J12" s="10" t="s">
        <v>302</v>
      </c>
    </row>
    <row r="13">
      <c r="A13" s="32" t="s">
        <v>299</v>
      </c>
      <c r="B13" s="33">
        <v>0.017361111111111112</v>
      </c>
      <c r="C13" s="34" t="s">
        <v>66</v>
      </c>
      <c r="D13" s="34" t="s">
        <v>91</v>
      </c>
      <c r="E13" s="35">
        <v>16.0</v>
      </c>
      <c r="F13" s="37"/>
      <c r="H13" s="10" t="s">
        <v>303</v>
      </c>
      <c r="J13" s="10"/>
    </row>
    <row r="14">
      <c r="A14" s="32" t="s">
        <v>299</v>
      </c>
      <c r="B14" s="33">
        <v>0.018252314814814815</v>
      </c>
      <c r="C14" s="34" t="s">
        <v>304</v>
      </c>
      <c r="D14" s="34" t="s">
        <v>87</v>
      </c>
      <c r="E14" s="35" t="s">
        <v>88</v>
      </c>
      <c r="F14" s="35">
        <v>1.0</v>
      </c>
    </row>
    <row r="15">
      <c r="A15" s="32" t="s">
        <v>299</v>
      </c>
      <c r="B15" s="33">
        <v>0.019305555555555555</v>
      </c>
      <c r="C15" s="34" t="s">
        <v>74</v>
      </c>
      <c r="D15" s="34" t="s">
        <v>93</v>
      </c>
      <c r="E15" s="35">
        <v>20.0</v>
      </c>
      <c r="F15" s="35">
        <f>E15-6</f>
        <v>14</v>
      </c>
      <c r="J15" s="10" t="s">
        <v>305</v>
      </c>
    </row>
    <row r="16">
      <c r="A16" s="32" t="s">
        <v>299</v>
      </c>
      <c r="B16" s="33">
        <v>0.019351851851851853</v>
      </c>
      <c r="C16" s="34" t="s">
        <v>74</v>
      </c>
      <c r="D16" s="34" t="s">
        <v>91</v>
      </c>
      <c r="E16" s="35">
        <v>8.0</v>
      </c>
      <c r="F16" s="37"/>
      <c r="H16" s="10" t="s">
        <v>306</v>
      </c>
      <c r="I16" s="10">
        <v>1.0</v>
      </c>
      <c r="J16" s="10"/>
    </row>
    <row r="17">
      <c r="A17" s="32" t="s">
        <v>299</v>
      </c>
      <c r="B17" s="33">
        <v>0.021527777777777778</v>
      </c>
      <c r="C17" s="34" t="s">
        <v>72</v>
      </c>
      <c r="D17" s="34" t="s">
        <v>93</v>
      </c>
      <c r="E17" s="35" t="s">
        <v>75</v>
      </c>
      <c r="F17" s="35" t="s">
        <v>75</v>
      </c>
      <c r="J17" s="10" t="s">
        <v>136</v>
      </c>
    </row>
    <row r="18">
      <c r="A18" s="32" t="s">
        <v>299</v>
      </c>
      <c r="B18" s="33">
        <v>0.021631944444444443</v>
      </c>
      <c r="C18" s="34" t="s">
        <v>72</v>
      </c>
      <c r="D18" s="34" t="s">
        <v>93</v>
      </c>
      <c r="E18" s="35">
        <v>15.0</v>
      </c>
      <c r="F18" s="35">
        <f>E18-5</f>
        <v>10</v>
      </c>
      <c r="J18" s="10" t="s">
        <v>136</v>
      </c>
    </row>
    <row r="19">
      <c r="A19" s="32" t="s">
        <v>299</v>
      </c>
      <c r="B19" s="33">
        <v>0.02171296296296296</v>
      </c>
      <c r="C19" s="34" t="s">
        <v>72</v>
      </c>
      <c r="D19" s="34" t="s">
        <v>91</v>
      </c>
      <c r="E19" s="35">
        <v>8.0</v>
      </c>
      <c r="F19" s="37"/>
      <c r="H19" s="10" t="s">
        <v>307</v>
      </c>
    </row>
    <row r="20">
      <c r="A20" s="32" t="s">
        <v>299</v>
      </c>
      <c r="B20" s="33">
        <v>0.02440972222222222</v>
      </c>
      <c r="C20" s="34" t="s">
        <v>66</v>
      </c>
      <c r="D20" s="34" t="s">
        <v>89</v>
      </c>
      <c r="E20" s="35">
        <v>22.0</v>
      </c>
      <c r="F20" s="35">
        <v>16.0</v>
      </c>
      <c r="H20" s="10"/>
      <c r="J20" s="10" t="s">
        <v>302</v>
      </c>
    </row>
    <row r="21">
      <c r="A21" s="32" t="s">
        <v>299</v>
      </c>
      <c r="B21" s="33">
        <v>0.024525462962962964</v>
      </c>
      <c r="C21" s="34" t="s">
        <v>66</v>
      </c>
      <c r="D21" s="34" t="s">
        <v>91</v>
      </c>
      <c r="E21" s="35">
        <v>16.0</v>
      </c>
      <c r="F21" s="37"/>
      <c r="H21" s="10" t="s">
        <v>308</v>
      </c>
      <c r="I21" s="10">
        <v>1.0</v>
      </c>
      <c r="J21" s="10"/>
    </row>
    <row r="22">
      <c r="A22" s="32" t="s">
        <v>299</v>
      </c>
      <c r="B22" s="33">
        <v>0.026863425925925926</v>
      </c>
      <c r="C22" s="34" t="s">
        <v>304</v>
      </c>
      <c r="D22" s="34" t="s">
        <v>91</v>
      </c>
      <c r="E22" s="35">
        <v>12.0</v>
      </c>
      <c r="F22" s="34"/>
      <c r="H22" s="10" t="s">
        <v>309</v>
      </c>
      <c r="J22" s="10" t="s">
        <v>310</v>
      </c>
    </row>
    <row r="23">
      <c r="A23" s="32" t="s">
        <v>299</v>
      </c>
      <c r="B23" s="33">
        <v>0.02792824074074074</v>
      </c>
      <c r="C23" s="34" t="s">
        <v>74</v>
      </c>
      <c r="D23" s="34" t="s">
        <v>89</v>
      </c>
      <c r="E23" s="35">
        <v>9.0</v>
      </c>
      <c r="F23" s="36">
        <f>E23-5</f>
        <v>4</v>
      </c>
      <c r="J23" s="10" t="s">
        <v>271</v>
      </c>
    </row>
    <row r="24">
      <c r="A24" s="32" t="s">
        <v>299</v>
      </c>
      <c r="B24" s="33">
        <v>0.029166666666666667</v>
      </c>
      <c r="C24" s="34" t="s">
        <v>70</v>
      </c>
      <c r="D24" s="34" t="s">
        <v>93</v>
      </c>
      <c r="E24" s="35" t="s">
        <v>68</v>
      </c>
      <c r="F24" s="35">
        <v>20.0</v>
      </c>
      <c r="G24" s="10" t="s">
        <v>137</v>
      </c>
      <c r="H24" s="10"/>
      <c r="J24" s="10" t="s">
        <v>148</v>
      </c>
    </row>
    <row r="25">
      <c r="A25" s="32" t="s">
        <v>299</v>
      </c>
      <c r="B25" s="33">
        <v>0.02939814814814815</v>
      </c>
      <c r="C25" s="34" t="s">
        <v>70</v>
      </c>
      <c r="D25" s="34" t="s">
        <v>91</v>
      </c>
      <c r="E25" s="35">
        <v>10.0</v>
      </c>
      <c r="F25" s="37"/>
      <c r="H25" s="10" t="s">
        <v>311</v>
      </c>
      <c r="I25" s="10">
        <v>1.0</v>
      </c>
      <c r="J25" s="10"/>
    </row>
    <row r="26">
      <c r="A26" s="32" t="s">
        <v>299</v>
      </c>
      <c r="B26" s="33">
        <v>0.030011574074074072</v>
      </c>
      <c r="C26" s="34" t="s">
        <v>72</v>
      </c>
      <c r="D26" s="34" t="s">
        <v>93</v>
      </c>
      <c r="E26" s="35">
        <v>19.0</v>
      </c>
      <c r="F26" s="36">
        <f>E26-5</f>
        <v>14</v>
      </c>
      <c r="H26" s="10"/>
      <c r="I26" s="10"/>
      <c r="J26" s="10" t="s">
        <v>136</v>
      </c>
    </row>
    <row r="27">
      <c r="A27" s="32" t="s">
        <v>299</v>
      </c>
      <c r="B27" s="33">
        <v>0.03023148148148148</v>
      </c>
      <c r="C27" s="34" t="s">
        <v>72</v>
      </c>
      <c r="D27" s="34" t="s">
        <v>91</v>
      </c>
      <c r="E27" s="35">
        <v>13.0</v>
      </c>
      <c r="F27" s="37"/>
      <c r="H27" s="10" t="s">
        <v>312</v>
      </c>
      <c r="I27" s="10">
        <v>1.0</v>
      </c>
      <c r="J27" s="10"/>
    </row>
    <row r="28">
      <c r="A28" s="32" t="s">
        <v>299</v>
      </c>
      <c r="B28" s="33">
        <v>0.030532407407407407</v>
      </c>
      <c r="C28" s="34" t="s">
        <v>72</v>
      </c>
      <c r="D28" s="34" t="s">
        <v>93</v>
      </c>
      <c r="E28" s="35">
        <v>20.0</v>
      </c>
      <c r="F28" s="36">
        <f>E28-5</f>
        <v>15</v>
      </c>
      <c r="H28" s="10"/>
      <c r="J28" s="10" t="s">
        <v>136</v>
      </c>
    </row>
    <row r="29">
      <c r="A29" s="32" t="s">
        <v>299</v>
      </c>
      <c r="B29" s="33">
        <v>0.03059027777777778</v>
      </c>
      <c r="C29" s="34" t="s">
        <v>72</v>
      </c>
      <c r="D29" s="34" t="s">
        <v>91</v>
      </c>
      <c r="E29" s="35">
        <v>9.0</v>
      </c>
      <c r="F29" s="34"/>
      <c r="H29" s="10" t="s">
        <v>313</v>
      </c>
      <c r="I29" s="10">
        <v>1.0</v>
      </c>
      <c r="J29" s="10"/>
    </row>
    <row r="30">
      <c r="A30" s="32" t="s">
        <v>299</v>
      </c>
      <c r="B30" s="33">
        <v>0.03197916666666667</v>
      </c>
      <c r="C30" s="34" t="s">
        <v>82</v>
      </c>
      <c r="D30" s="34" t="s">
        <v>89</v>
      </c>
      <c r="E30" s="35" t="s">
        <v>75</v>
      </c>
      <c r="F30" s="35" t="s">
        <v>75</v>
      </c>
      <c r="J30" s="10" t="s">
        <v>151</v>
      </c>
    </row>
    <row r="31">
      <c r="A31" s="32" t="s">
        <v>299</v>
      </c>
      <c r="B31" s="33">
        <v>0.03359953703703704</v>
      </c>
      <c r="C31" s="34" t="s">
        <v>66</v>
      </c>
      <c r="D31" s="34" t="s">
        <v>89</v>
      </c>
      <c r="E31" s="35">
        <v>16.0</v>
      </c>
      <c r="F31" s="35">
        <f>E31-6</f>
        <v>10</v>
      </c>
      <c r="J31" s="10" t="s">
        <v>302</v>
      </c>
    </row>
    <row r="32">
      <c r="A32" s="32" t="s">
        <v>299</v>
      </c>
      <c r="B32" s="33">
        <v>0.033761574074074076</v>
      </c>
      <c r="C32" s="34" t="s">
        <v>66</v>
      </c>
      <c r="D32" s="34" t="s">
        <v>91</v>
      </c>
      <c r="E32" s="35">
        <v>11.0</v>
      </c>
      <c r="F32" s="37"/>
      <c r="H32" s="10" t="s">
        <v>314</v>
      </c>
      <c r="I32" s="10">
        <v>1.0</v>
      </c>
      <c r="J32" s="10"/>
    </row>
    <row r="33">
      <c r="A33" s="32" t="s">
        <v>299</v>
      </c>
      <c r="B33" s="33">
        <v>0.03621527777777778</v>
      </c>
      <c r="C33" s="34" t="s">
        <v>74</v>
      </c>
      <c r="D33" s="34" t="s">
        <v>71</v>
      </c>
      <c r="E33" s="35">
        <v>13.0</v>
      </c>
      <c r="F33" s="35">
        <v>11.0</v>
      </c>
      <c r="H33" s="10"/>
    </row>
    <row r="34">
      <c r="A34" s="32" t="s">
        <v>299</v>
      </c>
      <c r="B34" s="33">
        <v>0.03920138888888889</v>
      </c>
      <c r="C34" s="34" t="s">
        <v>74</v>
      </c>
      <c r="D34" s="34" t="s">
        <v>83</v>
      </c>
      <c r="E34" s="35">
        <v>10.0</v>
      </c>
      <c r="F34" s="35">
        <v>5.0</v>
      </c>
      <c r="J34" s="10"/>
    </row>
    <row r="35">
      <c r="A35" s="32" t="s">
        <v>299</v>
      </c>
      <c r="B35" s="33">
        <v>0.04527777777777778</v>
      </c>
      <c r="C35" s="34" t="s">
        <v>82</v>
      </c>
      <c r="D35" s="34" t="s">
        <v>83</v>
      </c>
      <c r="E35" s="35" t="s">
        <v>75</v>
      </c>
      <c r="F35" s="35" t="s">
        <v>75</v>
      </c>
      <c r="H35" s="10"/>
      <c r="I35" s="10"/>
      <c r="J35" s="10" t="s">
        <v>85</v>
      </c>
    </row>
    <row r="36">
      <c r="A36" s="32" t="s">
        <v>299</v>
      </c>
      <c r="B36" s="33">
        <v>0.04527777777777778</v>
      </c>
      <c r="C36" s="34" t="s">
        <v>82</v>
      </c>
      <c r="D36" s="34" t="s">
        <v>83</v>
      </c>
      <c r="E36" s="35">
        <v>14.0</v>
      </c>
      <c r="F36" s="36">
        <f>E36-6</f>
        <v>8</v>
      </c>
      <c r="J36" s="10" t="s">
        <v>86</v>
      </c>
    </row>
    <row r="37">
      <c r="A37" s="32" t="s">
        <v>299</v>
      </c>
      <c r="B37" s="33">
        <v>0.04699074074074074</v>
      </c>
      <c r="C37" s="34" t="s">
        <v>74</v>
      </c>
      <c r="D37" s="34" t="s">
        <v>67</v>
      </c>
      <c r="E37" s="35">
        <v>11.0</v>
      </c>
      <c r="F37" s="36">
        <f t="shared" ref="F37:F38" si="2">E37-0</f>
        <v>11</v>
      </c>
      <c r="J37" s="10"/>
    </row>
    <row r="38">
      <c r="A38" s="32" t="s">
        <v>299</v>
      </c>
      <c r="B38" s="33">
        <v>0.049756944444444444</v>
      </c>
      <c r="C38" s="34" t="s">
        <v>66</v>
      </c>
      <c r="D38" s="34" t="s">
        <v>125</v>
      </c>
      <c r="E38" s="35">
        <v>15.0</v>
      </c>
      <c r="F38" s="36">
        <f t="shared" si="2"/>
        <v>15</v>
      </c>
      <c r="H38" s="10"/>
      <c r="I38" s="10"/>
    </row>
    <row r="39">
      <c r="A39" s="32" t="s">
        <v>299</v>
      </c>
      <c r="B39" s="33">
        <v>0.049791666666666665</v>
      </c>
      <c r="C39" s="34" t="s">
        <v>70</v>
      </c>
      <c r="D39" s="34" t="s">
        <v>125</v>
      </c>
      <c r="E39" s="35">
        <v>25.0</v>
      </c>
      <c r="F39" s="36">
        <f>E39-6</f>
        <v>19</v>
      </c>
      <c r="H39" s="10"/>
      <c r="I39" s="10"/>
    </row>
    <row r="40">
      <c r="A40" s="32" t="s">
        <v>299</v>
      </c>
      <c r="B40" s="33">
        <v>0.04980324074074074</v>
      </c>
      <c r="C40" s="34" t="s">
        <v>82</v>
      </c>
      <c r="D40" s="34" t="s">
        <v>125</v>
      </c>
      <c r="E40" s="35">
        <v>5.0</v>
      </c>
      <c r="F40" s="35">
        <f t="shared" ref="F40:F41" si="3">E40-1</f>
        <v>4</v>
      </c>
      <c r="J40" s="10" t="s">
        <v>85</v>
      </c>
    </row>
    <row r="41">
      <c r="A41" s="32" t="s">
        <v>299</v>
      </c>
      <c r="B41" s="33">
        <v>0.04980324074074074</v>
      </c>
      <c r="C41" s="34" t="s">
        <v>82</v>
      </c>
      <c r="D41" s="34" t="s">
        <v>125</v>
      </c>
      <c r="E41" s="35">
        <v>8.0</v>
      </c>
      <c r="F41" s="35">
        <f t="shared" si="3"/>
        <v>7</v>
      </c>
      <c r="J41" s="10" t="s">
        <v>86</v>
      </c>
    </row>
    <row r="42">
      <c r="A42" s="32" t="s">
        <v>299</v>
      </c>
      <c r="B42" s="33">
        <v>0.04988425925925926</v>
      </c>
      <c r="C42" s="34" t="s">
        <v>304</v>
      </c>
      <c r="D42" s="34" t="s">
        <v>125</v>
      </c>
      <c r="E42" s="35">
        <v>17.0</v>
      </c>
      <c r="F42" s="36">
        <f>E42-5</f>
        <v>12</v>
      </c>
      <c r="J42" s="10"/>
    </row>
    <row r="43">
      <c r="A43" s="32" t="s">
        <v>299</v>
      </c>
      <c r="B43" s="33">
        <v>0.04990740740740741</v>
      </c>
      <c r="C43" s="34" t="s">
        <v>74</v>
      </c>
      <c r="D43" s="34" t="s">
        <v>125</v>
      </c>
      <c r="E43" s="35">
        <v>13.0</v>
      </c>
      <c r="F43" s="36">
        <f>E43-8</f>
        <v>5</v>
      </c>
      <c r="J43" s="10"/>
    </row>
    <row r="44">
      <c r="A44" s="32" t="s">
        <v>299</v>
      </c>
      <c r="B44" s="33">
        <v>0.04991898148148148</v>
      </c>
      <c r="C44" s="34" t="s">
        <v>69</v>
      </c>
      <c r="D44" s="34" t="s">
        <v>125</v>
      </c>
      <c r="E44" s="35">
        <v>18.0</v>
      </c>
      <c r="F44" s="36">
        <f t="shared" ref="F44:F45" si="4">E44-3</f>
        <v>15</v>
      </c>
      <c r="J44" s="10"/>
    </row>
    <row r="45">
      <c r="A45" s="32" t="s">
        <v>299</v>
      </c>
      <c r="B45" s="33">
        <v>0.049930555555555554</v>
      </c>
      <c r="C45" s="34" t="s">
        <v>72</v>
      </c>
      <c r="D45" s="34" t="s">
        <v>125</v>
      </c>
      <c r="E45" s="35">
        <v>18.0</v>
      </c>
      <c r="F45" s="35">
        <f t="shared" si="4"/>
        <v>15</v>
      </c>
      <c r="J45" s="10"/>
    </row>
    <row r="46">
      <c r="A46" s="32" t="s">
        <v>299</v>
      </c>
      <c r="B46" s="33">
        <v>0.05168981481481481</v>
      </c>
      <c r="C46" s="34" t="s">
        <v>304</v>
      </c>
      <c r="D46" s="34" t="s">
        <v>67</v>
      </c>
      <c r="E46" s="35">
        <v>17.0</v>
      </c>
      <c r="F46" s="35">
        <v>15.0</v>
      </c>
      <c r="J46" s="10" t="s">
        <v>315</v>
      </c>
    </row>
    <row r="47">
      <c r="A47" s="32" t="s">
        <v>299</v>
      </c>
      <c r="B47" s="33">
        <v>0.055219907407407405</v>
      </c>
      <c r="C47" s="34" t="s">
        <v>66</v>
      </c>
      <c r="D47" s="34" t="s">
        <v>125</v>
      </c>
      <c r="E47" s="35" t="s">
        <v>75</v>
      </c>
      <c r="F47" s="35" t="s">
        <v>75</v>
      </c>
      <c r="J47" s="10" t="s">
        <v>85</v>
      </c>
    </row>
    <row r="48">
      <c r="A48" s="32" t="s">
        <v>299</v>
      </c>
      <c r="B48" s="33">
        <v>0.055219907407407405</v>
      </c>
      <c r="C48" s="34" t="s">
        <v>66</v>
      </c>
      <c r="D48" s="34" t="s">
        <v>125</v>
      </c>
      <c r="E48" s="35">
        <v>8.0</v>
      </c>
      <c r="F48" s="35">
        <f>E48-0</f>
        <v>8</v>
      </c>
      <c r="J48" s="10" t="s">
        <v>86</v>
      </c>
    </row>
    <row r="49">
      <c r="A49" s="32" t="s">
        <v>299</v>
      </c>
      <c r="B49" s="33">
        <v>0.05528935185185185</v>
      </c>
      <c r="C49" s="34" t="s">
        <v>74</v>
      </c>
      <c r="D49" s="34" t="s">
        <v>125</v>
      </c>
      <c r="E49" s="35">
        <v>17.0</v>
      </c>
      <c r="F49" s="35">
        <f>E49-8</f>
        <v>9</v>
      </c>
      <c r="J49" s="10" t="s">
        <v>316</v>
      </c>
    </row>
    <row r="50">
      <c r="A50" s="32" t="s">
        <v>299</v>
      </c>
      <c r="B50" s="33">
        <v>0.05752314814814815</v>
      </c>
      <c r="C50" s="34" t="s">
        <v>74</v>
      </c>
      <c r="D50" s="34" t="s">
        <v>93</v>
      </c>
      <c r="E50" s="35">
        <v>10.0</v>
      </c>
      <c r="F50" s="35">
        <f>E50-6</f>
        <v>4</v>
      </c>
      <c r="J50" s="10" t="s">
        <v>197</v>
      </c>
    </row>
    <row r="51">
      <c r="A51" s="32" t="s">
        <v>299</v>
      </c>
      <c r="B51" s="33">
        <v>0.05883101851851852</v>
      </c>
      <c r="C51" s="34" t="s">
        <v>66</v>
      </c>
      <c r="D51" s="34" t="s">
        <v>91</v>
      </c>
      <c r="E51" s="35">
        <v>14.0</v>
      </c>
      <c r="F51" s="37"/>
      <c r="H51" s="10" t="s">
        <v>317</v>
      </c>
    </row>
    <row r="52">
      <c r="A52" s="32" t="s">
        <v>299</v>
      </c>
      <c r="B52" s="33">
        <v>0.05974537037037037</v>
      </c>
      <c r="C52" s="34" t="s">
        <v>74</v>
      </c>
      <c r="D52" s="34" t="s">
        <v>93</v>
      </c>
      <c r="E52" s="35">
        <v>18.0</v>
      </c>
      <c r="F52" s="35">
        <f t="shared" ref="F52:F53" si="5">E52-6</f>
        <v>12</v>
      </c>
      <c r="J52" s="10" t="s">
        <v>197</v>
      </c>
    </row>
    <row r="53">
      <c r="A53" s="32" t="s">
        <v>299</v>
      </c>
      <c r="B53" s="33">
        <v>0.059756944444444446</v>
      </c>
      <c r="C53" s="34" t="s">
        <v>66</v>
      </c>
      <c r="D53" s="34" t="s">
        <v>89</v>
      </c>
      <c r="E53" s="35">
        <v>21.0</v>
      </c>
      <c r="F53" s="36">
        <f t="shared" si="5"/>
        <v>15</v>
      </c>
      <c r="J53" s="10" t="s">
        <v>302</v>
      </c>
    </row>
    <row r="54">
      <c r="A54" s="32" t="s">
        <v>299</v>
      </c>
      <c r="B54" s="33">
        <v>0.05980324074074074</v>
      </c>
      <c r="C54" s="34" t="s">
        <v>74</v>
      </c>
      <c r="D54" s="34" t="s">
        <v>91</v>
      </c>
      <c r="E54" s="35">
        <v>5.0</v>
      </c>
      <c r="F54" s="34"/>
      <c r="H54" s="10" t="s">
        <v>318</v>
      </c>
      <c r="J54" s="10"/>
    </row>
    <row r="55">
      <c r="A55" s="32" t="s">
        <v>299</v>
      </c>
      <c r="B55" s="33">
        <v>0.0600462962962963</v>
      </c>
      <c r="C55" s="34" t="s">
        <v>66</v>
      </c>
      <c r="D55" s="34" t="s">
        <v>91</v>
      </c>
      <c r="E55" s="35">
        <v>13.0</v>
      </c>
      <c r="F55" s="37"/>
      <c r="H55" s="10" t="s">
        <v>319</v>
      </c>
      <c r="I55" s="10">
        <v>1.0</v>
      </c>
      <c r="J55" s="10"/>
    </row>
    <row r="56">
      <c r="A56" s="32" t="s">
        <v>299</v>
      </c>
      <c r="B56" s="33">
        <v>0.06049768518518518</v>
      </c>
      <c r="C56" s="34" t="s">
        <v>69</v>
      </c>
      <c r="D56" s="34" t="s">
        <v>67</v>
      </c>
      <c r="E56" s="35">
        <v>15.0</v>
      </c>
      <c r="F56" s="36">
        <f>E56-3</f>
        <v>12</v>
      </c>
      <c r="H56" s="10"/>
      <c r="I56" s="10"/>
    </row>
    <row r="57">
      <c r="A57" s="32" t="s">
        <v>299</v>
      </c>
      <c r="B57" s="33">
        <v>0.06053240740740741</v>
      </c>
      <c r="C57" s="34" t="s">
        <v>72</v>
      </c>
      <c r="D57" s="34" t="s">
        <v>67</v>
      </c>
      <c r="E57" s="35">
        <v>13.0</v>
      </c>
      <c r="F57" s="35">
        <f>E57-2</f>
        <v>11</v>
      </c>
      <c r="J57" s="10"/>
    </row>
    <row r="58">
      <c r="A58" s="32" t="s">
        <v>299</v>
      </c>
      <c r="B58" s="33">
        <v>0.06097222222222222</v>
      </c>
      <c r="C58" s="34" t="s">
        <v>69</v>
      </c>
      <c r="D58" s="34" t="s">
        <v>125</v>
      </c>
      <c r="E58" s="35">
        <v>16.0</v>
      </c>
      <c r="F58" s="36">
        <f t="shared" ref="F58:F59" si="6">E58-3</f>
        <v>13</v>
      </c>
      <c r="J58" s="10"/>
    </row>
    <row r="59">
      <c r="A59" s="32" t="s">
        <v>299</v>
      </c>
      <c r="B59" s="33">
        <v>0.06098379629629629</v>
      </c>
      <c r="C59" s="34" t="s">
        <v>72</v>
      </c>
      <c r="D59" s="34" t="s">
        <v>125</v>
      </c>
      <c r="E59" s="35">
        <v>20.0</v>
      </c>
      <c r="F59" s="35">
        <f t="shared" si="6"/>
        <v>17</v>
      </c>
      <c r="J59" s="10"/>
    </row>
    <row r="60">
      <c r="A60" s="32" t="s">
        <v>299</v>
      </c>
      <c r="B60" s="33">
        <v>0.06336805555555555</v>
      </c>
      <c r="C60" s="34" t="s">
        <v>66</v>
      </c>
      <c r="D60" s="34" t="s">
        <v>89</v>
      </c>
      <c r="E60" s="35">
        <v>15.0</v>
      </c>
      <c r="F60" s="35">
        <f>E60-6</f>
        <v>9</v>
      </c>
      <c r="G60" s="10"/>
      <c r="J60" s="10" t="s">
        <v>171</v>
      </c>
    </row>
    <row r="61">
      <c r="A61" s="32" t="s">
        <v>299</v>
      </c>
      <c r="B61" s="33">
        <v>0.0634375</v>
      </c>
      <c r="C61" s="34" t="s">
        <v>66</v>
      </c>
      <c r="D61" s="34" t="s">
        <v>81</v>
      </c>
      <c r="E61" s="35">
        <v>6.0</v>
      </c>
      <c r="F61" s="36">
        <f>E61-4</f>
        <v>2</v>
      </c>
      <c r="J61" s="10" t="s">
        <v>254</v>
      </c>
    </row>
    <row r="62">
      <c r="A62" s="32" t="s">
        <v>299</v>
      </c>
      <c r="B62" s="33">
        <v>0.06395833333333334</v>
      </c>
      <c r="C62" s="34" t="s">
        <v>304</v>
      </c>
      <c r="D62" s="34" t="s">
        <v>320</v>
      </c>
      <c r="E62" s="35">
        <v>19.0</v>
      </c>
      <c r="F62" s="36">
        <f>E62-3</f>
        <v>16</v>
      </c>
    </row>
    <row r="63">
      <c r="A63" s="32" t="s">
        <v>299</v>
      </c>
      <c r="B63" s="33">
        <v>0.06853009259259259</v>
      </c>
      <c r="C63" s="34" t="s">
        <v>304</v>
      </c>
      <c r="D63" s="34" t="s">
        <v>91</v>
      </c>
      <c r="E63" s="35">
        <v>1.0</v>
      </c>
      <c r="F63" s="34"/>
      <c r="H63" s="10" t="s">
        <v>321</v>
      </c>
      <c r="J63" s="10" t="s">
        <v>263</v>
      </c>
    </row>
    <row r="64">
      <c r="A64" s="32" t="s">
        <v>299</v>
      </c>
      <c r="B64" s="33">
        <v>0.06892361111111112</v>
      </c>
      <c r="C64" s="34" t="s">
        <v>304</v>
      </c>
      <c r="D64" s="34" t="s">
        <v>87</v>
      </c>
      <c r="E64" s="35">
        <v>20.0</v>
      </c>
      <c r="F64" s="36">
        <f t="shared" ref="F64:F66" si="7">E64-3</f>
        <v>17</v>
      </c>
    </row>
    <row r="65">
      <c r="A65" s="32" t="s">
        <v>299</v>
      </c>
      <c r="B65" s="33">
        <v>0.06914351851851852</v>
      </c>
      <c r="C65" s="34" t="s">
        <v>72</v>
      </c>
      <c r="D65" s="34" t="s">
        <v>87</v>
      </c>
      <c r="E65" s="35">
        <v>13.0</v>
      </c>
      <c r="F65" s="36">
        <f t="shared" si="7"/>
        <v>10</v>
      </c>
    </row>
    <row r="66">
      <c r="A66" s="32" t="s">
        <v>299</v>
      </c>
      <c r="B66" s="33">
        <v>0.06915509259259259</v>
      </c>
      <c r="C66" s="34" t="s">
        <v>69</v>
      </c>
      <c r="D66" s="34" t="s">
        <v>87</v>
      </c>
      <c r="E66" s="35">
        <v>10.0</v>
      </c>
      <c r="F66" s="36">
        <f t="shared" si="7"/>
        <v>7</v>
      </c>
    </row>
    <row r="67">
      <c r="A67" s="32" t="s">
        <v>299</v>
      </c>
      <c r="B67" s="33">
        <v>0.06915509259259259</v>
      </c>
      <c r="C67" s="34" t="s">
        <v>74</v>
      </c>
      <c r="D67" s="34" t="s">
        <v>87</v>
      </c>
      <c r="E67" s="35">
        <v>11.0</v>
      </c>
      <c r="F67" s="36">
        <f>E67-4</f>
        <v>7</v>
      </c>
    </row>
    <row r="68">
      <c r="A68" s="32" t="s">
        <v>299</v>
      </c>
      <c r="B68" s="33">
        <v>0.06934027777777778</v>
      </c>
      <c r="C68" s="34" t="s">
        <v>82</v>
      </c>
      <c r="D68" s="34" t="s">
        <v>87</v>
      </c>
      <c r="E68" s="35">
        <v>7.0</v>
      </c>
      <c r="F68" s="36">
        <f>E68-1</f>
        <v>6</v>
      </c>
    </row>
    <row r="69">
      <c r="A69" s="32" t="s">
        <v>299</v>
      </c>
      <c r="B69" s="33">
        <v>0.069375</v>
      </c>
      <c r="C69" s="34" t="s">
        <v>70</v>
      </c>
      <c r="D69" s="34" t="s">
        <v>87</v>
      </c>
      <c r="E69" s="35">
        <v>9.0</v>
      </c>
      <c r="F69" s="36">
        <f>E69-4</f>
        <v>5</v>
      </c>
    </row>
    <row r="70">
      <c r="A70" s="32" t="s">
        <v>299</v>
      </c>
      <c r="B70" s="33">
        <v>0.06958333333333333</v>
      </c>
      <c r="C70" s="34" t="s">
        <v>66</v>
      </c>
      <c r="D70" s="34" t="s">
        <v>87</v>
      </c>
      <c r="E70" s="35">
        <v>3.0</v>
      </c>
      <c r="F70" s="36">
        <f>E70-0</f>
        <v>3</v>
      </c>
    </row>
    <row r="71">
      <c r="A71" s="32" t="s">
        <v>299</v>
      </c>
      <c r="B71" s="33">
        <v>0.0706712962962963</v>
      </c>
      <c r="C71" s="34" t="s">
        <v>304</v>
      </c>
      <c r="D71" s="34" t="s">
        <v>91</v>
      </c>
      <c r="E71" s="35">
        <v>3.0</v>
      </c>
      <c r="F71" s="37"/>
      <c r="H71" s="10" t="s">
        <v>322</v>
      </c>
      <c r="J71" s="10" t="s">
        <v>323</v>
      </c>
    </row>
    <row r="72">
      <c r="A72" s="32" t="s">
        <v>299</v>
      </c>
      <c r="B72" s="33">
        <v>0.07258101851851852</v>
      </c>
      <c r="C72" s="34" t="s">
        <v>74</v>
      </c>
      <c r="D72" s="34" t="s">
        <v>93</v>
      </c>
      <c r="E72" s="35">
        <v>12.0</v>
      </c>
      <c r="F72" s="36">
        <f>E72-6</f>
        <v>6</v>
      </c>
      <c r="J72" s="10" t="s">
        <v>197</v>
      </c>
    </row>
    <row r="73">
      <c r="A73" s="32" t="s">
        <v>299</v>
      </c>
      <c r="B73" s="33">
        <v>0.07480324074074074</v>
      </c>
      <c r="C73" s="34" t="s">
        <v>70</v>
      </c>
      <c r="D73" s="34" t="s">
        <v>93</v>
      </c>
      <c r="E73" s="35" t="s">
        <v>68</v>
      </c>
      <c r="F73" s="35">
        <v>20.0</v>
      </c>
      <c r="G73" s="10" t="s">
        <v>137</v>
      </c>
      <c r="J73" s="10" t="s">
        <v>148</v>
      </c>
    </row>
    <row r="74">
      <c r="A74" s="32" t="s">
        <v>299</v>
      </c>
      <c r="B74" s="33">
        <v>0.07496527777777778</v>
      </c>
      <c r="C74" s="34" t="s">
        <v>70</v>
      </c>
      <c r="D74" s="34" t="s">
        <v>91</v>
      </c>
      <c r="E74" s="35">
        <v>20.0</v>
      </c>
      <c r="F74" s="34"/>
      <c r="H74" s="10" t="s">
        <v>324</v>
      </c>
      <c r="I74" s="10">
        <v>1.0</v>
      </c>
    </row>
    <row r="75">
      <c r="A75" s="32" t="s">
        <v>299</v>
      </c>
      <c r="B75" s="33">
        <v>0.07561342592592593</v>
      </c>
      <c r="C75" s="34" t="s">
        <v>66</v>
      </c>
      <c r="D75" s="34" t="s">
        <v>89</v>
      </c>
      <c r="E75" s="35">
        <v>14.0</v>
      </c>
      <c r="F75" s="36">
        <f>E75-6</f>
        <v>8</v>
      </c>
      <c r="J75" s="10" t="s">
        <v>171</v>
      </c>
    </row>
    <row r="76">
      <c r="A76" s="32" t="s">
        <v>299</v>
      </c>
      <c r="B76" s="33">
        <v>0.07945601851851852</v>
      </c>
      <c r="C76" s="34" t="s">
        <v>70</v>
      </c>
      <c r="D76" s="34" t="s">
        <v>225</v>
      </c>
      <c r="E76" s="35">
        <v>12.0</v>
      </c>
      <c r="F76" s="37"/>
    </row>
    <row r="77">
      <c r="A77" s="32" t="s">
        <v>299</v>
      </c>
      <c r="B77" s="33">
        <v>0.07991898148148148</v>
      </c>
      <c r="C77" s="34" t="s">
        <v>72</v>
      </c>
      <c r="D77" s="34" t="s">
        <v>93</v>
      </c>
      <c r="E77" s="35">
        <v>14.0</v>
      </c>
      <c r="F77" s="36">
        <f>E77-5</f>
        <v>9</v>
      </c>
      <c r="J77" s="10" t="s">
        <v>136</v>
      </c>
    </row>
    <row r="78">
      <c r="A78" s="32" t="s">
        <v>299</v>
      </c>
      <c r="B78" s="33">
        <v>0.08008101851851852</v>
      </c>
      <c r="C78" s="34" t="s">
        <v>72</v>
      </c>
      <c r="D78" s="34" t="s">
        <v>91</v>
      </c>
      <c r="E78" s="35">
        <v>11.0</v>
      </c>
      <c r="F78" s="37"/>
      <c r="H78" s="10" t="s">
        <v>325</v>
      </c>
      <c r="I78" s="10">
        <v>1.0</v>
      </c>
    </row>
    <row r="79">
      <c r="A79" s="32" t="s">
        <v>299</v>
      </c>
      <c r="B79" s="33">
        <v>0.08053240740740741</v>
      </c>
      <c r="C79" s="34" t="s">
        <v>72</v>
      </c>
      <c r="D79" s="34" t="s">
        <v>93</v>
      </c>
      <c r="E79" s="35">
        <v>18.0</v>
      </c>
      <c r="F79" s="36">
        <f>E79-5</f>
        <v>13</v>
      </c>
      <c r="J79" s="10" t="s">
        <v>136</v>
      </c>
    </row>
    <row r="80">
      <c r="A80" s="32" t="s">
        <v>299</v>
      </c>
      <c r="B80" s="33">
        <v>0.080625</v>
      </c>
      <c r="C80" s="34" t="s">
        <v>72</v>
      </c>
      <c r="D80" s="34" t="s">
        <v>91</v>
      </c>
      <c r="E80" s="35">
        <v>10.0</v>
      </c>
      <c r="F80" s="37"/>
      <c r="H80" s="10" t="s">
        <v>273</v>
      </c>
    </row>
    <row r="81">
      <c r="A81" s="32" t="s">
        <v>299</v>
      </c>
      <c r="B81" s="33">
        <v>0.08127314814814815</v>
      </c>
      <c r="C81" s="34" t="s">
        <v>74</v>
      </c>
      <c r="D81" s="34" t="s">
        <v>93</v>
      </c>
      <c r="E81" s="35">
        <v>24.0</v>
      </c>
      <c r="F81" s="36">
        <f>E81-6</f>
        <v>18</v>
      </c>
      <c r="J81" s="10" t="s">
        <v>142</v>
      </c>
    </row>
    <row r="82">
      <c r="A82" s="32" t="s">
        <v>299</v>
      </c>
      <c r="B82" s="33">
        <v>0.08136574074074074</v>
      </c>
      <c r="C82" s="34" t="s">
        <v>74</v>
      </c>
      <c r="D82" s="34" t="s">
        <v>91</v>
      </c>
      <c r="E82" s="35">
        <v>12.0</v>
      </c>
      <c r="F82" s="37"/>
      <c r="H82" s="10" t="s">
        <v>326</v>
      </c>
      <c r="I82" s="10">
        <v>1.0</v>
      </c>
    </row>
    <row r="83">
      <c r="A83" s="32" t="s">
        <v>299</v>
      </c>
      <c r="B83" s="33">
        <v>0.08203703703703703</v>
      </c>
      <c r="C83" s="34" t="s">
        <v>74</v>
      </c>
      <c r="D83" s="34" t="s">
        <v>73</v>
      </c>
      <c r="E83" s="35">
        <v>22.0</v>
      </c>
      <c r="F83" s="36">
        <f>E83-8</f>
        <v>14</v>
      </c>
    </row>
    <row r="84">
      <c r="A84" s="32" t="s">
        <v>299</v>
      </c>
      <c r="B84" s="33">
        <v>0.08209490740740741</v>
      </c>
      <c r="C84" s="34" t="s">
        <v>304</v>
      </c>
      <c r="D84" s="34" t="s">
        <v>67</v>
      </c>
      <c r="E84" s="35">
        <v>9.0</v>
      </c>
      <c r="F84" s="36">
        <f>E84-3</f>
        <v>6</v>
      </c>
    </row>
    <row r="85">
      <c r="A85" s="32" t="s">
        <v>299</v>
      </c>
      <c r="B85" s="33">
        <v>0.08324074074074074</v>
      </c>
      <c r="C85" s="34" t="s">
        <v>69</v>
      </c>
      <c r="D85" s="34" t="s">
        <v>91</v>
      </c>
      <c r="E85" s="35">
        <v>6.0</v>
      </c>
      <c r="F85" s="37"/>
      <c r="H85" s="10" t="s">
        <v>327</v>
      </c>
      <c r="J85" s="10" t="s">
        <v>104</v>
      </c>
    </row>
    <row r="86">
      <c r="A86" s="32" t="s">
        <v>299</v>
      </c>
      <c r="B86" s="33">
        <v>0.08400462962962962</v>
      </c>
      <c r="C86" s="34" t="s">
        <v>70</v>
      </c>
      <c r="D86" s="34" t="s">
        <v>93</v>
      </c>
      <c r="E86" s="35">
        <v>12.0</v>
      </c>
      <c r="F86" s="36">
        <f t="shared" ref="F86:F87" si="8">E86-6</f>
        <v>6</v>
      </c>
      <c r="J86" s="10" t="s">
        <v>148</v>
      </c>
    </row>
    <row r="87">
      <c r="A87" s="32" t="s">
        <v>299</v>
      </c>
      <c r="B87" s="33">
        <v>0.0848263888888889</v>
      </c>
      <c r="C87" s="34" t="s">
        <v>82</v>
      </c>
      <c r="D87" s="34" t="s">
        <v>89</v>
      </c>
      <c r="E87" s="35">
        <v>17.0</v>
      </c>
      <c r="F87" s="36">
        <f t="shared" si="8"/>
        <v>11</v>
      </c>
      <c r="J87" s="10" t="s">
        <v>229</v>
      </c>
    </row>
    <row r="88">
      <c r="A88" s="32" t="s">
        <v>299</v>
      </c>
      <c r="B88" s="33">
        <v>0.08489583333333334</v>
      </c>
      <c r="C88" s="34" t="s">
        <v>82</v>
      </c>
      <c r="D88" s="34" t="s">
        <v>89</v>
      </c>
      <c r="E88" s="35" t="s">
        <v>75</v>
      </c>
      <c r="F88" s="35" t="s">
        <v>75</v>
      </c>
      <c r="J88" s="10" t="s">
        <v>229</v>
      </c>
    </row>
    <row r="89">
      <c r="A89" s="32" t="s">
        <v>299</v>
      </c>
      <c r="B89" s="33">
        <v>0.0849074074074074</v>
      </c>
      <c r="C89" s="34" t="s">
        <v>82</v>
      </c>
      <c r="D89" s="34" t="s">
        <v>89</v>
      </c>
      <c r="E89" s="35" t="s">
        <v>75</v>
      </c>
      <c r="F89" s="35" t="s">
        <v>75</v>
      </c>
      <c r="J89" s="10" t="s">
        <v>229</v>
      </c>
    </row>
    <row r="90">
      <c r="A90" s="32" t="s">
        <v>299</v>
      </c>
      <c r="B90" s="38">
        <v>0.08505787037037037</v>
      </c>
      <c r="C90" s="39" t="s">
        <v>82</v>
      </c>
      <c r="D90" s="39" t="s">
        <v>91</v>
      </c>
      <c r="E90" s="40">
        <v>20.0</v>
      </c>
      <c r="F90" s="35"/>
      <c r="H90" s="10" t="s">
        <v>328</v>
      </c>
    </row>
    <row r="91">
      <c r="A91" s="32" t="s">
        <v>299</v>
      </c>
      <c r="B91" s="33">
        <v>0.08619212962962963</v>
      </c>
      <c r="C91" s="34" t="s">
        <v>66</v>
      </c>
      <c r="D91" s="34" t="s">
        <v>89</v>
      </c>
      <c r="E91" s="35">
        <v>17.0</v>
      </c>
      <c r="F91" s="36">
        <f>E91-6</f>
        <v>11</v>
      </c>
      <c r="J91" s="10" t="s">
        <v>171</v>
      </c>
    </row>
    <row r="92">
      <c r="A92" s="32" t="s">
        <v>299</v>
      </c>
      <c r="B92" s="33">
        <v>0.08619212962962963</v>
      </c>
      <c r="C92" s="34" t="s">
        <v>66</v>
      </c>
      <c r="D92" s="34" t="s">
        <v>91</v>
      </c>
      <c r="E92" s="35">
        <v>8.0</v>
      </c>
      <c r="F92" s="37"/>
      <c r="H92" s="10" t="s">
        <v>329</v>
      </c>
    </row>
    <row r="93">
      <c r="A93" s="32" t="s">
        <v>299</v>
      </c>
      <c r="B93" s="33">
        <v>0.08782407407407407</v>
      </c>
      <c r="C93" s="34" t="s">
        <v>70</v>
      </c>
      <c r="D93" s="34" t="s">
        <v>78</v>
      </c>
      <c r="E93" s="35">
        <f t="shared" ref="E93:E95" si="9">F93+6</f>
        <v>10</v>
      </c>
      <c r="F93" s="36">
        <v>4.0</v>
      </c>
    </row>
    <row r="94">
      <c r="A94" s="32" t="s">
        <v>299</v>
      </c>
      <c r="B94" s="33">
        <v>0.08877314814814814</v>
      </c>
      <c r="C94" s="34" t="s">
        <v>70</v>
      </c>
      <c r="D94" s="34" t="s">
        <v>100</v>
      </c>
      <c r="E94" s="35">
        <f t="shared" si="9"/>
        <v>17</v>
      </c>
      <c r="F94" s="35">
        <v>11.0</v>
      </c>
      <c r="J94" s="10" t="s">
        <v>85</v>
      </c>
    </row>
    <row r="95">
      <c r="A95" s="32" t="s">
        <v>299</v>
      </c>
      <c r="B95" s="33">
        <v>0.08877314814814814</v>
      </c>
      <c r="C95" s="34" t="s">
        <v>70</v>
      </c>
      <c r="D95" s="34" t="s">
        <v>100</v>
      </c>
      <c r="E95" s="35">
        <f t="shared" si="9"/>
        <v>17</v>
      </c>
      <c r="F95" s="35">
        <v>11.0</v>
      </c>
      <c r="H95" s="10" t="s">
        <v>330</v>
      </c>
      <c r="J95" s="10" t="s">
        <v>86</v>
      </c>
    </row>
    <row r="96">
      <c r="A96" s="32" t="s">
        <v>299</v>
      </c>
      <c r="B96" s="33">
        <v>0.09336805555555555</v>
      </c>
      <c r="C96" s="34" t="s">
        <v>72</v>
      </c>
      <c r="D96" s="34" t="s">
        <v>93</v>
      </c>
      <c r="E96" s="35">
        <v>23.0</v>
      </c>
      <c r="F96" s="35">
        <f>E96-5</f>
        <v>18</v>
      </c>
      <c r="J96" s="10" t="s">
        <v>136</v>
      </c>
    </row>
    <row r="97">
      <c r="A97" s="32" t="s">
        <v>299</v>
      </c>
      <c r="B97" s="33">
        <v>0.09357638888888889</v>
      </c>
      <c r="C97" s="34" t="s">
        <v>72</v>
      </c>
      <c r="D97" s="34" t="s">
        <v>91</v>
      </c>
      <c r="E97" s="35">
        <v>13.0</v>
      </c>
      <c r="F97" s="37"/>
      <c r="H97" s="10" t="s">
        <v>331</v>
      </c>
    </row>
    <row r="98">
      <c r="A98" s="32" t="s">
        <v>299</v>
      </c>
      <c r="B98" s="33">
        <v>0.09378472222222223</v>
      </c>
      <c r="C98" s="34" t="s">
        <v>72</v>
      </c>
      <c r="D98" s="34" t="s">
        <v>93</v>
      </c>
      <c r="E98" s="35">
        <v>21.0</v>
      </c>
      <c r="F98" s="36">
        <f>E98-5</f>
        <v>16</v>
      </c>
      <c r="J98" s="10" t="s">
        <v>136</v>
      </c>
    </row>
    <row r="99">
      <c r="A99" s="32" t="s">
        <v>299</v>
      </c>
      <c r="B99" s="33">
        <v>0.09391203703703704</v>
      </c>
      <c r="C99" s="34" t="s">
        <v>72</v>
      </c>
      <c r="D99" s="34" t="s">
        <v>91</v>
      </c>
      <c r="E99" s="35">
        <v>7.0</v>
      </c>
      <c r="F99" s="37"/>
      <c r="H99" s="10" t="s">
        <v>332</v>
      </c>
    </row>
    <row r="100">
      <c r="A100" s="32" t="s">
        <v>299</v>
      </c>
      <c r="B100" s="33">
        <v>0.0943287037037037</v>
      </c>
      <c r="C100" s="34" t="s">
        <v>72</v>
      </c>
      <c r="D100" s="34" t="s">
        <v>91</v>
      </c>
      <c r="E100" s="35">
        <v>3.0</v>
      </c>
      <c r="F100" s="37"/>
      <c r="H100" s="10" t="s">
        <v>140</v>
      </c>
      <c r="J100" s="10" t="s">
        <v>333</v>
      </c>
    </row>
    <row r="101">
      <c r="A101" s="32" t="s">
        <v>299</v>
      </c>
      <c r="B101" s="33">
        <v>0.09530092592592593</v>
      </c>
      <c r="C101" s="34" t="s">
        <v>74</v>
      </c>
      <c r="D101" s="34" t="s">
        <v>93</v>
      </c>
      <c r="E101" s="35">
        <v>23.0</v>
      </c>
      <c r="F101" s="36">
        <f>E101-6</f>
        <v>17</v>
      </c>
      <c r="J101" s="10" t="s">
        <v>197</v>
      </c>
    </row>
    <row r="102">
      <c r="A102" s="32" t="s">
        <v>299</v>
      </c>
      <c r="B102" s="33">
        <v>0.09532407407407407</v>
      </c>
      <c r="C102" s="34" t="s">
        <v>69</v>
      </c>
      <c r="D102" s="34" t="s">
        <v>93</v>
      </c>
      <c r="E102" s="35">
        <v>16.0</v>
      </c>
      <c r="F102" s="36">
        <f>E102-5</f>
        <v>11</v>
      </c>
      <c r="J102" s="10" t="s">
        <v>334</v>
      </c>
    </row>
    <row r="103">
      <c r="A103" s="32" t="s">
        <v>299</v>
      </c>
      <c r="B103" s="33">
        <v>0.0954050925925926</v>
      </c>
      <c r="C103" s="34" t="s">
        <v>74</v>
      </c>
      <c r="D103" s="34" t="s">
        <v>91</v>
      </c>
      <c r="E103" s="35">
        <v>15.0</v>
      </c>
      <c r="F103" s="37"/>
      <c r="H103" s="10" t="s">
        <v>335</v>
      </c>
      <c r="I103" s="10">
        <v>0.5</v>
      </c>
      <c r="J103" s="10" t="s">
        <v>119</v>
      </c>
    </row>
    <row r="104">
      <c r="A104" s="32" t="s">
        <v>299</v>
      </c>
      <c r="B104" s="33">
        <v>0.09541666666666666</v>
      </c>
      <c r="C104" s="34" t="s">
        <v>69</v>
      </c>
      <c r="D104" s="34" t="s">
        <v>91</v>
      </c>
      <c r="E104" s="35">
        <v>4.0</v>
      </c>
      <c r="F104" s="37"/>
      <c r="H104" s="10" t="s">
        <v>336</v>
      </c>
      <c r="I104" s="10">
        <v>0.5</v>
      </c>
      <c r="J104" s="10" t="s">
        <v>119</v>
      </c>
    </row>
    <row r="105">
      <c r="A105" s="32" t="s">
        <v>299</v>
      </c>
      <c r="B105" s="33">
        <v>0.09695601851851852</v>
      </c>
      <c r="C105" s="34" t="s">
        <v>70</v>
      </c>
      <c r="D105" s="34" t="s">
        <v>78</v>
      </c>
      <c r="E105" s="35">
        <v>18.0</v>
      </c>
      <c r="F105" s="36">
        <f t="shared" ref="F105:F106" si="10">E105-6</f>
        <v>12</v>
      </c>
    </row>
    <row r="106">
      <c r="A106" s="32" t="s">
        <v>299</v>
      </c>
      <c r="B106" s="33">
        <v>0.0975462962962963</v>
      </c>
      <c r="C106" s="34" t="s">
        <v>82</v>
      </c>
      <c r="D106" s="34" t="s">
        <v>89</v>
      </c>
      <c r="E106" s="35">
        <v>20.0</v>
      </c>
      <c r="F106" s="36">
        <f t="shared" si="10"/>
        <v>14</v>
      </c>
      <c r="J106" s="10" t="s">
        <v>337</v>
      </c>
    </row>
    <row r="107">
      <c r="A107" s="32" t="s">
        <v>299</v>
      </c>
      <c r="B107" s="33">
        <v>0.09774305555555556</v>
      </c>
      <c r="C107" s="34" t="s">
        <v>82</v>
      </c>
      <c r="D107" s="34" t="s">
        <v>91</v>
      </c>
      <c r="E107" s="35">
        <v>8.0</v>
      </c>
      <c r="F107" s="37"/>
      <c r="H107" s="10" t="s">
        <v>338</v>
      </c>
    </row>
    <row r="108">
      <c r="A108" s="32" t="s">
        <v>299</v>
      </c>
      <c r="B108" s="33">
        <v>0.09814814814814815</v>
      </c>
      <c r="C108" s="34" t="s">
        <v>66</v>
      </c>
      <c r="D108" s="34" t="s">
        <v>89</v>
      </c>
      <c r="E108" s="35">
        <v>21.0</v>
      </c>
      <c r="F108" s="36">
        <f>E108-6</f>
        <v>15</v>
      </c>
      <c r="J108" s="10" t="s">
        <v>171</v>
      </c>
    </row>
    <row r="109">
      <c r="A109" s="32" t="s">
        <v>299</v>
      </c>
      <c r="B109" s="33">
        <v>0.09826388888888889</v>
      </c>
      <c r="C109" s="34" t="s">
        <v>66</v>
      </c>
      <c r="D109" s="34" t="s">
        <v>91</v>
      </c>
      <c r="E109" s="35">
        <v>15.0</v>
      </c>
      <c r="F109" s="37"/>
      <c r="H109" s="10" t="s">
        <v>339</v>
      </c>
      <c r="I109" s="10">
        <v>1.0</v>
      </c>
    </row>
    <row r="110">
      <c r="A110" s="32" t="s">
        <v>299</v>
      </c>
      <c r="B110" s="33">
        <v>0.09884259259259259</v>
      </c>
      <c r="C110" s="34" t="s">
        <v>304</v>
      </c>
      <c r="D110" s="34" t="s">
        <v>91</v>
      </c>
      <c r="E110" s="35">
        <v>6.0</v>
      </c>
      <c r="F110" s="37"/>
      <c r="H110" s="10" t="s">
        <v>340</v>
      </c>
      <c r="J110" s="10" t="s">
        <v>263</v>
      </c>
    </row>
    <row r="111">
      <c r="A111" s="32" t="s">
        <v>299</v>
      </c>
      <c r="B111" s="33">
        <v>0.0994212962962963</v>
      </c>
      <c r="C111" s="34" t="s">
        <v>70</v>
      </c>
      <c r="D111" s="34" t="s">
        <v>93</v>
      </c>
      <c r="E111" s="35" t="s">
        <v>75</v>
      </c>
      <c r="F111" s="36" t="s">
        <v>75</v>
      </c>
      <c r="J111" s="10" t="s">
        <v>251</v>
      </c>
    </row>
    <row r="112">
      <c r="A112" s="32" t="s">
        <v>299</v>
      </c>
      <c r="B112" s="33">
        <v>0.09953703703703703</v>
      </c>
      <c r="C112" s="34" t="s">
        <v>70</v>
      </c>
      <c r="D112" s="34" t="s">
        <v>91</v>
      </c>
      <c r="E112" s="35">
        <v>5.0</v>
      </c>
      <c r="F112" s="34"/>
      <c r="H112" s="10" t="s">
        <v>341</v>
      </c>
      <c r="I112" s="10">
        <v>1.0</v>
      </c>
    </row>
    <row r="113">
      <c r="A113" s="32" t="s">
        <v>299</v>
      </c>
      <c r="B113" s="33">
        <v>0.11059027777777777</v>
      </c>
      <c r="C113" s="34" t="s">
        <v>69</v>
      </c>
      <c r="D113" s="34" t="s">
        <v>83</v>
      </c>
      <c r="E113" s="35" t="s">
        <v>88</v>
      </c>
      <c r="F113" s="36">
        <v>1.0</v>
      </c>
      <c r="J113" s="10" t="s">
        <v>85</v>
      </c>
    </row>
    <row r="114">
      <c r="A114" s="32" t="s">
        <v>299</v>
      </c>
      <c r="B114" s="33">
        <v>0.11059027777777777</v>
      </c>
      <c r="C114" s="34" t="s">
        <v>69</v>
      </c>
      <c r="D114" s="34" t="s">
        <v>83</v>
      </c>
      <c r="E114" s="35">
        <v>3.0</v>
      </c>
      <c r="F114" s="35">
        <v>2.0</v>
      </c>
      <c r="J114" s="10" t="s">
        <v>86</v>
      </c>
    </row>
    <row r="115">
      <c r="A115" s="32" t="s">
        <v>299</v>
      </c>
      <c r="B115" s="33">
        <v>0.11190972222222222</v>
      </c>
      <c r="C115" s="34" t="s">
        <v>304</v>
      </c>
      <c r="D115" s="34" t="s">
        <v>73</v>
      </c>
      <c r="E115" s="35">
        <v>14.0</v>
      </c>
      <c r="F115" s="35">
        <v>9.0</v>
      </c>
    </row>
    <row r="116">
      <c r="A116" s="32" t="s">
        <v>299</v>
      </c>
      <c r="B116" s="33">
        <v>0.11209490740740741</v>
      </c>
      <c r="C116" s="34" t="s">
        <v>74</v>
      </c>
      <c r="D116" s="34" t="s">
        <v>67</v>
      </c>
      <c r="E116" s="35">
        <v>7.0</v>
      </c>
      <c r="F116" s="35">
        <f>E116-0</f>
        <v>7</v>
      </c>
    </row>
    <row r="117">
      <c r="A117" s="32" t="s">
        <v>299</v>
      </c>
      <c r="B117" s="33">
        <v>0.11259259259259259</v>
      </c>
      <c r="C117" s="34" t="s">
        <v>304</v>
      </c>
      <c r="D117" s="34" t="s">
        <v>71</v>
      </c>
      <c r="E117" s="35">
        <v>12.0</v>
      </c>
      <c r="F117" s="36">
        <v>9.0</v>
      </c>
    </row>
    <row r="118">
      <c r="A118" s="32" t="s">
        <v>299</v>
      </c>
      <c r="B118" s="33">
        <v>0.11409722222222222</v>
      </c>
      <c r="C118" s="34" t="s">
        <v>74</v>
      </c>
      <c r="D118" s="34" t="s">
        <v>73</v>
      </c>
      <c r="E118" s="35">
        <v>14.0</v>
      </c>
      <c r="F118" s="35">
        <f>E118-8</f>
        <v>6</v>
      </c>
    </row>
    <row r="119">
      <c r="A119" s="32" t="s">
        <v>299</v>
      </c>
      <c r="B119" s="33">
        <v>0.11478009259259259</v>
      </c>
      <c r="C119" s="34" t="s">
        <v>304</v>
      </c>
      <c r="D119" s="34" t="s">
        <v>67</v>
      </c>
      <c r="E119" s="35">
        <v>16.0</v>
      </c>
      <c r="F119" s="36">
        <v>13.0</v>
      </c>
    </row>
    <row r="120">
      <c r="A120" s="32" t="s">
        <v>299</v>
      </c>
      <c r="B120" s="33">
        <v>0.12236111111111111</v>
      </c>
      <c r="C120" s="34" t="s">
        <v>304</v>
      </c>
      <c r="D120" s="34" t="s">
        <v>125</v>
      </c>
      <c r="E120" s="35">
        <v>24.0</v>
      </c>
      <c r="F120" s="35">
        <v>19.0</v>
      </c>
    </row>
    <row r="121">
      <c r="A121" s="32" t="s">
        <v>299</v>
      </c>
      <c r="B121" s="33">
        <v>0.12236111111111111</v>
      </c>
      <c r="C121" s="34" t="s">
        <v>82</v>
      </c>
      <c r="D121" s="34" t="s">
        <v>125</v>
      </c>
      <c r="E121" s="35">
        <v>5.0</v>
      </c>
      <c r="F121" s="35">
        <f t="shared" ref="F121:F122" si="11">E121-1</f>
        <v>4</v>
      </c>
      <c r="J121" s="10" t="s">
        <v>85</v>
      </c>
    </row>
    <row r="122">
      <c r="A122" s="32" t="s">
        <v>299</v>
      </c>
      <c r="B122" s="33">
        <v>0.12246527777777778</v>
      </c>
      <c r="C122" s="34" t="s">
        <v>82</v>
      </c>
      <c r="D122" s="34" t="s">
        <v>125</v>
      </c>
      <c r="E122" s="35">
        <v>16.0</v>
      </c>
      <c r="F122" s="35">
        <f t="shared" si="11"/>
        <v>15</v>
      </c>
      <c r="J122" s="10" t="s">
        <v>86</v>
      </c>
    </row>
    <row r="123">
      <c r="A123" s="32" t="s">
        <v>299</v>
      </c>
      <c r="B123" s="33">
        <v>0.1257175925925926</v>
      </c>
      <c r="C123" s="34" t="s">
        <v>74</v>
      </c>
      <c r="D123" s="34" t="s">
        <v>125</v>
      </c>
      <c r="E123" s="35">
        <v>23.0</v>
      </c>
      <c r="F123" s="35">
        <f>E123-8</f>
        <v>15</v>
      </c>
      <c r="J123" s="10" t="s">
        <v>86</v>
      </c>
    </row>
    <row r="124">
      <c r="A124" s="32" t="s">
        <v>299</v>
      </c>
      <c r="B124" s="33">
        <v>0.1257175925925926</v>
      </c>
      <c r="C124" s="34" t="s">
        <v>74</v>
      </c>
      <c r="D124" s="34" t="s">
        <v>125</v>
      </c>
      <c r="E124" s="35" t="s">
        <v>75</v>
      </c>
      <c r="F124" s="36" t="s">
        <v>75</v>
      </c>
      <c r="J124" s="10" t="s">
        <v>85</v>
      </c>
    </row>
    <row r="125">
      <c r="A125" s="32" t="s">
        <v>299</v>
      </c>
      <c r="B125" s="33">
        <v>0.1257175925925926</v>
      </c>
      <c r="C125" s="34" t="s">
        <v>69</v>
      </c>
      <c r="D125" s="34" t="s">
        <v>125</v>
      </c>
      <c r="E125" s="35">
        <v>13.0</v>
      </c>
      <c r="F125" s="35">
        <f t="shared" ref="F125:F126" si="12">E125-3</f>
        <v>10</v>
      </c>
    </row>
    <row r="126">
      <c r="A126" s="32" t="s">
        <v>299</v>
      </c>
      <c r="B126" s="33">
        <v>0.1257175925925926</v>
      </c>
      <c r="C126" s="34" t="s">
        <v>72</v>
      </c>
      <c r="D126" s="34" t="s">
        <v>125</v>
      </c>
      <c r="E126" s="35">
        <v>9.0</v>
      </c>
      <c r="F126" s="36">
        <f t="shared" si="12"/>
        <v>6</v>
      </c>
    </row>
    <row r="127">
      <c r="A127" s="32" t="s">
        <v>299</v>
      </c>
      <c r="B127" s="33">
        <v>0.1257175925925926</v>
      </c>
      <c r="C127" s="34" t="s">
        <v>66</v>
      </c>
      <c r="D127" s="34" t="s">
        <v>125</v>
      </c>
      <c r="E127" s="35">
        <v>18.0</v>
      </c>
      <c r="F127" s="36">
        <f>E127-0</f>
        <v>18</v>
      </c>
    </row>
    <row r="128">
      <c r="A128" s="32" t="s">
        <v>299</v>
      </c>
      <c r="B128" s="33">
        <v>0.1257175925925926</v>
      </c>
      <c r="C128" s="34" t="s">
        <v>70</v>
      </c>
      <c r="D128" s="34" t="s">
        <v>125</v>
      </c>
      <c r="E128" s="35">
        <v>19.0</v>
      </c>
      <c r="F128" s="36">
        <f>E128-6</f>
        <v>13</v>
      </c>
    </row>
    <row r="129">
      <c r="A129" s="32" t="s">
        <v>299</v>
      </c>
      <c r="B129" s="33">
        <v>0.12702546296296297</v>
      </c>
      <c r="C129" s="34" t="s">
        <v>304</v>
      </c>
      <c r="D129" s="34" t="s">
        <v>125</v>
      </c>
      <c r="E129" s="35">
        <v>20.0</v>
      </c>
      <c r="F129" s="36">
        <v>15.0</v>
      </c>
      <c r="J129" s="10" t="s">
        <v>342</v>
      </c>
    </row>
    <row r="130">
      <c r="A130" s="32" t="s">
        <v>299</v>
      </c>
      <c r="B130" s="33">
        <v>0.12702546296296297</v>
      </c>
      <c r="C130" s="34" t="s">
        <v>304</v>
      </c>
      <c r="D130" s="34" t="s">
        <v>130</v>
      </c>
      <c r="E130" s="35">
        <v>20.0</v>
      </c>
      <c r="F130" s="35">
        <v>19.0</v>
      </c>
    </row>
    <row r="131">
      <c r="A131" s="32" t="s">
        <v>299</v>
      </c>
      <c r="B131" s="33">
        <v>0.1275925925925926</v>
      </c>
      <c r="C131" s="34" t="s">
        <v>74</v>
      </c>
      <c r="D131" s="34" t="s">
        <v>130</v>
      </c>
      <c r="E131" s="35">
        <v>15.0</v>
      </c>
      <c r="F131" s="35">
        <f>E131-3</f>
        <v>12</v>
      </c>
    </row>
    <row r="132">
      <c r="A132" s="32" t="s">
        <v>299</v>
      </c>
      <c r="B132" s="33">
        <v>0.12893518518518518</v>
      </c>
      <c r="C132" s="34" t="s">
        <v>74</v>
      </c>
      <c r="D132" s="34" t="s">
        <v>129</v>
      </c>
      <c r="E132" s="35">
        <v>19.0</v>
      </c>
      <c r="F132" s="36">
        <f>E132-4</f>
        <v>15</v>
      </c>
    </row>
    <row r="133">
      <c r="A133" s="32" t="s">
        <v>299</v>
      </c>
      <c r="B133" s="33">
        <v>0.13113425925925926</v>
      </c>
      <c r="C133" s="34" t="s">
        <v>72</v>
      </c>
      <c r="D133" s="34" t="s">
        <v>87</v>
      </c>
      <c r="E133" s="35">
        <v>22.0</v>
      </c>
      <c r="F133" s="36">
        <f>E133-3</f>
        <v>19</v>
      </c>
    </row>
    <row r="134">
      <c r="A134" s="32" t="s">
        <v>299</v>
      </c>
      <c r="B134" s="33">
        <v>0.13114583333333332</v>
      </c>
      <c r="C134" s="34" t="s">
        <v>66</v>
      </c>
      <c r="D134" s="34" t="s">
        <v>87</v>
      </c>
      <c r="E134" s="35">
        <v>20.0</v>
      </c>
      <c r="F134" s="36">
        <f>E134-0</f>
        <v>20</v>
      </c>
    </row>
    <row r="135">
      <c r="A135" s="32" t="s">
        <v>299</v>
      </c>
      <c r="B135" s="33">
        <v>0.13125</v>
      </c>
      <c r="C135" s="34" t="s">
        <v>69</v>
      </c>
      <c r="D135" s="34" t="s">
        <v>87</v>
      </c>
      <c r="E135" s="35">
        <v>18.0</v>
      </c>
      <c r="F135" s="36">
        <f>E135-3</f>
        <v>15</v>
      </c>
    </row>
    <row r="136">
      <c r="A136" s="32" t="s">
        <v>299</v>
      </c>
      <c r="B136" s="33">
        <v>0.13126157407407407</v>
      </c>
      <c r="C136" s="34" t="s">
        <v>74</v>
      </c>
      <c r="D136" s="34" t="s">
        <v>87</v>
      </c>
      <c r="E136" s="35">
        <v>17.0</v>
      </c>
      <c r="F136" s="36">
        <f>E136-4</f>
        <v>13</v>
      </c>
    </row>
    <row r="137">
      <c r="A137" s="32" t="s">
        <v>299</v>
      </c>
      <c r="B137" s="33">
        <v>0.13155092592592593</v>
      </c>
      <c r="C137" s="34" t="s">
        <v>82</v>
      </c>
      <c r="D137" s="34" t="s">
        <v>87</v>
      </c>
      <c r="E137" s="35">
        <v>8.0</v>
      </c>
      <c r="F137" s="36">
        <f>E137-1</f>
        <v>7</v>
      </c>
    </row>
    <row r="138">
      <c r="A138" s="32" t="s">
        <v>299</v>
      </c>
      <c r="B138" s="33">
        <v>0.13179398148148147</v>
      </c>
      <c r="C138" s="34" t="s">
        <v>304</v>
      </c>
      <c r="D138" s="34" t="s">
        <v>87</v>
      </c>
      <c r="E138" s="35">
        <v>5.0</v>
      </c>
      <c r="F138" s="36">
        <f>E138-3</f>
        <v>2</v>
      </c>
    </row>
    <row r="139">
      <c r="A139" s="32" t="s">
        <v>299</v>
      </c>
      <c r="B139" s="33">
        <v>0.13180555555555556</v>
      </c>
      <c r="C139" s="34" t="s">
        <v>70</v>
      </c>
      <c r="D139" s="34" t="s">
        <v>87</v>
      </c>
      <c r="E139" s="35">
        <v>9.0</v>
      </c>
      <c r="F139" s="36">
        <f>E139-4</f>
        <v>5</v>
      </c>
    </row>
    <row r="140">
      <c r="A140" s="32" t="s">
        <v>299</v>
      </c>
      <c r="B140" s="33">
        <v>0.13225694444444444</v>
      </c>
      <c r="C140" s="34" t="s">
        <v>72</v>
      </c>
      <c r="D140" s="34" t="s">
        <v>91</v>
      </c>
      <c r="E140" s="35">
        <v>1.0</v>
      </c>
      <c r="F140" s="37"/>
      <c r="H140" s="10" t="s">
        <v>343</v>
      </c>
      <c r="J140" s="10" t="s">
        <v>189</v>
      </c>
    </row>
    <row r="141">
      <c r="A141" s="32" t="s">
        <v>299</v>
      </c>
      <c r="B141" s="33">
        <v>0.13324074074074074</v>
      </c>
      <c r="C141" s="34" t="s">
        <v>66</v>
      </c>
      <c r="D141" s="34" t="s">
        <v>93</v>
      </c>
      <c r="E141" s="35">
        <v>23.0</v>
      </c>
      <c r="F141" s="36">
        <f>E141-6</f>
        <v>17</v>
      </c>
      <c r="J141" s="10" t="s">
        <v>110</v>
      </c>
    </row>
    <row r="142">
      <c r="A142" s="32" t="s">
        <v>299</v>
      </c>
      <c r="B142" s="33">
        <v>0.13332175925925926</v>
      </c>
      <c r="C142" s="34" t="s">
        <v>66</v>
      </c>
      <c r="D142" s="34" t="s">
        <v>91</v>
      </c>
      <c r="E142" s="35">
        <v>13.0</v>
      </c>
      <c r="F142" s="37"/>
      <c r="H142" s="10" t="s">
        <v>344</v>
      </c>
    </row>
    <row r="143">
      <c r="A143" s="32" t="s">
        <v>299</v>
      </c>
      <c r="B143" s="33">
        <v>0.13376157407407407</v>
      </c>
      <c r="C143" s="34" t="s">
        <v>69</v>
      </c>
      <c r="D143" s="34" t="s">
        <v>93</v>
      </c>
      <c r="E143" s="35" t="s">
        <v>88</v>
      </c>
      <c r="F143" s="36">
        <v>1.0</v>
      </c>
      <c r="J143" s="10" t="s">
        <v>334</v>
      </c>
    </row>
    <row r="144">
      <c r="A144" s="32" t="s">
        <v>299</v>
      </c>
      <c r="B144" s="33">
        <v>0.13429398148148147</v>
      </c>
      <c r="C144" s="34" t="s">
        <v>74</v>
      </c>
      <c r="D144" s="34" t="s">
        <v>129</v>
      </c>
      <c r="E144" s="35">
        <v>23.0</v>
      </c>
      <c r="F144" s="35">
        <v>19.0</v>
      </c>
    </row>
    <row r="145">
      <c r="A145" s="32" t="s">
        <v>299</v>
      </c>
      <c r="B145" s="33">
        <v>0.1350925925925926</v>
      </c>
      <c r="C145" s="34" t="s">
        <v>74</v>
      </c>
      <c r="D145" s="34" t="s">
        <v>127</v>
      </c>
      <c r="E145" s="35">
        <v>9.0</v>
      </c>
      <c r="F145" s="35">
        <f>E145--3</f>
        <v>12</v>
      </c>
    </row>
    <row r="146">
      <c r="A146" s="32" t="s">
        <v>299</v>
      </c>
      <c r="B146" s="33">
        <v>0.13631944444444444</v>
      </c>
      <c r="C146" s="34" t="s">
        <v>69</v>
      </c>
      <c r="D146" s="34" t="s">
        <v>91</v>
      </c>
      <c r="E146" s="35">
        <v>13.0</v>
      </c>
      <c r="F146" s="37"/>
      <c r="H146" s="10" t="s">
        <v>345</v>
      </c>
      <c r="J146" s="10" t="s">
        <v>346</v>
      </c>
    </row>
    <row r="147">
      <c r="A147" s="32" t="s">
        <v>299</v>
      </c>
      <c r="B147" s="33">
        <v>0.13777777777777778</v>
      </c>
      <c r="C147" s="34" t="s">
        <v>69</v>
      </c>
      <c r="D147" s="34" t="s">
        <v>93</v>
      </c>
      <c r="E147" s="35">
        <f>F147+5</f>
        <v>8</v>
      </c>
      <c r="F147" s="36">
        <v>3.0</v>
      </c>
      <c r="J147" s="10" t="s">
        <v>347</v>
      </c>
    </row>
    <row r="148">
      <c r="A148" s="32" t="s">
        <v>299</v>
      </c>
      <c r="B148" s="33">
        <v>0.13788194444444443</v>
      </c>
      <c r="C148" s="34" t="s">
        <v>66</v>
      </c>
      <c r="D148" s="34" t="s">
        <v>93</v>
      </c>
      <c r="E148" s="35">
        <v>8.0</v>
      </c>
      <c r="F148" s="35">
        <f>E148-6</f>
        <v>2</v>
      </c>
      <c r="J148" s="10" t="s">
        <v>105</v>
      </c>
    </row>
    <row r="149">
      <c r="A149" s="32" t="s">
        <v>299</v>
      </c>
      <c r="B149" s="33">
        <v>0.1395486111111111</v>
      </c>
      <c r="C149" s="34" t="s">
        <v>66</v>
      </c>
      <c r="D149" s="34" t="s">
        <v>166</v>
      </c>
      <c r="E149" s="35">
        <v>6.0</v>
      </c>
      <c r="F149" s="36">
        <f>E149-0</f>
        <v>6</v>
      </c>
      <c r="J149" s="10" t="s">
        <v>348</v>
      </c>
    </row>
    <row r="150">
      <c r="A150" s="32" t="s">
        <v>299</v>
      </c>
      <c r="B150" s="33">
        <v>0.14229166666666668</v>
      </c>
      <c r="C150" s="34" t="s">
        <v>304</v>
      </c>
      <c r="D150" s="34" t="s">
        <v>89</v>
      </c>
      <c r="E150" s="35">
        <v>18.0</v>
      </c>
      <c r="F150" s="36">
        <v>13.0</v>
      </c>
      <c r="J150" s="10" t="s">
        <v>223</v>
      </c>
    </row>
    <row r="151">
      <c r="A151" s="32" t="s">
        <v>299</v>
      </c>
      <c r="B151" s="33">
        <v>0.14243055555555556</v>
      </c>
      <c r="C151" s="34" t="s">
        <v>304</v>
      </c>
      <c r="D151" s="34" t="s">
        <v>91</v>
      </c>
      <c r="E151" s="35">
        <v>4.0</v>
      </c>
      <c r="F151" s="34"/>
      <c r="H151" s="10" t="s">
        <v>349</v>
      </c>
    </row>
    <row r="152">
      <c r="A152" s="32" t="s">
        <v>299</v>
      </c>
      <c r="B152" s="33">
        <v>0.14289351851851853</v>
      </c>
      <c r="C152" s="34" t="s">
        <v>72</v>
      </c>
      <c r="D152" s="34" t="s">
        <v>91</v>
      </c>
      <c r="E152" s="35">
        <v>4.0</v>
      </c>
      <c r="F152" s="37"/>
      <c r="H152" s="10" t="s">
        <v>349</v>
      </c>
      <c r="J152" s="10" t="s">
        <v>189</v>
      </c>
    </row>
    <row r="153">
      <c r="A153" s="32" t="s">
        <v>299</v>
      </c>
      <c r="B153" s="33">
        <v>0.143125</v>
      </c>
      <c r="C153" s="34" t="s">
        <v>66</v>
      </c>
      <c r="D153" s="34" t="s">
        <v>166</v>
      </c>
      <c r="E153" s="35" t="s">
        <v>75</v>
      </c>
      <c r="F153" s="36" t="s">
        <v>75</v>
      </c>
      <c r="J153" s="10" t="s">
        <v>348</v>
      </c>
    </row>
    <row r="154">
      <c r="A154" s="32" t="s">
        <v>299</v>
      </c>
      <c r="B154" s="33">
        <v>0.14353009259259258</v>
      </c>
      <c r="C154" s="34" t="s">
        <v>69</v>
      </c>
      <c r="D154" s="34" t="s">
        <v>91</v>
      </c>
      <c r="E154" s="35">
        <v>6.0</v>
      </c>
      <c r="F154" s="34"/>
      <c r="H154" s="10" t="s">
        <v>350</v>
      </c>
      <c r="J154" s="10" t="s">
        <v>263</v>
      </c>
    </row>
    <row r="155">
      <c r="A155" s="32" t="s">
        <v>299</v>
      </c>
      <c r="B155" s="33">
        <v>0.1454050925925926</v>
      </c>
      <c r="C155" s="34" t="s">
        <v>74</v>
      </c>
      <c r="D155" s="34" t="s">
        <v>93</v>
      </c>
      <c r="E155" s="35">
        <v>14.0</v>
      </c>
      <c r="F155" s="36">
        <f>E155-6</f>
        <v>8</v>
      </c>
      <c r="J155" s="10" t="s">
        <v>182</v>
      </c>
    </row>
    <row r="156">
      <c r="A156" s="32" t="s">
        <v>299</v>
      </c>
      <c r="B156" s="33">
        <v>0.14565972222222223</v>
      </c>
      <c r="C156" s="34" t="s">
        <v>74</v>
      </c>
      <c r="D156" s="34" t="s">
        <v>91</v>
      </c>
      <c r="E156" s="35">
        <v>17.0</v>
      </c>
      <c r="F156" s="37"/>
      <c r="H156" s="10" t="s">
        <v>351</v>
      </c>
      <c r="I156" s="10">
        <v>1.0</v>
      </c>
    </row>
    <row r="157">
      <c r="A157" s="32" t="s">
        <v>299</v>
      </c>
      <c r="B157" s="33">
        <v>0.14927083333333332</v>
      </c>
      <c r="C157" s="34" t="s">
        <v>82</v>
      </c>
      <c r="D157" s="34" t="s">
        <v>89</v>
      </c>
      <c r="E157" s="35">
        <v>25.0</v>
      </c>
      <c r="F157" s="36">
        <f>E157-6</f>
        <v>19</v>
      </c>
      <c r="J157" s="10" t="s">
        <v>96</v>
      </c>
    </row>
    <row r="158">
      <c r="A158" s="32" t="s">
        <v>299</v>
      </c>
      <c r="B158" s="33">
        <v>0.1494675925925926</v>
      </c>
      <c r="C158" s="34" t="s">
        <v>82</v>
      </c>
      <c r="D158" s="34" t="s">
        <v>91</v>
      </c>
      <c r="E158" s="35">
        <v>15.0</v>
      </c>
      <c r="F158" s="37"/>
      <c r="H158" s="10" t="s">
        <v>352</v>
      </c>
    </row>
    <row r="159">
      <c r="A159" s="32" t="s">
        <v>299</v>
      </c>
      <c r="B159" s="33">
        <v>0.15207175925925925</v>
      </c>
      <c r="C159" s="34" t="s">
        <v>304</v>
      </c>
      <c r="D159" s="34" t="s">
        <v>91</v>
      </c>
      <c r="E159" s="35">
        <v>3.0</v>
      </c>
      <c r="F159" s="37"/>
      <c r="H159" s="10" t="s">
        <v>353</v>
      </c>
      <c r="J159" s="10" t="s">
        <v>263</v>
      </c>
    </row>
    <row r="160">
      <c r="A160" s="32" t="s">
        <v>299</v>
      </c>
      <c r="B160" s="33">
        <v>0.1537037037037037</v>
      </c>
      <c r="C160" s="34" t="s">
        <v>69</v>
      </c>
      <c r="D160" s="34" t="s">
        <v>120</v>
      </c>
      <c r="E160" s="35">
        <v>8.0</v>
      </c>
      <c r="F160" s="37"/>
      <c r="J160" s="10" t="s">
        <v>354</v>
      </c>
    </row>
    <row r="161">
      <c r="A161" s="32" t="s">
        <v>299</v>
      </c>
      <c r="B161" s="33">
        <v>0.1545601851851852</v>
      </c>
      <c r="C161" s="34" t="s">
        <v>69</v>
      </c>
      <c r="D161" s="34" t="s">
        <v>120</v>
      </c>
      <c r="E161" s="35">
        <v>8.0</v>
      </c>
      <c r="F161" s="37"/>
      <c r="J161" s="10" t="s">
        <v>355</v>
      </c>
    </row>
    <row r="162">
      <c r="A162" s="32" t="s">
        <v>299</v>
      </c>
      <c r="B162" s="33">
        <v>0.15939814814814815</v>
      </c>
      <c r="C162" s="34" t="s">
        <v>70</v>
      </c>
      <c r="D162" s="34" t="s">
        <v>93</v>
      </c>
      <c r="E162" s="35">
        <f>F162+6</f>
        <v>18</v>
      </c>
      <c r="F162" s="36">
        <v>12.0</v>
      </c>
      <c r="J162" s="10" t="s">
        <v>99</v>
      </c>
    </row>
    <row r="163">
      <c r="A163" s="32" t="s">
        <v>299</v>
      </c>
      <c r="B163" s="33">
        <v>0.15944444444444444</v>
      </c>
      <c r="C163" s="34" t="s">
        <v>70</v>
      </c>
      <c r="D163" s="34" t="s">
        <v>93</v>
      </c>
      <c r="E163" s="35">
        <v>12.0</v>
      </c>
      <c r="F163" s="35">
        <f t="shared" ref="F163:F164" si="13">E163-6</f>
        <v>6</v>
      </c>
      <c r="J163" s="10" t="s">
        <v>99</v>
      </c>
    </row>
    <row r="164">
      <c r="A164" s="32" t="s">
        <v>299</v>
      </c>
      <c r="B164" s="33">
        <v>0.15964120370370372</v>
      </c>
      <c r="C164" s="34" t="s">
        <v>70</v>
      </c>
      <c r="D164" s="34" t="s">
        <v>93</v>
      </c>
      <c r="E164" s="35">
        <v>16.0</v>
      </c>
      <c r="F164" s="36">
        <f t="shared" si="13"/>
        <v>10</v>
      </c>
      <c r="J164" s="10" t="s">
        <v>148</v>
      </c>
    </row>
    <row r="165">
      <c r="A165" s="32" t="s">
        <v>299</v>
      </c>
      <c r="B165" s="33">
        <v>0.1596875</v>
      </c>
      <c r="C165" s="34" t="s">
        <v>70</v>
      </c>
      <c r="D165" s="34" t="s">
        <v>91</v>
      </c>
      <c r="E165" s="35">
        <v>9.0</v>
      </c>
      <c r="F165" s="37"/>
      <c r="H165" s="10" t="s">
        <v>356</v>
      </c>
    </row>
    <row r="166">
      <c r="A166" s="32" t="s">
        <v>299</v>
      </c>
      <c r="B166" s="33">
        <v>0.15986111111111112</v>
      </c>
      <c r="C166" s="34" t="s">
        <v>70</v>
      </c>
      <c r="D166" s="34" t="s">
        <v>91</v>
      </c>
      <c r="E166" s="35">
        <v>7.0</v>
      </c>
      <c r="F166" s="37"/>
      <c r="H166" s="10" t="s">
        <v>357</v>
      </c>
    </row>
    <row r="167">
      <c r="A167" s="32" t="s">
        <v>299</v>
      </c>
      <c r="B167" s="33">
        <v>0.16060185185185186</v>
      </c>
      <c r="C167" s="34" t="s">
        <v>82</v>
      </c>
      <c r="D167" s="34" t="s">
        <v>89</v>
      </c>
      <c r="E167" s="35">
        <v>25.0</v>
      </c>
      <c r="F167" s="36">
        <f>E167-6</f>
        <v>19</v>
      </c>
      <c r="J167" s="10" t="s">
        <v>151</v>
      </c>
    </row>
    <row r="168">
      <c r="A168" s="32" t="s">
        <v>299</v>
      </c>
      <c r="B168" s="33">
        <v>0.16065972222222222</v>
      </c>
      <c r="C168" s="34" t="s">
        <v>82</v>
      </c>
      <c r="D168" s="34" t="s">
        <v>91</v>
      </c>
      <c r="E168" s="35">
        <v>10.0</v>
      </c>
      <c r="F168" s="37"/>
      <c r="H168" s="10" t="s">
        <v>358</v>
      </c>
      <c r="I168" s="10">
        <v>1.0</v>
      </c>
      <c r="J168" s="10" t="s">
        <v>119</v>
      </c>
    </row>
    <row r="169">
      <c r="A169" s="32" t="s">
        <v>299</v>
      </c>
      <c r="B169" s="33">
        <v>0.1612962962962963</v>
      </c>
      <c r="C169" s="34" t="s">
        <v>82</v>
      </c>
      <c r="D169" s="34" t="s">
        <v>166</v>
      </c>
      <c r="E169" s="35">
        <v>7.0</v>
      </c>
      <c r="F169" s="36">
        <f>E169-5</f>
        <v>2</v>
      </c>
      <c r="J169" s="10" t="s">
        <v>359</v>
      </c>
    </row>
    <row r="170">
      <c r="A170" s="32" t="s">
        <v>299</v>
      </c>
      <c r="B170" s="33">
        <v>0.16248842592592594</v>
      </c>
      <c r="C170" s="34" t="s">
        <v>304</v>
      </c>
      <c r="D170" s="34" t="s">
        <v>89</v>
      </c>
      <c r="E170" s="35">
        <f t="shared" ref="E170:E171" si="14">F170+5</f>
        <v>14</v>
      </c>
      <c r="F170" s="36">
        <v>9.0</v>
      </c>
      <c r="J170" s="10" t="s">
        <v>241</v>
      </c>
    </row>
    <row r="171">
      <c r="A171" s="32" t="s">
        <v>299</v>
      </c>
      <c r="B171" s="33">
        <v>0.16248842592592594</v>
      </c>
      <c r="C171" s="34" t="s">
        <v>304</v>
      </c>
      <c r="D171" s="34" t="s">
        <v>89</v>
      </c>
      <c r="E171" s="35">
        <f t="shared" si="14"/>
        <v>8</v>
      </c>
      <c r="F171" s="35">
        <v>3.0</v>
      </c>
      <c r="J171" s="10" t="s">
        <v>85</v>
      </c>
    </row>
    <row r="172">
      <c r="A172" s="32" t="s">
        <v>299</v>
      </c>
      <c r="B172" s="33">
        <v>0.16270833333333334</v>
      </c>
      <c r="C172" s="34" t="s">
        <v>304</v>
      </c>
      <c r="D172" s="34" t="s">
        <v>91</v>
      </c>
      <c r="E172" s="35">
        <v>7.0</v>
      </c>
      <c r="F172" s="34"/>
      <c r="H172" s="10" t="s">
        <v>360</v>
      </c>
    </row>
    <row r="173">
      <c r="A173" s="32" t="s">
        <v>299</v>
      </c>
      <c r="B173" s="33">
        <v>0.16395833333333334</v>
      </c>
      <c r="C173" s="34" t="s">
        <v>304</v>
      </c>
      <c r="D173" s="34" t="s">
        <v>91</v>
      </c>
      <c r="E173" s="35">
        <v>6.0</v>
      </c>
      <c r="F173" s="37"/>
      <c r="H173" s="10" t="s">
        <v>361</v>
      </c>
      <c r="I173" s="10">
        <v>1.0</v>
      </c>
      <c r="J173" s="10" t="s">
        <v>119</v>
      </c>
    </row>
    <row r="174">
      <c r="A174" s="32" t="s">
        <v>299</v>
      </c>
      <c r="B174" s="33">
        <v>0.16577546296296297</v>
      </c>
      <c r="C174" s="34" t="s">
        <v>70</v>
      </c>
      <c r="D174" s="34" t="s">
        <v>67</v>
      </c>
      <c r="E174" s="35">
        <v>22.0</v>
      </c>
      <c r="F174" s="36">
        <v>19.0</v>
      </c>
    </row>
    <row r="175">
      <c r="A175" s="32" t="s">
        <v>299</v>
      </c>
      <c r="B175" s="33">
        <v>0.16642361111111112</v>
      </c>
      <c r="C175" s="34" t="s">
        <v>66</v>
      </c>
      <c r="D175" s="34" t="s">
        <v>83</v>
      </c>
      <c r="E175" s="35" t="s">
        <v>68</v>
      </c>
      <c r="F175" s="35">
        <v>20.0</v>
      </c>
    </row>
    <row r="176">
      <c r="A176" s="32" t="s">
        <v>299</v>
      </c>
      <c r="B176" s="33">
        <v>0.16787037037037036</v>
      </c>
      <c r="C176" s="34" t="s">
        <v>66</v>
      </c>
      <c r="D176" s="34" t="s">
        <v>362</v>
      </c>
      <c r="E176" s="35">
        <v>7.0</v>
      </c>
      <c r="F176" s="35">
        <f t="shared" ref="F176:F177" si="15">E176-2</f>
        <v>5</v>
      </c>
    </row>
    <row r="177">
      <c r="A177" s="32" t="s">
        <v>299</v>
      </c>
      <c r="B177" s="31">
        <v>0.16787037037037036</v>
      </c>
      <c r="C177" s="10" t="s">
        <v>66</v>
      </c>
      <c r="D177" s="10" t="s">
        <v>362</v>
      </c>
      <c r="E177" s="28">
        <v>7.0</v>
      </c>
      <c r="F177" s="25">
        <f t="shared" si="15"/>
        <v>5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2542</v>
      </c>
      <c r="B2" s="31">
        <v>0.013055555555555556</v>
      </c>
      <c r="C2" s="10" t="s">
        <v>69</v>
      </c>
      <c r="D2" s="10" t="s">
        <v>154</v>
      </c>
      <c r="E2" s="13">
        <v>19.0</v>
      </c>
      <c r="F2" s="16">
        <f>E2-5</f>
        <v>14</v>
      </c>
    </row>
    <row r="3">
      <c r="A3" s="10" t="s">
        <v>2542</v>
      </c>
      <c r="B3" s="31">
        <v>0.014583333333333334</v>
      </c>
      <c r="C3" s="10" t="s">
        <v>82</v>
      </c>
      <c r="D3" s="10" t="s">
        <v>76</v>
      </c>
      <c r="E3" s="13">
        <v>92.0</v>
      </c>
      <c r="F3" s="13"/>
      <c r="J3" s="10" t="s">
        <v>2543</v>
      </c>
    </row>
    <row r="4">
      <c r="A4" s="10" t="s">
        <v>2542</v>
      </c>
      <c r="B4" s="31">
        <v>0.017314814814814814</v>
      </c>
      <c r="C4" s="10" t="s">
        <v>82</v>
      </c>
      <c r="D4" s="10" t="s">
        <v>71</v>
      </c>
      <c r="E4" s="13">
        <v>26.0</v>
      </c>
      <c r="F4" s="16">
        <f>E4-7</f>
        <v>19</v>
      </c>
    </row>
    <row r="5">
      <c r="A5" s="10" t="s">
        <v>2542</v>
      </c>
      <c r="B5" s="31">
        <v>0.021145833333333332</v>
      </c>
      <c r="C5" s="10" t="s">
        <v>66</v>
      </c>
      <c r="D5" s="10" t="s">
        <v>127</v>
      </c>
      <c r="E5" s="13" t="s">
        <v>68</v>
      </c>
      <c r="F5" s="13">
        <v>20.0</v>
      </c>
      <c r="J5" s="10" t="s">
        <v>2537</v>
      </c>
    </row>
    <row r="6">
      <c r="A6" s="10" t="s">
        <v>2542</v>
      </c>
      <c r="B6" s="31">
        <v>0.022222222222222223</v>
      </c>
      <c r="C6" s="10" t="s">
        <v>82</v>
      </c>
      <c r="D6" s="10" t="s">
        <v>76</v>
      </c>
      <c r="E6" s="13">
        <v>91.0</v>
      </c>
      <c r="F6" s="13"/>
      <c r="J6" s="10" t="s">
        <v>2543</v>
      </c>
    </row>
    <row r="7">
      <c r="A7" s="10" t="s">
        <v>2542</v>
      </c>
      <c r="B7" s="31">
        <v>0.026944444444444444</v>
      </c>
      <c r="C7" s="10" t="s">
        <v>968</v>
      </c>
      <c r="D7" s="10" t="s">
        <v>67</v>
      </c>
      <c r="E7" s="13">
        <v>23.0</v>
      </c>
      <c r="F7" s="13">
        <f>E7-8</f>
        <v>15</v>
      </c>
    </row>
    <row r="8">
      <c r="A8" s="10" t="s">
        <v>2542</v>
      </c>
      <c r="B8" s="31">
        <v>0.02795138888888889</v>
      </c>
      <c r="C8" s="10" t="s">
        <v>74</v>
      </c>
      <c r="D8" s="10" t="s">
        <v>78</v>
      </c>
      <c r="E8" s="13">
        <v>23.0</v>
      </c>
      <c r="F8" s="13">
        <f>E8-9</f>
        <v>14</v>
      </c>
    </row>
    <row r="9">
      <c r="A9" s="10" t="s">
        <v>2542</v>
      </c>
      <c r="B9" s="31">
        <v>0.028043981481481482</v>
      </c>
      <c r="C9" s="10" t="s">
        <v>70</v>
      </c>
      <c r="D9" s="10" t="s">
        <v>78</v>
      </c>
      <c r="E9" s="13">
        <v>19.0</v>
      </c>
      <c r="F9" s="13" t="s">
        <v>75</v>
      </c>
      <c r="J9" s="10" t="s">
        <v>2537</v>
      </c>
    </row>
    <row r="10">
      <c r="A10" s="10" t="s">
        <v>2542</v>
      </c>
      <c r="B10" s="31">
        <v>0.029166666666666667</v>
      </c>
      <c r="C10" s="10" t="s">
        <v>74</v>
      </c>
      <c r="D10" s="10" t="s">
        <v>67</v>
      </c>
      <c r="E10" s="13">
        <v>19.0</v>
      </c>
      <c r="F10" s="13">
        <f>E10-1</f>
        <v>18</v>
      </c>
    </row>
    <row r="11">
      <c r="A11" s="10" t="s">
        <v>2542</v>
      </c>
      <c r="B11" s="31">
        <v>0.02921296296296296</v>
      </c>
      <c r="C11" s="10" t="s">
        <v>70</v>
      </c>
      <c r="D11" s="10" t="s">
        <v>67</v>
      </c>
      <c r="E11" s="13">
        <v>12.0</v>
      </c>
      <c r="F11" s="13">
        <f>E11-3</f>
        <v>9</v>
      </c>
    </row>
    <row r="12">
      <c r="A12" s="10" t="s">
        <v>2542</v>
      </c>
      <c r="B12" s="31">
        <v>0.033622685185185186</v>
      </c>
      <c r="C12" s="10" t="s">
        <v>69</v>
      </c>
      <c r="D12" s="10" t="s">
        <v>154</v>
      </c>
      <c r="E12" s="13" t="s">
        <v>75</v>
      </c>
      <c r="F12" s="13" t="s">
        <v>75</v>
      </c>
    </row>
    <row r="13">
      <c r="A13" s="10" t="s">
        <v>2542</v>
      </c>
      <c r="B13" s="31">
        <v>0.033622685185185186</v>
      </c>
      <c r="C13" s="10" t="s">
        <v>69</v>
      </c>
      <c r="D13" s="10" t="s">
        <v>154</v>
      </c>
      <c r="E13" s="13">
        <v>24.0</v>
      </c>
      <c r="F13" s="13">
        <f>E13-5</f>
        <v>19</v>
      </c>
    </row>
    <row r="14">
      <c r="A14" s="10" t="s">
        <v>2542</v>
      </c>
      <c r="B14" s="31">
        <v>0.03363425925925926</v>
      </c>
      <c r="C14" s="10" t="s">
        <v>968</v>
      </c>
      <c r="D14" s="10" t="s">
        <v>67</v>
      </c>
      <c r="E14" s="13" t="s">
        <v>75</v>
      </c>
      <c r="F14" s="13" t="s">
        <v>75</v>
      </c>
    </row>
    <row r="15">
      <c r="A15" s="10" t="s">
        <v>2542</v>
      </c>
      <c r="B15" s="31">
        <v>0.03363425925925926</v>
      </c>
      <c r="C15" s="10" t="s">
        <v>968</v>
      </c>
      <c r="D15" s="10" t="s">
        <v>67</v>
      </c>
      <c r="E15" s="13">
        <v>25.0</v>
      </c>
      <c r="F15" s="13">
        <f>E15-9</f>
        <v>16</v>
      </c>
    </row>
    <row r="16">
      <c r="A16" s="10" t="s">
        <v>2542</v>
      </c>
      <c r="B16" s="31">
        <v>0.03760416666666667</v>
      </c>
      <c r="C16" s="10" t="s">
        <v>70</v>
      </c>
      <c r="D16" s="10" t="s">
        <v>83</v>
      </c>
      <c r="E16" s="13">
        <v>15.0</v>
      </c>
      <c r="F16" s="13" t="s">
        <v>75</v>
      </c>
    </row>
    <row r="17">
      <c r="A17" s="10" t="s">
        <v>2542</v>
      </c>
      <c r="B17" s="31">
        <v>0.041087962962962965</v>
      </c>
      <c r="C17" s="10" t="s">
        <v>157</v>
      </c>
      <c r="D17" s="10" t="s">
        <v>125</v>
      </c>
      <c r="E17" s="13">
        <v>8.0</v>
      </c>
      <c r="F17" s="13">
        <f>E17-4</f>
        <v>4</v>
      </c>
    </row>
    <row r="18">
      <c r="A18" s="10" t="s">
        <v>2542</v>
      </c>
      <c r="B18" s="31">
        <v>0.042847222222222224</v>
      </c>
      <c r="C18" s="10" t="s">
        <v>66</v>
      </c>
      <c r="D18" s="10" t="s">
        <v>67</v>
      </c>
      <c r="E18" s="13" t="s">
        <v>75</v>
      </c>
      <c r="F18" s="13" t="s">
        <v>75</v>
      </c>
      <c r="J18" s="10" t="s">
        <v>2293</v>
      </c>
    </row>
    <row r="19">
      <c r="A19" s="10" t="s">
        <v>2542</v>
      </c>
      <c r="B19" s="31">
        <v>0.042847222222222224</v>
      </c>
      <c r="C19" s="10" t="s">
        <v>66</v>
      </c>
      <c r="D19" s="10" t="s">
        <v>67</v>
      </c>
      <c r="E19" s="13">
        <v>17.0</v>
      </c>
      <c r="F19" s="13" t="s">
        <v>75</v>
      </c>
      <c r="J19" s="10" t="s">
        <v>2537</v>
      </c>
    </row>
    <row r="20">
      <c r="A20" s="10" t="s">
        <v>2542</v>
      </c>
      <c r="B20" s="31">
        <v>0.043541666666666666</v>
      </c>
      <c r="C20" s="10" t="s">
        <v>74</v>
      </c>
      <c r="D20" s="10" t="s">
        <v>83</v>
      </c>
      <c r="E20" s="13">
        <v>20.0</v>
      </c>
      <c r="F20" s="13">
        <f>E20-11</f>
        <v>9</v>
      </c>
    </row>
    <row r="21">
      <c r="A21" s="10" t="s">
        <v>2542</v>
      </c>
      <c r="B21" s="31">
        <v>0.04376157407407407</v>
      </c>
      <c r="C21" s="10" t="s">
        <v>968</v>
      </c>
      <c r="D21" s="10" t="s">
        <v>127</v>
      </c>
      <c r="E21" s="13">
        <v>6.0</v>
      </c>
      <c r="F21" s="13">
        <f>E21-3</f>
        <v>3</v>
      </c>
    </row>
    <row r="22">
      <c r="A22" s="10" t="s">
        <v>2542</v>
      </c>
      <c r="B22" s="31">
        <v>0.04376157407407407</v>
      </c>
      <c r="C22" s="10" t="s">
        <v>968</v>
      </c>
      <c r="D22" s="10" t="s">
        <v>76</v>
      </c>
      <c r="E22" s="13">
        <v>1.0</v>
      </c>
      <c r="F22" s="13"/>
      <c r="J22" s="10" t="s">
        <v>2536</v>
      </c>
    </row>
    <row r="23">
      <c r="A23" s="10" t="s">
        <v>2542</v>
      </c>
      <c r="B23" s="31">
        <v>0.04434027777777778</v>
      </c>
      <c r="C23" s="10" t="s">
        <v>82</v>
      </c>
      <c r="D23" s="10" t="s">
        <v>128</v>
      </c>
      <c r="E23" s="13">
        <v>9.0</v>
      </c>
      <c r="F23" s="13">
        <f>E23-4</f>
        <v>5</v>
      </c>
    </row>
    <row r="24">
      <c r="A24" s="10" t="s">
        <v>2542</v>
      </c>
      <c r="B24" s="31">
        <v>0.05394675925925926</v>
      </c>
      <c r="C24" s="10" t="s">
        <v>84</v>
      </c>
      <c r="D24" s="10" t="s">
        <v>166</v>
      </c>
      <c r="E24" s="13" t="s">
        <v>75</v>
      </c>
      <c r="F24" s="13" t="s">
        <v>75</v>
      </c>
    </row>
    <row r="25">
      <c r="A25" s="10" t="s">
        <v>2542</v>
      </c>
      <c r="B25" s="31">
        <v>0.05693287037037037</v>
      </c>
      <c r="C25" s="10" t="s">
        <v>69</v>
      </c>
      <c r="D25" s="10" t="s">
        <v>67</v>
      </c>
      <c r="E25" s="13">
        <v>14.0</v>
      </c>
      <c r="F25" s="13">
        <f>E25-5</f>
        <v>9</v>
      </c>
    </row>
    <row r="26">
      <c r="A26" s="10" t="s">
        <v>2542</v>
      </c>
      <c r="B26" s="31">
        <v>0.0930787037037037</v>
      </c>
      <c r="C26" s="10" t="s">
        <v>66</v>
      </c>
      <c r="D26" s="10" t="s">
        <v>67</v>
      </c>
      <c r="E26" s="13" t="s">
        <v>68</v>
      </c>
      <c r="F26" s="13">
        <v>20.0</v>
      </c>
    </row>
    <row r="27">
      <c r="A27" s="10" t="s">
        <v>2542</v>
      </c>
      <c r="B27" s="31">
        <v>0.09311342592592593</v>
      </c>
      <c r="C27" s="10" t="s">
        <v>70</v>
      </c>
      <c r="D27" s="10" t="s">
        <v>67</v>
      </c>
      <c r="E27" s="13">
        <v>20.0</v>
      </c>
      <c r="F27" s="13">
        <f>E27-3</f>
        <v>17</v>
      </c>
    </row>
    <row r="28">
      <c r="A28" s="10" t="s">
        <v>2542</v>
      </c>
      <c r="B28" s="31">
        <v>0.09321759259259259</v>
      </c>
      <c r="C28" s="10" t="s">
        <v>69</v>
      </c>
      <c r="D28" s="10" t="s">
        <v>67</v>
      </c>
      <c r="E28" s="13">
        <v>19.0</v>
      </c>
      <c r="F28" s="13">
        <f>E28-5</f>
        <v>14</v>
      </c>
    </row>
    <row r="29">
      <c r="A29" s="10" t="s">
        <v>2542</v>
      </c>
      <c r="B29" s="31">
        <v>0.09490740740740741</v>
      </c>
      <c r="C29" s="10" t="s">
        <v>69</v>
      </c>
      <c r="D29" s="10" t="s">
        <v>67</v>
      </c>
      <c r="E29" s="13" t="s">
        <v>75</v>
      </c>
      <c r="F29" s="13" t="s">
        <v>75</v>
      </c>
      <c r="J29" s="10" t="s">
        <v>2291</v>
      </c>
    </row>
    <row r="30">
      <c r="A30" s="10" t="s">
        <v>2542</v>
      </c>
      <c r="B30" s="31">
        <v>0.09490740740740741</v>
      </c>
      <c r="C30" s="10" t="s">
        <v>69</v>
      </c>
      <c r="D30" s="10" t="s">
        <v>67</v>
      </c>
      <c r="E30" s="13">
        <v>15.0</v>
      </c>
      <c r="F30" s="13">
        <f>E30-5</f>
        <v>10</v>
      </c>
    </row>
    <row r="31">
      <c r="A31" s="10" t="s">
        <v>2542</v>
      </c>
      <c r="B31" s="31">
        <v>0.09608796296296296</v>
      </c>
      <c r="C31" s="10" t="s">
        <v>69</v>
      </c>
      <c r="D31" s="10" t="s">
        <v>67</v>
      </c>
      <c r="E31" s="13" t="s">
        <v>75</v>
      </c>
      <c r="F31" s="13" t="s">
        <v>75</v>
      </c>
      <c r="J31" s="10" t="s">
        <v>2291</v>
      </c>
    </row>
    <row r="32">
      <c r="A32" s="10" t="s">
        <v>2542</v>
      </c>
      <c r="B32" s="31">
        <v>0.09608796296296296</v>
      </c>
      <c r="C32" s="10" t="s">
        <v>69</v>
      </c>
      <c r="D32" s="10" t="s">
        <v>67</v>
      </c>
      <c r="E32" s="13">
        <v>17.0</v>
      </c>
      <c r="F32" s="13">
        <f>E32-5</f>
        <v>12</v>
      </c>
    </row>
    <row r="33">
      <c r="A33" s="10" t="s">
        <v>2542</v>
      </c>
      <c r="B33" s="31">
        <v>0.09770833333333333</v>
      </c>
      <c r="C33" s="10" t="s">
        <v>66</v>
      </c>
      <c r="D33" s="10" t="s">
        <v>67</v>
      </c>
      <c r="E33" s="13" t="s">
        <v>68</v>
      </c>
      <c r="F33" s="13">
        <v>20.0</v>
      </c>
    </row>
    <row r="34">
      <c r="A34" s="10" t="s">
        <v>2542</v>
      </c>
      <c r="B34" s="31">
        <v>0.09778935185185185</v>
      </c>
      <c r="C34" s="10" t="s">
        <v>69</v>
      </c>
      <c r="D34" s="10" t="s">
        <v>67</v>
      </c>
      <c r="E34" s="13">
        <v>19.0</v>
      </c>
      <c r="F34" s="13">
        <f>E34-5</f>
        <v>14</v>
      </c>
    </row>
    <row r="35">
      <c r="A35" s="10" t="s">
        <v>2542</v>
      </c>
      <c r="B35" s="31">
        <v>0.09848379629629629</v>
      </c>
      <c r="C35" s="10" t="s">
        <v>69</v>
      </c>
      <c r="D35" s="10" t="s">
        <v>67</v>
      </c>
      <c r="E35" s="13" t="s">
        <v>88</v>
      </c>
      <c r="F35" s="13">
        <v>1.0</v>
      </c>
    </row>
    <row r="36">
      <c r="A36" s="10" t="s">
        <v>2542</v>
      </c>
      <c r="B36" s="31">
        <v>0.10155092592592592</v>
      </c>
      <c r="C36" s="10" t="s">
        <v>66</v>
      </c>
      <c r="D36" s="10" t="s">
        <v>78</v>
      </c>
      <c r="E36" s="13">
        <v>15.0</v>
      </c>
      <c r="F36" s="13">
        <f>E36-0</f>
        <v>15</v>
      </c>
    </row>
    <row r="37">
      <c r="A37" s="10" t="s">
        <v>2542</v>
      </c>
      <c r="B37" s="31">
        <v>0.1015625</v>
      </c>
      <c r="C37" s="10" t="s">
        <v>70</v>
      </c>
      <c r="D37" s="10" t="s">
        <v>78</v>
      </c>
      <c r="E37" s="13">
        <v>15.0</v>
      </c>
      <c r="F37" s="13">
        <f>E37-9</f>
        <v>6</v>
      </c>
    </row>
    <row r="38">
      <c r="A38" s="10" t="s">
        <v>2542</v>
      </c>
      <c r="B38" s="31">
        <v>0.10163194444444444</v>
      </c>
      <c r="C38" s="10" t="s">
        <v>82</v>
      </c>
      <c r="D38" s="10" t="s">
        <v>78</v>
      </c>
      <c r="E38" s="13">
        <v>19.0</v>
      </c>
      <c r="F38" s="13">
        <f>E38-2</f>
        <v>17</v>
      </c>
    </row>
    <row r="39">
      <c r="A39" s="10" t="s">
        <v>2542</v>
      </c>
      <c r="B39" s="31">
        <v>0.10165509259259259</v>
      </c>
      <c r="C39" s="10" t="s">
        <v>74</v>
      </c>
      <c r="D39" s="10" t="s">
        <v>78</v>
      </c>
      <c r="E39" s="13">
        <v>15.0</v>
      </c>
      <c r="F39" s="13">
        <f>E39-9</f>
        <v>6</v>
      </c>
    </row>
    <row r="40">
      <c r="A40" s="10" t="s">
        <v>2542</v>
      </c>
      <c r="B40" s="31">
        <v>0.10166666666666667</v>
      </c>
      <c r="C40" s="10" t="s">
        <v>69</v>
      </c>
      <c r="D40" s="10" t="s">
        <v>78</v>
      </c>
      <c r="E40" s="13">
        <v>14.0</v>
      </c>
      <c r="F40" s="13" t="s">
        <v>75</v>
      </c>
      <c r="J40" s="10" t="s">
        <v>2537</v>
      </c>
    </row>
    <row r="41">
      <c r="A41" s="10" t="s">
        <v>2542</v>
      </c>
      <c r="B41" s="31">
        <v>0.10167824074074074</v>
      </c>
      <c r="C41" s="10" t="s">
        <v>968</v>
      </c>
      <c r="D41" s="10" t="s">
        <v>78</v>
      </c>
      <c r="E41" s="13">
        <v>14.0</v>
      </c>
      <c r="F41" s="13" t="s">
        <v>75</v>
      </c>
      <c r="J41" s="10" t="s">
        <v>2537</v>
      </c>
    </row>
    <row r="42">
      <c r="A42" s="10" t="s">
        <v>2542</v>
      </c>
      <c r="B42" s="31">
        <v>0.10228009259259259</v>
      </c>
      <c r="C42" s="10" t="s">
        <v>66</v>
      </c>
      <c r="D42" s="10" t="s">
        <v>67</v>
      </c>
      <c r="E42" s="13">
        <f>F42+2</f>
        <v>21</v>
      </c>
      <c r="F42" s="13">
        <v>19.0</v>
      </c>
    </row>
    <row r="43">
      <c r="A43" s="10" t="s">
        <v>2542</v>
      </c>
      <c r="B43" s="31">
        <v>0.10229166666666667</v>
      </c>
      <c r="C43" s="10" t="s">
        <v>968</v>
      </c>
      <c r="D43" s="10" t="s">
        <v>67</v>
      </c>
      <c r="E43" s="13">
        <v>21.0</v>
      </c>
      <c r="F43" s="13">
        <f>E43-9</f>
        <v>12</v>
      </c>
    </row>
    <row r="44">
      <c r="A44" s="10" t="s">
        <v>2542</v>
      </c>
      <c r="B44" s="31">
        <v>0.10289351851851852</v>
      </c>
      <c r="C44" s="10" t="s">
        <v>66</v>
      </c>
      <c r="D44" s="10" t="s">
        <v>125</v>
      </c>
      <c r="E44" s="13">
        <v>25.0</v>
      </c>
      <c r="F44" s="13">
        <f>E44-0-10</f>
        <v>15</v>
      </c>
      <c r="J44" s="10" t="s">
        <v>957</v>
      </c>
    </row>
    <row r="45">
      <c r="A45" s="10" t="s">
        <v>2542</v>
      </c>
      <c r="B45" s="31">
        <v>0.10304398148148149</v>
      </c>
      <c r="C45" s="10" t="s">
        <v>70</v>
      </c>
      <c r="D45" s="10" t="s">
        <v>125</v>
      </c>
      <c r="E45" s="13">
        <v>22.0</v>
      </c>
      <c r="F45" s="13">
        <v>3.0</v>
      </c>
      <c r="J45" s="10" t="s">
        <v>957</v>
      </c>
    </row>
    <row r="46">
      <c r="A46" s="10" t="s">
        <v>2542</v>
      </c>
      <c r="B46" s="31">
        <v>0.10324074074074074</v>
      </c>
      <c r="C46" s="10" t="s">
        <v>82</v>
      </c>
      <c r="D46" s="10" t="s">
        <v>125</v>
      </c>
      <c r="E46" s="13">
        <v>30.0</v>
      </c>
      <c r="F46" s="13">
        <f>E46-2-10</f>
        <v>18</v>
      </c>
      <c r="J46" s="10" t="s">
        <v>957</v>
      </c>
    </row>
    <row r="47">
      <c r="A47" s="10" t="s">
        <v>2542</v>
      </c>
      <c r="B47" s="31">
        <v>0.10325231481481481</v>
      </c>
      <c r="C47" s="10" t="s">
        <v>74</v>
      </c>
      <c r="D47" s="10" t="s">
        <v>125</v>
      </c>
      <c r="E47" s="13" t="s">
        <v>75</v>
      </c>
      <c r="F47" s="13" t="s">
        <v>75</v>
      </c>
      <c r="J47" s="10" t="s">
        <v>2291</v>
      </c>
    </row>
    <row r="48">
      <c r="A48" s="10" t="s">
        <v>2542</v>
      </c>
      <c r="B48" s="31">
        <v>0.10325231481481481</v>
      </c>
      <c r="C48" s="10" t="s">
        <v>74</v>
      </c>
      <c r="D48" s="10" t="s">
        <v>125</v>
      </c>
      <c r="E48" s="13">
        <v>41.0</v>
      </c>
      <c r="F48" s="13">
        <f>E48-13-10</f>
        <v>18</v>
      </c>
      <c r="J48" s="10" t="s">
        <v>957</v>
      </c>
    </row>
    <row r="49">
      <c r="A49" s="10" t="s">
        <v>2542</v>
      </c>
      <c r="B49" s="31">
        <v>0.10326388888888889</v>
      </c>
      <c r="C49" s="10" t="s">
        <v>69</v>
      </c>
      <c r="D49" s="10" t="s">
        <v>125</v>
      </c>
      <c r="E49" s="13">
        <v>35.0</v>
      </c>
      <c r="F49" s="72">
        <f>E49-4-10</f>
        <v>21</v>
      </c>
      <c r="J49" s="10" t="s">
        <v>957</v>
      </c>
    </row>
    <row r="50">
      <c r="A50" s="10" t="s">
        <v>2542</v>
      </c>
      <c r="B50" s="31">
        <v>0.10327546296296296</v>
      </c>
      <c r="C50" s="10" t="s">
        <v>968</v>
      </c>
      <c r="D50" s="10" t="s">
        <v>125</v>
      </c>
      <c r="E50" s="13">
        <v>25.0</v>
      </c>
      <c r="F50" s="13">
        <f>E50-1-10</f>
        <v>14</v>
      </c>
      <c r="J50" s="10" t="s">
        <v>957</v>
      </c>
    </row>
    <row r="51">
      <c r="A51" s="10" t="s">
        <v>2542</v>
      </c>
      <c r="B51" s="31">
        <v>0.10631944444444444</v>
      </c>
      <c r="C51" s="10" t="s">
        <v>82</v>
      </c>
      <c r="D51" s="10" t="s">
        <v>132</v>
      </c>
      <c r="E51" s="13">
        <v>11.0</v>
      </c>
      <c r="F51" s="13">
        <f>E51-6</f>
        <v>5</v>
      </c>
    </row>
    <row r="52">
      <c r="A52" s="10" t="s">
        <v>2542</v>
      </c>
      <c r="B52" s="31">
        <v>0.10635416666666667</v>
      </c>
      <c r="C52" s="10" t="s">
        <v>70</v>
      </c>
      <c r="D52" s="10" t="s">
        <v>132</v>
      </c>
      <c r="E52" s="13">
        <v>17.0</v>
      </c>
      <c r="F52" s="13">
        <f>E52-2</f>
        <v>15</v>
      </c>
    </row>
    <row r="53">
      <c r="A53" s="10" t="s">
        <v>2542</v>
      </c>
      <c r="B53" s="31">
        <v>0.10637731481481481</v>
      </c>
      <c r="C53" s="10" t="s">
        <v>968</v>
      </c>
      <c r="D53" s="10" t="s">
        <v>132</v>
      </c>
      <c r="E53" s="13">
        <v>12.0</v>
      </c>
      <c r="F53" s="13">
        <f>E53-3</f>
        <v>9</v>
      </c>
    </row>
    <row r="54">
      <c r="A54" s="10" t="s">
        <v>2542</v>
      </c>
      <c r="B54" s="31">
        <v>0.11042824074074074</v>
      </c>
      <c r="C54" s="10" t="s">
        <v>74</v>
      </c>
      <c r="D54" s="10" t="s">
        <v>125</v>
      </c>
      <c r="E54" s="13" t="s">
        <v>75</v>
      </c>
      <c r="F54" s="13" t="s">
        <v>75</v>
      </c>
      <c r="J54" s="10" t="s">
        <v>2291</v>
      </c>
    </row>
    <row r="55">
      <c r="A55" s="10" t="s">
        <v>2542</v>
      </c>
      <c r="B55" s="31">
        <v>0.11042824074074074</v>
      </c>
      <c r="C55" s="10" t="s">
        <v>74</v>
      </c>
      <c r="D55" s="10" t="s">
        <v>125</v>
      </c>
      <c r="E55" s="13" t="s">
        <v>68</v>
      </c>
      <c r="F55" s="13">
        <v>20.0</v>
      </c>
    </row>
    <row r="56">
      <c r="A56" s="10" t="s">
        <v>2542</v>
      </c>
      <c r="B56" s="31">
        <v>0.11152777777777778</v>
      </c>
      <c r="C56" s="10" t="s">
        <v>74</v>
      </c>
      <c r="D56" s="10" t="s">
        <v>79</v>
      </c>
      <c r="E56" s="13">
        <v>9.0</v>
      </c>
      <c r="F56" s="13">
        <f>E56-4</f>
        <v>5</v>
      </c>
    </row>
    <row r="57">
      <c r="A57" s="10" t="s">
        <v>2542</v>
      </c>
      <c r="B57" s="31">
        <v>0.11190972222222222</v>
      </c>
      <c r="C57" s="10" t="s">
        <v>74</v>
      </c>
      <c r="D57" s="10" t="s">
        <v>67</v>
      </c>
      <c r="E57" s="13">
        <f t="shared" ref="E57:E58" si="1">F57+1</f>
        <v>4</v>
      </c>
      <c r="F57" s="13">
        <v>3.0</v>
      </c>
      <c r="J57" s="10" t="s">
        <v>2293</v>
      </c>
    </row>
    <row r="58">
      <c r="A58" s="10" t="s">
        <v>2542</v>
      </c>
      <c r="B58" s="31">
        <v>0.11190972222222222</v>
      </c>
      <c r="C58" s="10" t="s">
        <v>74</v>
      </c>
      <c r="D58" s="10" t="s">
        <v>67</v>
      </c>
      <c r="E58" s="13">
        <f t="shared" si="1"/>
        <v>4</v>
      </c>
      <c r="F58" s="13">
        <v>3.0</v>
      </c>
    </row>
    <row r="59">
      <c r="A59" s="10" t="s">
        <v>2542</v>
      </c>
      <c r="B59" s="31">
        <v>0.12054398148148149</v>
      </c>
      <c r="C59" s="10" t="s">
        <v>66</v>
      </c>
      <c r="D59" s="10" t="s">
        <v>125</v>
      </c>
      <c r="E59" s="13">
        <v>17.0</v>
      </c>
      <c r="F59" s="13">
        <f>E59-0</f>
        <v>17</v>
      </c>
    </row>
    <row r="60">
      <c r="A60" s="10" t="s">
        <v>2542</v>
      </c>
      <c r="B60" s="31">
        <v>0.12054398148148149</v>
      </c>
      <c r="C60" s="10" t="s">
        <v>66</v>
      </c>
      <c r="D60" s="10" t="s">
        <v>125</v>
      </c>
      <c r="E60" s="13" t="s">
        <v>75</v>
      </c>
      <c r="F60" s="13" t="s">
        <v>75</v>
      </c>
      <c r="J60" s="10" t="s">
        <v>2293</v>
      </c>
    </row>
    <row r="61">
      <c r="A61" s="10" t="s">
        <v>2542</v>
      </c>
      <c r="B61" s="31">
        <v>0.12054398148148149</v>
      </c>
      <c r="C61" s="10" t="s">
        <v>82</v>
      </c>
      <c r="D61" s="10" t="s">
        <v>125</v>
      </c>
      <c r="E61" s="13" t="s">
        <v>88</v>
      </c>
      <c r="F61" s="13">
        <v>1.0</v>
      </c>
    </row>
    <row r="62">
      <c r="A62" s="10" t="s">
        <v>2542</v>
      </c>
      <c r="B62" s="31">
        <v>0.12054398148148149</v>
      </c>
      <c r="C62" s="10" t="s">
        <v>82</v>
      </c>
      <c r="D62" s="10" t="s">
        <v>125</v>
      </c>
      <c r="E62" s="13" t="s">
        <v>75</v>
      </c>
      <c r="F62" s="13" t="s">
        <v>75</v>
      </c>
      <c r="J62" s="10" t="s">
        <v>2293</v>
      </c>
    </row>
    <row r="63">
      <c r="A63" s="10" t="s">
        <v>2542</v>
      </c>
      <c r="B63" s="31">
        <v>0.12054398148148149</v>
      </c>
      <c r="C63" s="10" t="s">
        <v>70</v>
      </c>
      <c r="D63" s="10" t="s">
        <v>125</v>
      </c>
      <c r="E63" s="13">
        <v>20.0</v>
      </c>
      <c r="F63" s="13">
        <f>E63-9</f>
        <v>11</v>
      </c>
    </row>
    <row r="64">
      <c r="A64" s="10" t="s">
        <v>2542</v>
      </c>
      <c r="B64" s="31">
        <v>0.12054398148148149</v>
      </c>
      <c r="C64" s="10" t="s">
        <v>70</v>
      </c>
      <c r="D64" s="10" t="s">
        <v>125</v>
      </c>
      <c r="E64" s="13" t="s">
        <v>75</v>
      </c>
      <c r="F64" s="13" t="s">
        <v>75</v>
      </c>
      <c r="J64" s="10" t="s">
        <v>2293</v>
      </c>
    </row>
    <row r="65">
      <c r="A65" s="10" t="s">
        <v>2542</v>
      </c>
      <c r="B65" s="31">
        <v>0.12054398148148149</v>
      </c>
      <c r="C65" s="10" t="s">
        <v>74</v>
      </c>
      <c r="D65" s="10" t="s">
        <v>125</v>
      </c>
      <c r="E65" s="13" t="s">
        <v>68</v>
      </c>
      <c r="F65" s="13">
        <v>20.0</v>
      </c>
    </row>
    <row r="66">
      <c r="A66" s="10" t="s">
        <v>2542</v>
      </c>
      <c r="B66" s="31">
        <v>0.12054398148148149</v>
      </c>
      <c r="C66" s="10" t="s">
        <v>968</v>
      </c>
      <c r="D66" s="10" t="s">
        <v>125</v>
      </c>
      <c r="E66" s="13" t="s">
        <v>75</v>
      </c>
      <c r="F66" s="13" t="s">
        <v>75</v>
      </c>
      <c r="J66" s="10" t="s">
        <v>2293</v>
      </c>
    </row>
    <row r="67">
      <c r="A67" s="10" t="s">
        <v>2542</v>
      </c>
      <c r="B67" s="31">
        <v>0.12054398148148149</v>
      </c>
      <c r="C67" s="10" t="s">
        <v>968</v>
      </c>
      <c r="D67" s="10" t="s">
        <v>125</v>
      </c>
      <c r="E67" s="13">
        <v>17.0</v>
      </c>
      <c r="F67" s="13">
        <f>E67-1</f>
        <v>16</v>
      </c>
    </row>
    <row r="68">
      <c r="A68" s="10" t="s">
        <v>2542</v>
      </c>
      <c r="B68" s="31">
        <v>0.1227199074074074</v>
      </c>
      <c r="C68" s="10" t="s">
        <v>66</v>
      </c>
      <c r="D68" s="10" t="s">
        <v>131</v>
      </c>
      <c r="E68" s="13">
        <v>22.0</v>
      </c>
      <c r="F68" s="72">
        <f>E68-2</f>
        <v>20</v>
      </c>
    </row>
    <row r="69">
      <c r="A69" s="10" t="s">
        <v>2542</v>
      </c>
      <c r="B69" s="31">
        <v>0.13381944444444444</v>
      </c>
      <c r="C69" s="10" t="s">
        <v>74</v>
      </c>
      <c r="D69" s="10" t="s">
        <v>87</v>
      </c>
      <c r="E69" s="13">
        <v>15.0</v>
      </c>
      <c r="F69" s="13">
        <f>E69-5</f>
        <v>10</v>
      </c>
    </row>
    <row r="70">
      <c r="A70" s="10" t="s">
        <v>2542</v>
      </c>
      <c r="B70" s="31">
        <v>0.13383101851851853</v>
      </c>
      <c r="C70" s="10" t="s">
        <v>69</v>
      </c>
      <c r="D70" s="10" t="s">
        <v>87</v>
      </c>
      <c r="E70" s="13">
        <v>19.0</v>
      </c>
      <c r="F70" s="13">
        <f>E70-4</f>
        <v>15</v>
      </c>
    </row>
    <row r="71">
      <c r="A71" s="10" t="s">
        <v>2542</v>
      </c>
      <c r="B71" s="31">
        <v>0.13392361111111112</v>
      </c>
      <c r="C71" s="10" t="s">
        <v>70</v>
      </c>
      <c r="D71" s="10" t="s">
        <v>87</v>
      </c>
      <c r="E71" s="13" t="s">
        <v>88</v>
      </c>
      <c r="F71" s="13">
        <v>1.0</v>
      </c>
      <c r="J71" s="10" t="s">
        <v>2544</v>
      </c>
    </row>
    <row r="72">
      <c r="A72" s="10" t="s">
        <v>2542</v>
      </c>
      <c r="B72" s="31">
        <v>0.1340625</v>
      </c>
      <c r="C72" s="10" t="s">
        <v>968</v>
      </c>
      <c r="D72" s="10" t="s">
        <v>87</v>
      </c>
      <c r="E72" s="13">
        <v>13.0</v>
      </c>
      <c r="F72" s="13">
        <f t="shared" ref="F72:F73" si="2">E72-1</f>
        <v>12</v>
      </c>
    </row>
    <row r="73">
      <c r="A73" s="10" t="s">
        <v>2542</v>
      </c>
      <c r="B73" s="31">
        <v>0.1340625</v>
      </c>
      <c r="C73" s="10" t="s">
        <v>82</v>
      </c>
      <c r="D73" s="10" t="s">
        <v>87</v>
      </c>
      <c r="E73" s="13">
        <v>10.0</v>
      </c>
      <c r="F73" s="13">
        <f t="shared" si="2"/>
        <v>9</v>
      </c>
    </row>
    <row r="74">
      <c r="A74" s="10" t="s">
        <v>2542</v>
      </c>
      <c r="B74" s="31">
        <v>0.13414351851851852</v>
      </c>
      <c r="C74" s="10" t="s">
        <v>66</v>
      </c>
      <c r="D74" s="10" t="s">
        <v>87</v>
      </c>
      <c r="E74" s="13">
        <v>8.0</v>
      </c>
      <c r="F74" s="13">
        <f>E74-0</f>
        <v>8</v>
      </c>
    </row>
    <row r="75">
      <c r="A75" s="10" t="s">
        <v>2542</v>
      </c>
      <c r="B75" s="31">
        <v>0.13956018518518518</v>
      </c>
      <c r="C75" s="10" t="s">
        <v>66</v>
      </c>
      <c r="D75" s="10" t="s">
        <v>216</v>
      </c>
      <c r="E75" s="13">
        <v>4.0</v>
      </c>
      <c r="F75" s="13">
        <v>9.0</v>
      </c>
    </row>
    <row r="76">
      <c r="A76" s="10" t="s">
        <v>2542</v>
      </c>
      <c r="B76" s="31">
        <v>0.1428472222222222</v>
      </c>
      <c r="C76" s="10" t="s">
        <v>66</v>
      </c>
      <c r="D76" s="10" t="s">
        <v>127</v>
      </c>
      <c r="E76" s="13">
        <v>21.0</v>
      </c>
      <c r="F76" s="13">
        <f t="shared" ref="F76:F77" si="3">E76-5</f>
        <v>16</v>
      </c>
    </row>
    <row r="77">
      <c r="A77" s="10" t="s">
        <v>2542</v>
      </c>
      <c r="B77" s="31">
        <v>0.14548611111111112</v>
      </c>
      <c r="C77" s="10" t="s">
        <v>69</v>
      </c>
      <c r="D77" s="10" t="s">
        <v>154</v>
      </c>
      <c r="E77" s="13">
        <v>25.0</v>
      </c>
      <c r="F77" s="72">
        <f t="shared" si="3"/>
        <v>20</v>
      </c>
    </row>
    <row r="78">
      <c r="A78" s="10" t="s">
        <v>2542</v>
      </c>
      <c r="B78" s="31">
        <v>0.14548611111111112</v>
      </c>
      <c r="C78" s="10" t="s">
        <v>70</v>
      </c>
      <c r="D78" s="10" t="s">
        <v>154</v>
      </c>
      <c r="E78" s="13">
        <v>18.0</v>
      </c>
      <c r="F78" s="13">
        <f>E78-3</f>
        <v>15</v>
      </c>
    </row>
    <row r="79">
      <c r="A79" s="10" t="s">
        <v>2542</v>
      </c>
      <c r="B79" s="31">
        <v>0.14629629629629629</v>
      </c>
      <c r="C79" s="10" t="s">
        <v>70</v>
      </c>
      <c r="D79" s="10" t="s">
        <v>67</v>
      </c>
      <c r="E79" s="13" t="s">
        <v>75</v>
      </c>
      <c r="F79" s="13" t="s">
        <v>75</v>
      </c>
      <c r="J79" s="10" t="s">
        <v>2291</v>
      </c>
    </row>
    <row r="80">
      <c r="A80" s="10" t="s">
        <v>2542</v>
      </c>
      <c r="B80" s="31">
        <v>0.14629629629629629</v>
      </c>
      <c r="C80" s="10" t="s">
        <v>70</v>
      </c>
      <c r="D80" s="10" t="s">
        <v>67</v>
      </c>
      <c r="E80" s="13">
        <v>14.0</v>
      </c>
      <c r="F80" s="13">
        <f>E80-3</f>
        <v>11</v>
      </c>
    </row>
    <row r="81">
      <c r="A81" s="10" t="s">
        <v>2542</v>
      </c>
      <c r="B81" s="31">
        <v>0.14787037037037037</v>
      </c>
      <c r="C81" s="10" t="s">
        <v>70</v>
      </c>
      <c r="D81" s="10" t="s">
        <v>130</v>
      </c>
      <c r="E81" s="13">
        <v>14.0</v>
      </c>
      <c r="F81" s="13">
        <f>E81-2</f>
        <v>12</v>
      </c>
    </row>
    <row r="82">
      <c r="A82" s="10" t="s">
        <v>2542</v>
      </c>
      <c r="B82" s="31">
        <v>0.1492013888888889</v>
      </c>
      <c r="C82" s="10" t="s">
        <v>70</v>
      </c>
      <c r="D82" s="10" t="s">
        <v>67</v>
      </c>
      <c r="E82" s="13" t="s">
        <v>75</v>
      </c>
      <c r="F82" s="13" t="s">
        <v>75</v>
      </c>
      <c r="J82" s="10" t="s">
        <v>2291</v>
      </c>
    </row>
    <row r="83">
      <c r="A83" s="10" t="s">
        <v>2542</v>
      </c>
      <c r="B83" s="31">
        <v>0.1492013888888889</v>
      </c>
      <c r="C83" s="10" t="s">
        <v>70</v>
      </c>
      <c r="D83" s="10" t="s">
        <v>67</v>
      </c>
      <c r="E83" s="13">
        <v>15.0</v>
      </c>
      <c r="F83" s="13">
        <f>E83-3</f>
        <v>12</v>
      </c>
    </row>
    <row r="84">
      <c r="A84" s="10" t="s">
        <v>2542</v>
      </c>
      <c r="B84" s="31">
        <v>0.15210648148148148</v>
      </c>
      <c r="C84" s="10" t="s">
        <v>70</v>
      </c>
      <c r="D84" s="10" t="s">
        <v>125</v>
      </c>
      <c r="E84" s="13" t="s">
        <v>75</v>
      </c>
      <c r="F84" s="13" t="s">
        <v>75</v>
      </c>
      <c r="J84" s="10" t="s">
        <v>2291</v>
      </c>
    </row>
    <row r="85">
      <c r="A85" s="10" t="s">
        <v>2542</v>
      </c>
      <c r="B85" s="31">
        <v>0.15210648148148148</v>
      </c>
      <c r="C85" s="10" t="s">
        <v>70</v>
      </c>
      <c r="D85" s="10" t="s">
        <v>125</v>
      </c>
      <c r="E85" s="13">
        <v>29.0</v>
      </c>
      <c r="F85" s="13" t="s">
        <v>75</v>
      </c>
      <c r="J85" s="10" t="s">
        <v>2537</v>
      </c>
    </row>
    <row r="86">
      <c r="A86" s="10" t="s">
        <v>2542</v>
      </c>
      <c r="B86" s="31">
        <v>0.1527777777777778</v>
      </c>
      <c r="C86" s="10" t="s">
        <v>74</v>
      </c>
      <c r="D86" s="10" t="s">
        <v>125</v>
      </c>
      <c r="E86" s="13" t="s">
        <v>75</v>
      </c>
      <c r="F86" s="13" t="s">
        <v>75</v>
      </c>
      <c r="J86" s="10" t="s">
        <v>2291</v>
      </c>
    </row>
    <row r="87">
      <c r="A87" s="10" t="s">
        <v>2542</v>
      </c>
      <c r="B87" s="31">
        <v>0.1527777777777778</v>
      </c>
      <c r="C87" s="10" t="s">
        <v>74</v>
      </c>
      <c r="D87" s="10" t="s">
        <v>125</v>
      </c>
      <c r="E87" s="13">
        <v>25.0</v>
      </c>
      <c r="F87" s="13">
        <f>E87-13</f>
        <v>12</v>
      </c>
    </row>
    <row r="88">
      <c r="A88" s="10" t="s">
        <v>2542</v>
      </c>
      <c r="B88" s="31">
        <v>0.15329861111111112</v>
      </c>
      <c r="C88" s="10" t="s">
        <v>66</v>
      </c>
      <c r="D88" s="10" t="s">
        <v>125</v>
      </c>
      <c r="E88" s="13">
        <v>17.0</v>
      </c>
      <c r="F88" s="13">
        <f>E88-0</f>
        <v>17</v>
      </c>
    </row>
    <row r="89">
      <c r="A89" s="10" t="s">
        <v>2542</v>
      </c>
      <c r="B89" s="31">
        <v>0.15378472222222223</v>
      </c>
      <c r="C89" s="10" t="s">
        <v>69</v>
      </c>
      <c r="D89" s="10" t="s">
        <v>125</v>
      </c>
      <c r="E89" s="13">
        <v>24.0</v>
      </c>
      <c r="F89" s="13" t="s">
        <v>75</v>
      </c>
      <c r="J89" s="10" t="s">
        <v>2537</v>
      </c>
    </row>
    <row r="90">
      <c r="A90" s="10" t="s">
        <v>2542</v>
      </c>
      <c r="B90" s="31">
        <v>0.15460648148148148</v>
      </c>
      <c r="C90" s="10" t="s">
        <v>74</v>
      </c>
      <c r="D90" s="10" t="s">
        <v>125</v>
      </c>
      <c r="E90" s="13" t="s">
        <v>75</v>
      </c>
      <c r="F90" s="13" t="s">
        <v>75</v>
      </c>
      <c r="J90" s="10" t="s">
        <v>2291</v>
      </c>
    </row>
    <row r="91">
      <c r="A91" s="10" t="s">
        <v>2542</v>
      </c>
      <c r="B91" s="31">
        <v>0.15460648148148148</v>
      </c>
      <c r="C91" s="10" t="s">
        <v>74</v>
      </c>
      <c r="D91" s="10" t="s">
        <v>125</v>
      </c>
      <c r="E91" s="13">
        <v>32.0</v>
      </c>
      <c r="F91" s="13">
        <f>E91-13-10</f>
        <v>9</v>
      </c>
    </row>
    <row r="92">
      <c r="A92" s="10" t="s">
        <v>2542</v>
      </c>
      <c r="B92" s="31">
        <v>0.15836805555555555</v>
      </c>
      <c r="C92" s="10" t="s">
        <v>74</v>
      </c>
      <c r="D92" s="10" t="s">
        <v>87</v>
      </c>
      <c r="E92" s="13">
        <v>24.0</v>
      </c>
      <c r="F92" s="13">
        <f>E92-5</f>
        <v>19</v>
      </c>
    </row>
    <row r="93">
      <c r="A93" s="10" t="s">
        <v>2542</v>
      </c>
      <c r="B93" s="31">
        <v>0.1584837962962963</v>
      </c>
      <c r="C93" s="10" t="s">
        <v>82</v>
      </c>
      <c r="D93" s="10" t="s">
        <v>87</v>
      </c>
      <c r="E93" s="13">
        <v>19.0</v>
      </c>
      <c r="F93" s="13">
        <f>E93-1</f>
        <v>18</v>
      </c>
    </row>
    <row r="94">
      <c r="A94" s="10" t="s">
        <v>2542</v>
      </c>
      <c r="B94" s="31">
        <v>0.1584837962962963</v>
      </c>
      <c r="C94" s="10" t="s">
        <v>70</v>
      </c>
      <c r="D94" s="10" t="s">
        <v>87</v>
      </c>
      <c r="E94" s="13">
        <v>19.0</v>
      </c>
      <c r="F94" s="13">
        <f>E94-5</f>
        <v>14</v>
      </c>
    </row>
    <row r="95">
      <c r="A95" s="10" t="s">
        <v>2542</v>
      </c>
      <c r="B95" s="31">
        <v>0.15856481481481483</v>
      </c>
      <c r="C95" s="10" t="s">
        <v>69</v>
      </c>
      <c r="D95" s="10" t="s">
        <v>87</v>
      </c>
      <c r="E95" s="13">
        <v>18.0</v>
      </c>
      <c r="F95" s="13">
        <f>E95-4</f>
        <v>14</v>
      </c>
    </row>
    <row r="96">
      <c r="A96" s="10" t="s">
        <v>2542</v>
      </c>
      <c r="B96" s="31">
        <v>0.15881944444444446</v>
      </c>
      <c r="C96" s="10" t="s">
        <v>66</v>
      </c>
      <c r="D96" s="10" t="s">
        <v>87</v>
      </c>
      <c r="E96" s="13">
        <v>13.0</v>
      </c>
      <c r="F96" s="13">
        <f>E96-0</f>
        <v>13</v>
      </c>
    </row>
    <row r="97">
      <c r="A97" s="10" t="s">
        <v>2542</v>
      </c>
      <c r="B97" s="31">
        <v>0.15893518518518518</v>
      </c>
      <c r="C97" s="10" t="s">
        <v>968</v>
      </c>
      <c r="D97" s="10" t="s">
        <v>87</v>
      </c>
      <c r="E97" s="13">
        <v>3.0</v>
      </c>
      <c r="F97" s="13">
        <f t="shared" ref="F97:F98" si="4">E97-1</f>
        <v>2</v>
      </c>
    </row>
    <row r="98">
      <c r="A98" s="10" t="s">
        <v>2542</v>
      </c>
      <c r="B98" s="31">
        <v>0.1596064814814815</v>
      </c>
      <c r="C98" s="10" t="s">
        <v>74</v>
      </c>
      <c r="D98" s="10" t="s">
        <v>67</v>
      </c>
      <c r="E98" s="13">
        <v>19.0</v>
      </c>
      <c r="F98" s="13">
        <f t="shared" si="4"/>
        <v>18</v>
      </c>
    </row>
    <row r="99">
      <c r="A99" s="10" t="s">
        <v>2542</v>
      </c>
      <c r="B99" s="31">
        <v>0.16474537037037038</v>
      </c>
      <c r="C99" s="10" t="s">
        <v>74</v>
      </c>
      <c r="D99" s="10" t="s">
        <v>217</v>
      </c>
      <c r="E99" s="13">
        <v>12.0</v>
      </c>
      <c r="F99" s="13">
        <f t="shared" ref="F99:F101" si="5">E99-9</f>
        <v>3</v>
      </c>
    </row>
    <row r="100">
      <c r="A100" s="10" t="s">
        <v>2542</v>
      </c>
      <c r="B100" s="31">
        <v>0.16667824074074075</v>
      </c>
      <c r="C100" s="10" t="s">
        <v>70</v>
      </c>
      <c r="D100" s="10" t="s">
        <v>93</v>
      </c>
      <c r="E100" s="13">
        <v>12.0</v>
      </c>
      <c r="F100" s="13">
        <f t="shared" si="5"/>
        <v>3</v>
      </c>
      <c r="J100" s="10" t="s">
        <v>148</v>
      </c>
    </row>
    <row r="101">
      <c r="A101" s="10" t="s">
        <v>2542</v>
      </c>
      <c r="B101" s="31">
        <v>0.16693287037037038</v>
      </c>
      <c r="C101" s="10" t="s">
        <v>70</v>
      </c>
      <c r="D101" s="10" t="s">
        <v>93</v>
      </c>
      <c r="E101" s="13">
        <v>25.0</v>
      </c>
      <c r="F101" s="13">
        <f t="shared" si="5"/>
        <v>16</v>
      </c>
      <c r="J101" s="10" t="s">
        <v>148</v>
      </c>
    </row>
    <row r="102">
      <c r="A102" s="10" t="s">
        <v>2542</v>
      </c>
      <c r="B102" s="31">
        <v>0.16701388888888888</v>
      </c>
      <c r="C102" s="10" t="s">
        <v>70</v>
      </c>
      <c r="D102" s="10" t="s">
        <v>91</v>
      </c>
      <c r="E102" s="13">
        <v>11.0</v>
      </c>
      <c r="F102" s="13"/>
      <c r="H102" s="10">
        <v>5.0</v>
      </c>
      <c r="J102" s="10" t="s">
        <v>2545</v>
      </c>
    </row>
    <row r="103">
      <c r="A103" s="10" t="s">
        <v>2542</v>
      </c>
      <c r="B103" s="31">
        <v>0.1671875</v>
      </c>
      <c r="C103" s="10" t="s">
        <v>84</v>
      </c>
      <c r="D103" s="10" t="s">
        <v>81</v>
      </c>
      <c r="E103" s="13">
        <v>18.0</v>
      </c>
      <c r="F103" s="13">
        <f>E103-7</f>
        <v>11</v>
      </c>
      <c r="J103" s="10" t="s">
        <v>2546</v>
      </c>
    </row>
    <row r="104">
      <c r="A104" s="10" t="s">
        <v>2542</v>
      </c>
      <c r="B104" s="31">
        <v>0.16744212962962962</v>
      </c>
      <c r="C104" s="10" t="s">
        <v>70</v>
      </c>
      <c r="D104" s="10" t="s">
        <v>93</v>
      </c>
      <c r="E104" s="13">
        <v>29.0</v>
      </c>
      <c r="F104" s="13">
        <v>19.0</v>
      </c>
      <c r="J104" s="10" t="s">
        <v>1111</v>
      </c>
    </row>
    <row r="105">
      <c r="A105" s="10" t="s">
        <v>2542</v>
      </c>
      <c r="B105" s="31">
        <v>0.16745370370370372</v>
      </c>
      <c r="C105" s="10" t="s">
        <v>70</v>
      </c>
      <c r="D105" s="10" t="s">
        <v>91</v>
      </c>
      <c r="E105" s="13">
        <v>12.0</v>
      </c>
      <c r="F105" s="13"/>
      <c r="H105" s="10">
        <v>6.0</v>
      </c>
      <c r="J105" s="10" t="s">
        <v>2547</v>
      </c>
    </row>
    <row r="106">
      <c r="A106" s="10" t="s">
        <v>2542</v>
      </c>
      <c r="B106" s="31">
        <v>0.16758101851851853</v>
      </c>
      <c r="C106" s="10" t="s">
        <v>84</v>
      </c>
      <c r="D106" s="10" t="s">
        <v>81</v>
      </c>
      <c r="E106" s="13">
        <v>16.0</v>
      </c>
      <c r="F106" s="13">
        <f>E106-7</f>
        <v>9</v>
      </c>
      <c r="J106" s="10" t="s">
        <v>2546</v>
      </c>
    </row>
    <row r="107">
      <c r="A107" s="10" t="s">
        <v>2542</v>
      </c>
      <c r="B107" s="31">
        <v>0.16766203703703703</v>
      </c>
      <c r="C107" s="10" t="s">
        <v>70</v>
      </c>
      <c r="D107" s="10" t="s">
        <v>93</v>
      </c>
      <c r="E107" s="13">
        <v>19.0</v>
      </c>
      <c r="F107" s="13">
        <f>E107-9</f>
        <v>10</v>
      </c>
      <c r="J107" s="10" t="s">
        <v>1111</v>
      </c>
    </row>
    <row r="108">
      <c r="A108" s="10" t="s">
        <v>2542</v>
      </c>
      <c r="B108" s="31">
        <v>0.16778935185185184</v>
      </c>
      <c r="C108" s="10" t="s">
        <v>70</v>
      </c>
      <c r="D108" s="10" t="s">
        <v>91</v>
      </c>
      <c r="E108" s="13">
        <v>7.0</v>
      </c>
      <c r="F108" s="13"/>
      <c r="H108" s="10">
        <v>3.0</v>
      </c>
      <c r="J108" s="10" t="s">
        <v>2548</v>
      </c>
    </row>
    <row r="109">
      <c r="A109" s="10" t="s">
        <v>2542</v>
      </c>
      <c r="B109" s="31">
        <v>0.16804398148148147</v>
      </c>
      <c r="C109" s="10" t="s">
        <v>84</v>
      </c>
      <c r="D109" s="10" t="s">
        <v>81</v>
      </c>
      <c r="E109" s="13">
        <v>20.0</v>
      </c>
      <c r="F109" s="13">
        <f>E109-7</f>
        <v>13</v>
      </c>
      <c r="J109" s="10" t="s">
        <v>2546</v>
      </c>
    </row>
    <row r="110">
      <c r="A110" s="10" t="s">
        <v>2542</v>
      </c>
      <c r="B110" s="31">
        <v>0.16896990740740742</v>
      </c>
      <c r="C110" s="10" t="s">
        <v>84</v>
      </c>
      <c r="D110" s="10" t="s">
        <v>166</v>
      </c>
      <c r="E110" s="13">
        <v>21.0</v>
      </c>
      <c r="F110" s="13" t="s">
        <v>75</v>
      </c>
      <c r="J110" s="10" t="s">
        <v>2549</v>
      </c>
    </row>
    <row r="111">
      <c r="A111" s="10" t="s">
        <v>2542</v>
      </c>
      <c r="B111" s="31">
        <v>0.17085648148148147</v>
      </c>
      <c r="C111" s="10" t="s">
        <v>70</v>
      </c>
      <c r="D111" s="10" t="s">
        <v>93</v>
      </c>
      <c r="E111" s="13">
        <v>27.0</v>
      </c>
      <c r="F111" s="13">
        <f>E111-9</f>
        <v>18</v>
      </c>
      <c r="J111" s="10" t="s">
        <v>2550</v>
      </c>
    </row>
    <row r="112">
      <c r="A112" s="10" t="s">
        <v>2542</v>
      </c>
      <c r="B112" s="31">
        <v>0.1709837962962963</v>
      </c>
      <c r="C112" s="10" t="s">
        <v>70</v>
      </c>
      <c r="D112" s="10" t="s">
        <v>91</v>
      </c>
      <c r="E112" s="13">
        <v>12.0</v>
      </c>
      <c r="F112" s="13"/>
      <c r="H112" s="10">
        <v>6.0</v>
      </c>
      <c r="J112" s="10" t="s">
        <v>2547</v>
      </c>
    </row>
    <row r="113">
      <c r="A113" s="10" t="s">
        <v>2542</v>
      </c>
      <c r="B113" s="31">
        <v>0.1717824074074074</v>
      </c>
      <c r="C113" s="10" t="s">
        <v>84</v>
      </c>
      <c r="D113" s="10" t="s">
        <v>93</v>
      </c>
      <c r="E113" s="13">
        <v>23.0</v>
      </c>
      <c r="F113" s="13">
        <f t="shared" ref="F113:F114" si="6">E113-8</f>
        <v>15</v>
      </c>
      <c r="J113" s="10" t="s">
        <v>2138</v>
      </c>
    </row>
    <row r="114">
      <c r="A114" s="10" t="s">
        <v>2542</v>
      </c>
      <c r="B114" s="31">
        <v>0.17194444444444446</v>
      </c>
      <c r="C114" s="10" t="s">
        <v>84</v>
      </c>
      <c r="D114" s="10" t="s">
        <v>93</v>
      </c>
      <c r="E114" s="13">
        <v>18.0</v>
      </c>
      <c r="F114" s="13">
        <f t="shared" si="6"/>
        <v>10</v>
      </c>
      <c r="J114" s="10" t="s">
        <v>2138</v>
      </c>
    </row>
    <row r="115">
      <c r="A115" s="10" t="s">
        <v>2542</v>
      </c>
      <c r="B115" s="31">
        <v>0.17202546296296295</v>
      </c>
      <c r="C115" s="10" t="s">
        <v>84</v>
      </c>
      <c r="D115" s="10" t="s">
        <v>91</v>
      </c>
      <c r="E115" s="13">
        <v>23.0</v>
      </c>
      <c r="F115" s="13"/>
      <c r="H115" s="10">
        <v>23.0</v>
      </c>
      <c r="J115" s="10" t="s">
        <v>2551</v>
      </c>
    </row>
    <row r="116">
      <c r="A116" s="10" t="s">
        <v>2542</v>
      </c>
      <c r="B116" s="31">
        <v>0.17333333333333334</v>
      </c>
      <c r="C116" s="10" t="s">
        <v>66</v>
      </c>
      <c r="D116" s="10" t="s">
        <v>93</v>
      </c>
      <c r="E116" s="13">
        <v>16.0</v>
      </c>
      <c r="F116" s="13">
        <f t="shared" ref="F116:F117" si="7">E116-9</f>
        <v>7</v>
      </c>
    </row>
    <row r="117">
      <c r="A117" s="10" t="s">
        <v>2542</v>
      </c>
      <c r="B117" s="10" t="s">
        <v>2552</v>
      </c>
      <c r="C117" s="10" t="s">
        <v>66</v>
      </c>
      <c r="D117" s="10" t="s">
        <v>93</v>
      </c>
      <c r="E117" s="13">
        <v>23.0</v>
      </c>
      <c r="F117" s="13">
        <f t="shared" si="7"/>
        <v>14</v>
      </c>
      <c r="J117" s="10" t="s">
        <v>171</v>
      </c>
    </row>
    <row r="118">
      <c r="A118" s="10" t="s">
        <v>2542</v>
      </c>
      <c r="B118" s="31">
        <v>0.1734375</v>
      </c>
      <c r="C118" s="10" t="s">
        <v>66</v>
      </c>
      <c r="D118" s="10" t="s">
        <v>91</v>
      </c>
      <c r="E118" s="13">
        <v>11.0</v>
      </c>
      <c r="F118" s="13"/>
      <c r="H118" s="10">
        <v>11.0</v>
      </c>
      <c r="J118" s="10" t="s">
        <v>2553</v>
      </c>
    </row>
  </sheetData>
  <autoFilter ref="$A$1:$J$118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7.29"/>
    <col customWidth="1" min="5" max="5" width="10.43"/>
    <col customWidth="1" min="6" max="6" width="12.43"/>
    <col customWidth="1" min="7" max="7" width="5.14"/>
    <col customWidth="1" min="8" max="8" width="39.0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2554</v>
      </c>
      <c r="B2" s="31">
        <v>0.015925925925925927</v>
      </c>
      <c r="C2" s="10" t="s">
        <v>70</v>
      </c>
      <c r="D2" s="10" t="s">
        <v>67</v>
      </c>
      <c r="E2" s="13">
        <v>15.0</v>
      </c>
      <c r="F2" s="16">
        <f>E2-3</f>
        <v>12</v>
      </c>
    </row>
    <row r="3">
      <c r="A3" s="10" t="s">
        <v>2554</v>
      </c>
      <c r="B3" s="31">
        <v>0.01599537037037037</v>
      </c>
      <c r="C3" s="10" t="s">
        <v>66</v>
      </c>
      <c r="D3" s="10" t="s">
        <v>67</v>
      </c>
      <c r="E3" s="13">
        <v>17.0</v>
      </c>
      <c r="F3" s="73">
        <f>E3-2</f>
        <v>15</v>
      </c>
    </row>
    <row r="4">
      <c r="A4" s="10" t="s">
        <v>2554</v>
      </c>
      <c r="B4" s="31">
        <v>0.01605324074074074</v>
      </c>
      <c r="C4" s="10" t="s">
        <v>69</v>
      </c>
      <c r="D4" s="10" t="s">
        <v>98</v>
      </c>
      <c r="E4" s="13">
        <v>3.0</v>
      </c>
      <c r="F4" s="16">
        <f>E4-1</f>
        <v>2</v>
      </c>
    </row>
    <row r="5">
      <c r="A5" s="10" t="s">
        <v>2554</v>
      </c>
      <c r="B5" s="31">
        <v>0.01605324074074074</v>
      </c>
      <c r="C5" s="10" t="s">
        <v>69</v>
      </c>
      <c r="D5" s="10" t="s">
        <v>98</v>
      </c>
      <c r="E5" s="13" t="s">
        <v>75</v>
      </c>
      <c r="F5" s="13" t="s">
        <v>75</v>
      </c>
      <c r="J5" s="10" t="s">
        <v>2293</v>
      </c>
    </row>
    <row r="6">
      <c r="A6" s="10" t="s">
        <v>2554</v>
      </c>
      <c r="B6" s="31">
        <v>0.02091435185185185</v>
      </c>
      <c r="C6" s="10" t="s">
        <v>66</v>
      </c>
      <c r="D6" s="10" t="s">
        <v>89</v>
      </c>
      <c r="E6" s="13">
        <v>24.0</v>
      </c>
      <c r="F6" s="73">
        <f t="shared" ref="F6:F9" si="1">E6-9</f>
        <v>15</v>
      </c>
      <c r="J6" s="10" t="s">
        <v>2555</v>
      </c>
    </row>
    <row r="7">
      <c r="A7" s="10" t="s">
        <v>2554</v>
      </c>
      <c r="B7" s="31">
        <v>0.0209375</v>
      </c>
      <c r="C7" s="10" t="s">
        <v>66</v>
      </c>
      <c r="D7" s="10" t="s">
        <v>89</v>
      </c>
      <c r="E7" s="13">
        <v>15.0</v>
      </c>
      <c r="F7" s="73">
        <f t="shared" si="1"/>
        <v>6</v>
      </c>
      <c r="J7" s="10" t="s">
        <v>2555</v>
      </c>
    </row>
    <row r="8">
      <c r="A8" s="10" t="s">
        <v>2554</v>
      </c>
      <c r="B8" s="31">
        <v>0.022847222222222224</v>
      </c>
      <c r="C8" s="10" t="s">
        <v>66</v>
      </c>
      <c r="D8" s="10" t="s">
        <v>80</v>
      </c>
      <c r="E8" s="13">
        <v>22.0</v>
      </c>
      <c r="F8" s="73">
        <f t="shared" si="1"/>
        <v>13</v>
      </c>
    </row>
    <row r="9">
      <c r="A9" s="10" t="s">
        <v>2554</v>
      </c>
      <c r="B9" s="31">
        <v>0.022858796296296297</v>
      </c>
      <c r="C9" s="10" t="s">
        <v>66</v>
      </c>
      <c r="D9" s="10" t="s">
        <v>80</v>
      </c>
      <c r="E9" s="13">
        <v>15.0</v>
      </c>
      <c r="F9" s="73">
        <f t="shared" si="1"/>
        <v>6</v>
      </c>
    </row>
    <row r="10">
      <c r="A10" s="10" t="s">
        <v>2554</v>
      </c>
      <c r="B10" s="31">
        <v>0.04200231481481481</v>
      </c>
      <c r="C10" s="10" t="s">
        <v>82</v>
      </c>
      <c r="D10" s="10" t="s">
        <v>71</v>
      </c>
      <c r="E10" s="13">
        <v>19.0</v>
      </c>
      <c r="F10" s="73">
        <f>E10-8</f>
        <v>11</v>
      </c>
    </row>
    <row r="11">
      <c r="A11" s="10" t="s">
        <v>2554</v>
      </c>
      <c r="B11" s="31">
        <v>0.042025462962962966</v>
      </c>
      <c r="C11" s="10" t="s">
        <v>968</v>
      </c>
      <c r="D11" s="10" t="s">
        <v>71</v>
      </c>
      <c r="E11" s="13" t="s">
        <v>68</v>
      </c>
      <c r="F11" s="13">
        <v>20.0</v>
      </c>
    </row>
    <row r="12">
      <c r="A12" s="10" t="s">
        <v>2554</v>
      </c>
      <c r="B12" s="31">
        <v>0.04815972222222222</v>
      </c>
      <c r="C12" s="10" t="s">
        <v>69</v>
      </c>
      <c r="D12" s="10" t="s">
        <v>76</v>
      </c>
      <c r="E12" s="13">
        <v>32.0</v>
      </c>
      <c r="F12" s="73"/>
      <c r="J12" s="10" t="s">
        <v>2556</v>
      </c>
    </row>
    <row r="13">
      <c r="A13" s="10" t="s">
        <v>2554</v>
      </c>
      <c r="B13" s="31">
        <v>0.04918981481481482</v>
      </c>
      <c r="C13" s="10" t="s">
        <v>70</v>
      </c>
      <c r="D13" s="10" t="s">
        <v>71</v>
      </c>
      <c r="E13" s="13">
        <v>11.0</v>
      </c>
      <c r="F13" s="73">
        <f>E13-3</f>
        <v>8</v>
      </c>
    </row>
    <row r="14">
      <c r="A14" s="10" t="s">
        <v>2554</v>
      </c>
      <c r="B14" s="31">
        <v>0.05400462962962963</v>
      </c>
      <c r="C14" s="10" t="s">
        <v>74</v>
      </c>
      <c r="D14" s="10" t="s">
        <v>125</v>
      </c>
      <c r="E14" s="13" t="s">
        <v>75</v>
      </c>
      <c r="F14" s="13" t="s">
        <v>75</v>
      </c>
      <c r="J14" s="10" t="s">
        <v>2291</v>
      </c>
    </row>
    <row r="15">
      <c r="A15" s="10" t="s">
        <v>2554</v>
      </c>
      <c r="B15" s="31">
        <v>0.05400462962962963</v>
      </c>
      <c r="C15" s="10" t="s">
        <v>74</v>
      </c>
      <c r="D15" s="10" t="s">
        <v>125</v>
      </c>
      <c r="E15" s="13">
        <v>32.0</v>
      </c>
      <c r="F15" s="73">
        <f>E15-13</f>
        <v>19</v>
      </c>
    </row>
    <row r="16">
      <c r="A16" s="10" t="s">
        <v>2554</v>
      </c>
      <c r="B16" s="31">
        <v>0.05736111111111111</v>
      </c>
      <c r="C16" s="10" t="s">
        <v>74</v>
      </c>
      <c r="D16" s="10" t="s">
        <v>83</v>
      </c>
      <c r="E16" s="13">
        <v>15.0</v>
      </c>
      <c r="F16" s="73">
        <f>E16-11</f>
        <v>4</v>
      </c>
    </row>
    <row r="17">
      <c r="A17" s="10" t="s">
        <v>2554</v>
      </c>
      <c r="B17" s="31">
        <v>0.057372685185185186</v>
      </c>
      <c r="C17" s="10" t="s">
        <v>69</v>
      </c>
      <c r="D17" s="10" t="s">
        <v>83</v>
      </c>
      <c r="E17" s="13">
        <v>6.0</v>
      </c>
      <c r="F17" s="73">
        <f>E17-1</f>
        <v>5</v>
      </c>
    </row>
    <row r="18">
      <c r="A18" s="10" t="s">
        <v>2554</v>
      </c>
      <c r="B18" s="31">
        <v>0.05876157407407408</v>
      </c>
      <c r="C18" s="10" t="s">
        <v>968</v>
      </c>
      <c r="D18" s="10" t="s">
        <v>71</v>
      </c>
      <c r="E18" s="13">
        <v>21.0</v>
      </c>
      <c r="F18" s="73">
        <f>E18-9</f>
        <v>12</v>
      </c>
    </row>
    <row r="19">
      <c r="A19" s="10" t="s">
        <v>2554</v>
      </c>
      <c r="B19" s="31">
        <v>0.05960648148148148</v>
      </c>
      <c r="C19" s="10" t="s">
        <v>82</v>
      </c>
      <c r="D19" s="10" t="s">
        <v>366</v>
      </c>
      <c r="E19" s="13">
        <f>F19+10</f>
        <v>13</v>
      </c>
      <c r="F19" s="13">
        <v>3.0</v>
      </c>
    </row>
    <row r="20">
      <c r="A20" s="10" t="s">
        <v>2554</v>
      </c>
      <c r="B20" s="31">
        <v>0.06362268518518518</v>
      </c>
      <c r="C20" s="10" t="s">
        <v>70</v>
      </c>
      <c r="D20" s="10" t="s">
        <v>83</v>
      </c>
      <c r="E20" s="13" t="s">
        <v>68</v>
      </c>
      <c r="F20" s="13">
        <v>20.0</v>
      </c>
      <c r="J20" s="10" t="s">
        <v>2537</v>
      </c>
    </row>
    <row r="21">
      <c r="A21" s="10" t="s">
        <v>2554</v>
      </c>
      <c r="B21" s="31">
        <v>0.06596064814814814</v>
      </c>
      <c r="C21" s="10" t="s">
        <v>82</v>
      </c>
      <c r="D21" s="10" t="s">
        <v>83</v>
      </c>
      <c r="E21" s="13">
        <v>15.0</v>
      </c>
      <c r="F21" s="13" t="s">
        <v>75</v>
      </c>
      <c r="J21" s="10" t="s">
        <v>2537</v>
      </c>
    </row>
    <row r="22">
      <c r="A22" s="10" t="s">
        <v>2554</v>
      </c>
      <c r="B22" s="31">
        <v>0.06958333333333333</v>
      </c>
      <c r="C22" s="10" t="s">
        <v>82</v>
      </c>
      <c r="D22" s="10" t="s">
        <v>83</v>
      </c>
      <c r="E22" s="13">
        <v>26.0</v>
      </c>
      <c r="F22" s="13" t="s">
        <v>75</v>
      </c>
      <c r="J22" s="10" t="s">
        <v>2537</v>
      </c>
    </row>
    <row r="23">
      <c r="A23" s="10" t="s">
        <v>2554</v>
      </c>
      <c r="B23" s="31">
        <v>0.088125</v>
      </c>
      <c r="C23" s="10" t="s">
        <v>968</v>
      </c>
      <c r="D23" s="10" t="s">
        <v>67</v>
      </c>
      <c r="E23" s="13">
        <v>20.0</v>
      </c>
      <c r="F23" s="73">
        <f>E23-9</f>
        <v>11</v>
      </c>
    </row>
    <row r="24">
      <c r="A24" s="10" t="s">
        <v>2554</v>
      </c>
      <c r="B24" s="31">
        <v>0.08822916666666666</v>
      </c>
      <c r="C24" s="10" t="s">
        <v>69</v>
      </c>
      <c r="D24" s="10" t="s">
        <v>67</v>
      </c>
      <c r="E24" s="13">
        <v>10.0</v>
      </c>
      <c r="F24" s="13" t="s">
        <v>75</v>
      </c>
      <c r="J24" s="10" t="s">
        <v>2537</v>
      </c>
    </row>
    <row r="25">
      <c r="A25" s="10" t="s">
        <v>2554</v>
      </c>
      <c r="B25" s="31">
        <v>0.08912037037037036</v>
      </c>
      <c r="C25" s="10" t="s">
        <v>70</v>
      </c>
      <c r="D25" s="10" t="s">
        <v>83</v>
      </c>
      <c r="E25" s="13">
        <v>18.0</v>
      </c>
      <c r="F25" s="13" t="s">
        <v>75</v>
      </c>
      <c r="J25" s="10" t="s">
        <v>2537</v>
      </c>
    </row>
    <row r="26">
      <c r="A26" s="10" t="s">
        <v>2554</v>
      </c>
      <c r="B26" s="31">
        <v>0.09018518518518519</v>
      </c>
      <c r="C26" s="10" t="s">
        <v>66</v>
      </c>
      <c r="D26" s="10" t="s">
        <v>154</v>
      </c>
      <c r="E26" s="13">
        <v>14.0</v>
      </c>
      <c r="F26" s="73">
        <f>E26--2</f>
        <v>16</v>
      </c>
    </row>
    <row r="27">
      <c r="A27" s="10" t="s">
        <v>2554</v>
      </c>
      <c r="B27" s="31">
        <v>0.09436342592592592</v>
      </c>
      <c r="C27" s="10" t="s">
        <v>66</v>
      </c>
      <c r="D27" s="10" t="s">
        <v>78</v>
      </c>
      <c r="E27" s="13" t="s">
        <v>68</v>
      </c>
      <c r="F27" s="13">
        <v>20.0</v>
      </c>
    </row>
    <row r="28">
      <c r="A28" s="10" t="s">
        <v>2554</v>
      </c>
      <c r="B28" s="31">
        <v>0.09438657407407407</v>
      </c>
      <c r="C28" s="10" t="s">
        <v>70</v>
      </c>
      <c r="D28" s="10" t="s">
        <v>78</v>
      </c>
      <c r="E28" s="13">
        <v>18.0</v>
      </c>
      <c r="F28" s="73">
        <f>E28-9</f>
        <v>9</v>
      </c>
    </row>
    <row r="29">
      <c r="A29" s="10" t="s">
        <v>2554</v>
      </c>
      <c r="B29" s="31">
        <v>0.09439814814814815</v>
      </c>
      <c r="C29" s="10" t="s">
        <v>82</v>
      </c>
      <c r="D29" s="10" t="s">
        <v>78</v>
      </c>
      <c r="E29" s="13">
        <v>20.0</v>
      </c>
      <c r="F29" s="73">
        <f>E29-2</f>
        <v>18</v>
      </c>
    </row>
    <row r="30">
      <c r="A30" s="10" t="s">
        <v>2554</v>
      </c>
      <c r="B30" s="31">
        <v>0.09440972222222223</v>
      </c>
      <c r="C30" s="10" t="s">
        <v>74</v>
      </c>
      <c r="D30" s="10" t="s">
        <v>78</v>
      </c>
      <c r="E30" s="13">
        <v>20.0</v>
      </c>
      <c r="F30" s="73">
        <f>E30-9</f>
        <v>11</v>
      </c>
    </row>
    <row r="31">
      <c r="A31" s="10" t="s">
        <v>2554</v>
      </c>
      <c r="B31" s="31">
        <v>0.0944212962962963</v>
      </c>
      <c r="C31" s="10" t="s">
        <v>69</v>
      </c>
      <c r="D31" s="10" t="s">
        <v>78</v>
      </c>
      <c r="E31" s="13">
        <v>13.0</v>
      </c>
      <c r="F31" s="73">
        <f>E31-4</f>
        <v>9</v>
      </c>
    </row>
    <row r="32">
      <c r="A32" s="10" t="s">
        <v>2554</v>
      </c>
      <c r="B32" s="31">
        <v>0.0944212962962963</v>
      </c>
      <c r="C32" s="10" t="s">
        <v>968</v>
      </c>
      <c r="D32" s="10" t="s">
        <v>78</v>
      </c>
      <c r="E32" s="13" t="s">
        <v>88</v>
      </c>
      <c r="F32" s="13">
        <v>1.0</v>
      </c>
      <c r="H32" s="10" t="s">
        <v>2557</v>
      </c>
    </row>
    <row r="33">
      <c r="A33" s="10" t="s">
        <v>2554</v>
      </c>
      <c r="B33" s="31">
        <v>0.09491898148148148</v>
      </c>
      <c r="C33" s="10" t="s">
        <v>968</v>
      </c>
      <c r="D33" s="10" t="s">
        <v>81</v>
      </c>
      <c r="E33" s="13" t="s">
        <v>88</v>
      </c>
      <c r="F33" s="13">
        <v>1.0</v>
      </c>
      <c r="J33" s="10" t="s">
        <v>2291</v>
      </c>
    </row>
    <row r="34">
      <c r="A34" s="10" t="s">
        <v>2554</v>
      </c>
      <c r="B34" s="31">
        <v>0.09491898148148148</v>
      </c>
      <c r="C34" s="10" t="s">
        <v>968</v>
      </c>
      <c r="D34" s="10" t="s">
        <v>81</v>
      </c>
      <c r="E34" s="13">
        <v>19.0</v>
      </c>
      <c r="F34" s="73">
        <f>E34-2</f>
        <v>17</v>
      </c>
    </row>
    <row r="35">
      <c r="A35" s="10" t="s">
        <v>2554</v>
      </c>
      <c r="B35" s="31">
        <v>0.0965162037037037</v>
      </c>
      <c r="C35" s="10" t="s">
        <v>70</v>
      </c>
      <c r="D35" s="10" t="s">
        <v>362</v>
      </c>
      <c r="E35" s="13" t="s">
        <v>75</v>
      </c>
      <c r="F35" s="13" t="s">
        <v>75</v>
      </c>
      <c r="J35" s="10" t="s">
        <v>2291</v>
      </c>
    </row>
    <row r="36">
      <c r="A36" s="10" t="s">
        <v>2554</v>
      </c>
      <c r="B36" s="31">
        <v>0.0965162037037037</v>
      </c>
      <c r="C36" s="10" t="s">
        <v>70</v>
      </c>
      <c r="D36" s="10" t="s">
        <v>362</v>
      </c>
      <c r="E36" s="13">
        <v>19.0</v>
      </c>
      <c r="F36" s="73">
        <f>E36-2</f>
        <v>17</v>
      </c>
    </row>
    <row r="37">
      <c r="A37" s="10" t="s">
        <v>2554</v>
      </c>
      <c r="B37" s="31">
        <v>0.09726851851851852</v>
      </c>
      <c r="C37" s="10" t="s">
        <v>66</v>
      </c>
      <c r="D37" s="10" t="s">
        <v>83</v>
      </c>
      <c r="E37" s="13">
        <v>17.0</v>
      </c>
      <c r="F37" s="73">
        <f>E37-6</f>
        <v>11</v>
      </c>
    </row>
    <row r="38">
      <c r="A38" s="10" t="s">
        <v>2554</v>
      </c>
      <c r="B38" s="31">
        <v>0.09988425925925926</v>
      </c>
      <c r="C38" s="10" t="s">
        <v>968</v>
      </c>
      <c r="D38" s="10" t="s">
        <v>67</v>
      </c>
      <c r="E38" s="13">
        <v>17.0</v>
      </c>
      <c r="F38" s="13" t="s">
        <v>75</v>
      </c>
      <c r="J38" s="10" t="s">
        <v>2537</v>
      </c>
    </row>
    <row r="39">
      <c r="A39" s="10" t="s">
        <v>2554</v>
      </c>
      <c r="B39" s="31">
        <v>0.10166666666666667</v>
      </c>
      <c r="C39" s="10" t="s">
        <v>74</v>
      </c>
      <c r="D39" s="10" t="s">
        <v>67</v>
      </c>
      <c r="E39" s="13">
        <v>6.0</v>
      </c>
      <c r="F39" s="73">
        <f>E39-1</f>
        <v>5</v>
      </c>
    </row>
    <row r="40">
      <c r="A40" s="10" t="s">
        <v>2554</v>
      </c>
      <c r="B40" s="31">
        <v>0.10344907407407407</v>
      </c>
      <c r="C40" s="10" t="s">
        <v>70</v>
      </c>
      <c r="D40" s="10" t="s">
        <v>87</v>
      </c>
      <c r="E40" s="13">
        <v>24.0</v>
      </c>
      <c r="F40" s="73">
        <f>E40-5</f>
        <v>19</v>
      </c>
    </row>
    <row r="41">
      <c r="A41" s="10" t="s">
        <v>2554</v>
      </c>
      <c r="B41" s="31">
        <v>0.10347222222222222</v>
      </c>
      <c r="C41" s="10" t="s">
        <v>82</v>
      </c>
      <c r="D41" s="10" t="s">
        <v>87</v>
      </c>
      <c r="E41" s="13">
        <v>20.0</v>
      </c>
      <c r="F41" s="73">
        <f>E41-1</f>
        <v>19</v>
      </c>
    </row>
    <row r="42">
      <c r="A42" s="10" t="s">
        <v>2554</v>
      </c>
      <c r="B42" s="31">
        <v>0.10356481481481482</v>
      </c>
      <c r="C42" s="10" t="s">
        <v>69</v>
      </c>
      <c r="D42" s="10" t="s">
        <v>87</v>
      </c>
      <c r="E42" s="13">
        <v>15.0</v>
      </c>
      <c r="F42" s="73">
        <f>E42-4</f>
        <v>11</v>
      </c>
    </row>
    <row r="43">
      <c r="A43" s="10" t="s">
        <v>2554</v>
      </c>
      <c r="B43" s="31">
        <v>0.10357638888888888</v>
      </c>
      <c r="C43" s="10" t="s">
        <v>66</v>
      </c>
      <c r="D43" s="10" t="s">
        <v>87</v>
      </c>
      <c r="E43" s="13">
        <v>16.0</v>
      </c>
      <c r="F43" s="73">
        <f>E43-0</f>
        <v>16</v>
      </c>
    </row>
    <row r="44">
      <c r="A44" s="10" t="s">
        <v>2554</v>
      </c>
      <c r="B44" s="31">
        <v>0.1037037037037037</v>
      </c>
      <c r="C44" s="10" t="s">
        <v>74</v>
      </c>
      <c r="D44" s="10" t="s">
        <v>87</v>
      </c>
      <c r="E44" s="13">
        <v>12.0</v>
      </c>
      <c r="F44" s="73">
        <f>E44-5</f>
        <v>7</v>
      </c>
    </row>
    <row r="45">
      <c r="A45" s="10" t="s">
        <v>2554</v>
      </c>
      <c r="B45" s="31">
        <v>0.10373842592592593</v>
      </c>
      <c r="C45" s="10" t="s">
        <v>968</v>
      </c>
      <c r="D45" s="10" t="s">
        <v>87</v>
      </c>
      <c r="E45" s="13">
        <v>12.0</v>
      </c>
      <c r="F45" s="73">
        <f>E45-1</f>
        <v>11</v>
      </c>
    </row>
    <row r="46">
      <c r="A46" s="10" t="s">
        <v>2554</v>
      </c>
      <c r="B46" s="31">
        <v>0.10476851851851852</v>
      </c>
      <c r="C46" s="10" t="s">
        <v>70</v>
      </c>
      <c r="D46" s="10" t="s">
        <v>78</v>
      </c>
      <c r="E46" s="13">
        <v>22.0</v>
      </c>
      <c r="F46" s="73">
        <f>E46-9</f>
        <v>13</v>
      </c>
    </row>
    <row r="47">
      <c r="A47" s="10" t="s">
        <v>2554</v>
      </c>
      <c r="B47" s="31">
        <v>0.1049537037037037</v>
      </c>
      <c r="C47" s="10" t="s">
        <v>70</v>
      </c>
      <c r="D47" s="10" t="s">
        <v>93</v>
      </c>
      <c r="E47" s="13">
        <v>23.0</v>
      </c>
      <c r="F47" s="73">
        <f t="shared" ref="F47:F48" si="2">E47-10</f>
        <v>13</v>
      </c>
      <c r="J47" s="10" t="s">
        <v>2558</v>
      </c>
    </row>
    <row r="48">
      <c r="A48" s="10" t="s">
        <v>2554</v>
      </c>
      <c r="B48" s="31">
        <v>0.10497685185185185</v>
      </c>
      <c r="C48" s="10" t="s">
        <v>70</v>
      </c>
      <c r="D48" s="10" t="s">
        <v>93</v>
      </c>
      <c r="E48" s="13">
        <v>21.0</v>
      </c>
      <c r="F48" s="73">
        <f t="shared" si="2"/>
        <v>11</v>
      </c>
      <c r="J48" s="10" t="s">
        <v>2558</v>
      </c>
    </row>
    <row r="49">
      <c r="A49" s="10" t="s">
        <v>2554</v>
      </c>
      <c r="B49" s="31">
        <v>0.1050925925925926</v>
      </c>
      <c r="C49" s="10" t="s">
        <v>70</v>
      </c>
      <c r="D49" s="10" t="s">
        <v>91</v>
      </c>
      <c r="E49" s="13">
        <v>11.0</v>
      </c>
      <c r="F49" s="73"/>
      <c r="H49" s="10" t="s">
        <v>2559</v>
      </c>
    </row>
    <row r="50">
      <c r="A50" s="10" t="s">
        <v>2554</v>
      </c>
      <c r="B50" s="31">
        <v>0.10526620370370371</v>
      </c>
      <c r="C50" s="10" t="s">
        <v>70</v>
      </c>
      <c r="D50" s="10" t="s">
        <v>91</v>
      </c>
      <c r="E50" s="13">
        <v>9.0</v>
      </c>
      <c r="F50" s="73"/>
      <c r="H50" s="10" t="s">
        <v>2560</v>
      </c>
    </row>
    <row r="51">
      <c r="A51" s="10" t="s">
        <v>2554</v>
      </c>
      <c r="B51" s="31">
        <v>0.1071875</v>
      </c>
      <c r="C51" s="10" t="s">
        <v>82</v>
      </c>
      <c r="D51" s="10" t="s">
        <v>91</v>
      </c>
      <c r="E51" s="13">
        <v>18.0</v>
      </c>
      <c r="F51" s="73"/>
      <c r="H51" s="10" t="s">
        <v>2561</v>
      </c>
    </row>
    <row r="52">
      <c r="A52" s="10" t="s">
        <v>2554</v>
      </c>
      <c r="B52" s="31">
        <v>0.1079050925925926</v>
      </c>
      <c r="C52" s="10" t="s">
        <v>82</v>
      </c>
      <c r="D52" s="10" t="s">
        <v>81</v>
      </c>
      <c r="E52" s="13">
        <v>20.0</v>
      </c>
      <c r="F52" s="73">
        <f>E52-3</f>
        <v>17</v>
      </c>
      <c r="H52" s="10" t="s">
        <v>2562</v>
      </c>
    </row>
    <row r="53">
      <c r="A53" s="10" t="s">
        <v>2554</v>
      </c>
      <c r="B53" s="31">
        <v>0.10851851851851851</v>
      </c>
      <c r="C53" s="10" t="s">
        <v>66</v>
      </c>
      <c r="D53" s="10" t="s">
        <v>93</v>
      </c>
      <c r="E53" s="13">
        <v>23.0</v>
      </c>
      <c r="F53" s="73">
        <f t="shared" ref="F53:F54" si="3">E53-10</f>
        <v>13</v>
      </c>
      <c r="J53" s="10" t="s">
        <v>2563</v>
      </c>
    </row>
    <row r="54">
      <c r="A54" s="10" t="s">
        <v>2554</v>
      </c>
      <c r="B54" s="31">
        <v>0.10857638888888889</v>
      </c>
      <c r="C54" s="10" t="s">
        <v>66</v>
      </c>
      <c r="D54" s="10" t="s">
        <v>93</v>
      </c>
      <c r="E54" s="13">
        <v>14.0</v>
      </c>
      <c r="F54" s="73">
        <f t="shared" si="3"/>
        <v>4</v>
      </c>
      <c r="J54" s="10" t="s">
        <v>2563</v>
      </c>
    </row>
    <row r="55">
      <c r="A55" s="10" t="s">
        <v>2554</v>
      </c>
      <c r="B55" s="31">
        <v>0.10872685185185185</v>
      </c>
      <c r="C55" s="10" t="s">
        <v>66</v>
      </c>
      <c r="D55" s="10" t="s">
        <v>91</v>
      </c>
      <c r="E55" s="13">
        <v>15.0</v>
      </c>
      <c r="F55" s="73"/>
      <c r="H55" s="10" t="s">
        <v>2564</v>
      </c>
    </row>
    <row r="56">
      <c r="A56" s="10" t="s">
        <v>2554</v>
      </c>
      <c r="B56" s="31">
        <v>0.11003472222222223</v>
      </c>
      <c r="C56" s="10" t="s">
        <v>69</v>
      </c>
      <c r="D56" s="10" t="s">
        <v>89</v>
      </c>
      <c r="E56" s="13">
        <v>20.0</v>
      </c>
      <c r="F56" s="73">
        <f>E56-9</f>
        <v>11</v>
      </c>
      <c r="J56" s="10" t="s">
        <v>2565</v>
      </c>
    </row>
    <row r="57">
      <c r="A57" s="10" t="s">
        <v>2554</v>
      </c>
      <c r="B57" s="31">
        <v>0.11015046296296296</v>
      </c>
      <c r="C57" s="10" t="s">
        <v>69</v>
      </c>
      <c r="D57" s="10" t="s">
        <v>91</v>
      </c>
      <c r="E57" s="13">
        <v>11.0</v>
      </c>
      <c r="F57" s="73"/>
      <c r="H57" s="10" t="s">
        <v>2559</v>
      </c>
    </row>
    <row r="58">
      <c r="A58" s="10" t="s">
        <v>2554</v>
      </c>
      <c r="B58" s="31">
        <v>0.11153935185185185</v>
      </c>
      <c r="C58" s="10" t="s">
        <v>66</v>
      </c>
      <c r="D58" s="10" t="s">
        <v>91</v>
      </c>
      <c r="E58" s="13">
        <v>3.0</v>
      </c>
      <c r="F58" s="73"/>
      <c r="H58" s="10" t="s">
        <v>2566</v>
      </c>
    </row>
    <row r="59">
      <c r="A59" s="10" t="s">
        <v>2554</v>
      </c>
      <c r="B59" s="31">
        <v>0.11209490740740741</v>
      </c>
      <c r="C59" s="10" t="s">
        <v>968</v>
      </c>
      <c r="D59" s="10" t="s">
        <v>580</v>
      </c>
      <c r="E59" s="13" t="s">
        <v>75</v>
      </c>
      <c r="F59" s="13" t="s">
        <v>75</v>
      </c>
    </row>
    <row r="60">
      <c r="A60" s="10" t="s">
        <v>2554</v>
      </c>
      <c r="B60" s="31">
        <v>0.11350694444444444</v>
      </c>
      <c r="C60" s="10" t="s">
        <v>74</v>
      </c>
      <c r="D60" s="10" t="s">
        <v>93</v>
      </c>
      <c r="E60" s="13">
        <f t="shared" ref="E60:E61" si="4">F60+10</f>
        <v>21</v>
      </c>
      <c r="F60" s="13">
        <v>11.0</v>
      </c>
      <c r="J60" s="10" t="s">
        <v>2567</v>
      </c>
    </row>
    <row r="61">
      <c r="A61" s="10" t="s">
        <v>2554</v>
      </c>
      <c r="B61" s="31">
        <v>0.11350694444444444</v>
      </c>
      <c r="C61" s="10" t="s">
        <v>74</v>
      </c>
      <c r="D61" s="10" t="s">
        <v>93</v>
      </c>
      <c r="E61" s="73">
        <f t="shared" si="4"/>
        <v>22</v>
      </c>
      <c r="F61" s="13">
        <v>12.0</v>
      </c>
      <c r="J61" s="10" t="s">
        <v>2293</v>
      </c>
    </row>
    <row r="62">
      <c r="A62" s="10" t="s">
        <v>2554</v>
      </c>
      <c r="B62" s="31">
        <v>0.11393518518518518</v>
      </c>
      <c r="C62" s="10" t="s">
        <v>74</v>
      </c>
      <c r="D62" s="10" t="s">
        <v>91</v>
      </c>
      <c r="E62" s="13">
        <v>36.0</v>
      </c>
      <c r="F62" s="73"/>
      <c r="H62" s="10" t="s">
        <v>2568</v>
      </c>
    </row>
    <row r="63">
      <c r="A63" s="10" t="s">
        <v>2554</v>
      </c>
      <c r="B63" s="31">
        <v>0.11472222222222223</v>
      </c>
      <c r="C63" s="10" t="s">
        <v>74</v>
      </c>
      <c r="D63" s="10" t="s">
        <v>93</v>
      </c>
      <c r="E63" s="13" t="s">
        <v>88</v>
      </c>
      <c r="F63" s="13">
        <v>1.0</v>
      </c>
      <c r="J63" s="10" t="s">
        <v>2567</v>
      </c>
    </row>
    <row r="64">
      <c r="A64" s="10" t="s">
        <v>2554</v>
      </c>
      <c r="B64" s="31">
        <v>0.11472222222222223</v>
      </c>
      <c r="C64" s="10" t="s">
        <v>74</v>
      </c>
      <c r="D64" s="10" t="s">
        <v>93</v>
      </c>
      <c r="E64" s="13">
        <v>2.0</v>
      </c>
      <c r="F64" s="13">
        <v>2.0</v>
      </c>
      <c r="J64" s="10" t="s">
        <v>2293</v>
      </c>
    </row>
    <row r="65">
      <c r="A65" s="10" t="s">
        <v>2554</v>
      </c>
      <c r="B65" s="31">
        <v>0.11501157407407407</v>
      </c>
      <c r="C65" s="10" t="s">
        <v>74</v>
      </c>
      <c r="D65" s="10" t="s">
        <v>91</v>
      </c>
      <c r="E65" s="13">
        <v>1.0</v>
      </c>
      <c r="F65" s="73"/>
      <c r="H65" s="10" t="s">
        <v>2569</v>
      </c>
    </row>
    <row r="66">
      <c r="A66" s="10" t="s">
        <v>2554</v>
      </c>
      <c r="B66" s="31">
        <v>0.11765046296296296</v>
      </c>
      <c r="C66" s="10" t="s">
        <v>66</v>
      </c>
      <c r="D66" s="10" t="s">
        <v>91</v>
      </c>
      <c r="E66" s="13">
        <v>1.0</v>
      </c>
      <c r="F66" s="73"/>
      <c r="H66" s="10" t="s">
        <v>2570</v>
      </c>
    </row>
    <row r="67">
      <c r="A67" s="10" t="s">
        <v>2554</v>
      </c>
      <c r="B67" s="31">
        <v>0.11872685185185185</v>
      </c>
      <c r="C67" s="10" t="s">
        <v>69</v>
      </c>
      <c r="D67" s="10" t="s">
        <v>81</v>
      </c>
      <c r="E67" s="13">
        <v>5.0</v>
      </c>
      <c r="F67" s="73">
        <f>E67-2</f>
        <v>3</v>
      </c>
    </row>
    <row r="68">
      <c r="A68" s="10" t="s">
        <v>2554</v>
      </c>
      <c r="B68" s="31">
        <v>0.11921296296296297</v>
      </c>
      <c r="C68" s="10" t="s">
        <v>70</v>
      </c>
      <c r="D68" s="10" t="s">
        <v>93</v>
      </c>
      <c r="E68" s="13">
        <v>25.0</v>
      </c>
      <c r="F68" s="73">
        <f t="shared" ref="F68:F69" si="5">E68-10</f>
        <v>15</v>
      </c>
      <c r="J68" s="10" t="s">
        <v>2558</v>
      </c>
    </row>
    <row r="69">
      <c r="A69" s="10" t="s">
        <v>2554</v>
      </c>
      <c r="B69" s="31">
        <v>0.11925925925925926</v>
      </c>
      <c r="C69" s="10" t="s">
        <v>70</v>
      </c>
      <c r="D69" s="10" t="s">
        <v>93</v>
      </c>
      <c r="E69" s="13">
        <v>23.0</v>
      </c>
      <c r="F69" s="73">
        <f t="shared" si="5"/>
        <v>13</v>
      </c>
      <c r="J69" s="10" t="s">
        <v>2558</v>
      </c>
    </row>
    <row r="70">
      <c r="A70" s="10" t="s">
        <v>2554</v>
      </c>
      <c r="B70" s="31">
        <v>0.11931712962962963</v>
      </c>
      <c r="C70" s="10" t="s">
        <v>70</v>
      </c>
      <c r="D70" s="10" t="s">
        <v>91</v>
      </c>
      <c r="E70" s="13">
        <v>10.0</v>
      </c>
      <c r="F70" s="73"/>
      <c r="H70" s="10" t="s">
        <v>2571</v>
      </c>
    </row>
    <row r="71">
      <c r="A71" s="10" t="s">
        <v>2554</v>
      </c>
      <c r="B71" s="31">
        <v>0.11935185185185185</v>
      </c>
      <c r="C71" s="10" t="s">
        <v>70</v>
      </c>
      <c r="D71" s="10" t="s">
        <v>91</v>
      </c>
      <c r="E71" s="13">
        <v>11.0</v>
      </c>
      <c r="F71" s="73"/>
      <c r="H71" s="10" t="s">
        <v>2572</v>
      </c>
    </row>
    <row r="72">
      <c r="A72" s="10" t="s">
        <v>2554</v>
      </c>
      <c r="B72" s="31">
        <v>0.11965277777777777</v>
      </c>
      <c r="C72" s="10" t="s">
        <v>70</v>
      </c>
      <c r="D72" s="10" t="s">
        <v>93</v>
      </c>
      <c r="E72" s="13">
        <v>15.0</v>
      </c>
      <c r="F72" s="73">
        <f t="shared" ref="F72:F73" si="6">E72-10</f>
        <v>5</v>
      </c>
      <c r="J72" s="10" t="s">
        <v>2558</v>
      </c>
    </row>
    <row r="73">
      <c r="A73" s="10" t="s">
        <v>2554</v>
      </c>
      <c r="B73" s="31">
        <v>0.11967592592592592</v>
      </c>
      <c r="C73" s="10" t="s">
        <v>70</v>
      </c>
      <c r="D73" s="10" t="s">
        <v>93</v>
      </c>
      <c r="E73" s="13">
        <v>12.0</v>
      </c>
      <c r="F73" s="73">
        <f t="shared" si="6"/>
        <v>2</v>
      </c>
      <c r="J73" s="10" t="s">
        <v>2558</v>
      </c>
    </row>
    <row r="74">
      <c r="A74" s="10" t="s">
        <v>2554</v>
      </c>
      <c r="B74" s="31">
        <v>0.11980324074074074</v>
      </c>
      <c r="C74" s="10" t="s">
        <v>70</v>
      </c>
      <c r="D74" s="10" t="s">
        <v>91</v>
      </c>
      <c r="E74" s="13">
        <v>7.0</v>
      </c>
      <c r="F74" s="73"/>
      <c r="H74" s="10" t="s">
        <v>2573</v>
      </c>
    </row>
    <row r="75">
      <c r="A75" s="10" t="s">
        <v>2554</v>
      </c>
      <c r="B75" s="31">
        <v>0.1209375</v>
      </c>
      <c r="C75" s="10" t="s">
        <v>82</v>
      </c>
      <c r="D75" s="10" t="s">
        <v>91</v>
      </c>
      <c r="E75" s="13">
        <v>32.0</v>
      </c>
      <c r="F75" s="73"/>
      <c r="H75" s="10" t="s">
        <v>2574</v>
      </c>
      <c r="I75" s="10">
        <v>3.0</v>
      </c>
      <c r="J75" s="10" t="s">
        <v>2575</v>
      </c>
    </row>
    <row r="76">
      <c r="A76" s="10" t="s">
        <v>2554</v>
      </c>
      <c r="B76" s="31">
        <v>0.12313657407407408</v>
      </c>
      <c r="C76" s="10" t="s">
        <v>66</v>
      </c>
      <c r="D76" s="10" t="s">
        <v>93</v>
      </c>
      <c r="E76" s="13">
        <v>14.0</v>
      </c>
      <c r="F76" s="73">
        <f t="shared" ref="F76:F77" si="7">E76-11</f>
        <v>3</v>
      </c>
      <c r="J76" s="10" t="s">
        <v>2563</v>
      </c>
    </row>
    <row r="77">
      <c r="A77" s="10" t="s">
        <v>2554</v>
      </c>
      <c r="B77" s="31">
        <v>0.12322916666666667</v>
      </c>
      <c r="C77" s="10" t="s">
        <v>66</v>
      </c>
      <c r="D77" s="10" t="s">
        <v>93</v>
      </c>
      <c r="E77" s="13">
        <v>18.0</v>
      </c>
      <c r="F77" s="73">
        <f t="shared" si="7"/>
        <v>7</v>
      </c>
      <c r="J77" s="10" t="s">
        <v>2563</v>
      </c>
    </row>
    <row r="78">
      <c r="A78" s="10" t="s">
        <v>2554</v>
      </c>
      <c r="B78" s="31">
        <v>0.12340277777777778</v>
      </c>
      <c r="C78" s="10" t="s">
        <v>66</v>
      </c>
      <c r="D78" s="10" t="s">
        <v>91</v>
      </c>
      <c r="E78" s="13">
        <v>33.0</v>
      </c>
      <c r="F78" s="73"/>
      <c r="H78" s="10" t="s">
        <v>2576</v>
      </c>
    </row>
    <row r="79">
      <c r="A79" s="10" t="s">
        <v>2554</v>
      </c>
      <c r="B79" s="31">
        <v>0.12450231481481482</v>
      </c>
      <c r="C79" s="10" t="s">
        <v>69</v>
      </c>
      <c r="D79" s="10" t="s">
        <v>89</v>
      </c>
      <c r="E79" s="13">
        <v>21.0</v>
      </c>
      <c r="F79" s="73">
        <f>E79-9</f>
        <v>12</v>
      </c>
      <c r="J79" s="10" t="s">
        <v>2565</v>
      </c>
    </row>
    <row r="80">
      <c r="A80" s="10" t="s">
        <v>2554</v>
      </c>
      <c r="B80" s="31">
        <v>0.12465277777777778</v>
      </c>
      <c r="C80" s="10" t="s">
        <v>69</v>
      </c>
      <c r="D80" s="10" t="s">
        <v>91</v>
      </c>
      <c r="E80" s="13">
        <v>6.0</v>
      </c>
      <c r="F80" s="73"/>
      <c r="H80" s="10" t="s">
        <v>2577</v>
      </c>
    </row>
    <row r="81">
      <c r="A81" s="10" t="s">
        <v>2554</v>
      </c>
      <c r="B81" s="31">
        <v>0.12486111111111112</v>
      </c>
      <c r="C81" s="10" t="s">
        <v>69</v>
      </c>
      <c r="D81" s="10" t="s">
        <v>89</v>
      </c>
      <c r="E81" s="13">
        <v>27.0</v>
      </c>
      <c r="F81" s="73">
        <f>E81-9</f>
        <v>18</v>
      </c>
      <c r="H81" s="10"/>
      <c r="J81" s="10" t="s">
        <v>2578</v>
      </c>
    </row>
    <row r="82">
      <c r="A82" s="10" t="s">
        <v>2554</v>
      </c>
      <c r="B82" s="31">
        <v>0.1249537037037037</v>
      </c>
      <c r="C82" s="10" t="s">
        <v>69</v>
      </c>
      <c r="D82" s="10" t="s">
        <v>91</v>
      </c>
      <c r="E82" s="13">
        <v>20.0</v>
      </c>
      <c r="F82" s="73"/>
      <c r="H82" s="10" t="s">
        <v>2579</v>
      </c>
      <c r="I82" s="10">
        <v>1.0</v>
      </c>
      <c r="J82" s="10" t="s">
        <v>119</v>
      </c>
    </row>
    <row r="83">
      <c r="A83" s="10" t="s">
        <v>2554</v>
      </c>
      <c r="B83" s="31">
        <v>0.12636574074074075</v>
      </c>
      <c r="C83" s="10" t="s">
        <v>968</v>
      </c>
      <c r="D83" s="10" t="s">
        <v>81</v>
      </c>
      <c r="E83" s="13" t="s">
        <v>75</v>
      </c>
      <c r="F83" s="13" t="s">
        <v>75</v>
      </c>
      <c r="J83" s="10" t="s">
        <v>2580</v>
      </c>
    </row>
    <row r="84">
      <c r="A84" s="10" t="s">
        <v>2554</v>
      </c>
      <c r="B84" s="31">
        <v>0.12636574074074075</v>
      </c>
      <c r="C84" s="10" t="s">
        <v>968</v>
      </c>
      <c r="D84" s="10" t="s">
        <v>81</v>
      </c>
      <c r="E84" s="13" t="s">
        <v>75</v>
      </c>
      <c r="F84" s="13" t="s">
        <v>75</v>
      </c>
      <c r="J84" s="10" t="s">
        <v>85</v>
      </c>
    </row>
    <row r="85">
      <c r="A85" s="10" t="s">
        <v>2554</v>
      </c>
      <c r="B85" s="31">
        <v>0.12738425925925925</v>
      </c>
      <c r="C85" s="10" t="s">
        <v>74</v>
      </c>
      <c r="D85" s="10" t="s">
        <v>93</v>
      </c>
      <c r="E85" s="13">
        <v>19.0</v>
      </c>
      <c r="F85" s="73">
        <f>E85-10</f>
        <v>9</v>
      </c>
      <c r="J85" s="10" t="s">
        <v>2581</v>
      </c>
    </row>
    <row r="86">
      <c r="A86" s="10" t="s">
        <v>2554</v>
      </c>
      <c r="B86" s="31">
        <v>0.12744212962962964</v>
      </c>
      <c r="C86" s="10" t="s">
        <v>74</v>
      </c>
      <c r="D86" s="10" t="s">
        <v>91</v>
      </c>
      <c r="E86" s="13" t="s">
        <v>75</v>
      </c>
      <c r="F86" s="73"/>
      <c r="H86" s="10" t="s">
        <v>2582</v>
      </c>
      <c r="I86" s="10">
        <v>1.0</v>
      </c>
    </row>
    <row r="87">
      <c r="A87" s="10" t="s">
        <v>2554</v>
      </c>
      <c r="B87" s="31">
        <v>0.12996527777777778</v>
      </c>
      <c r="C87" s="10" t="s">
        <v>70</v>
      </c>
      <c r="D87" s="10" t="s">
        <v>83</v>
      </c>
      <c r="E87" s="13">
        <v>21.0</v>
      </c>
      <c r="F87" s="73">
        <f>E87-6</f>
        <v>15</v>
      </c>
    </row>
    <row r="88">
      <c r="A88" s="10" t="s">
        <v>2554</v>
      </c>
      <c r="B88" s="31">
        <v>0.13092592592592592</v>
      </c>
      <c r="C88" s="10" t="s">
        <v>66</v>
      </c>
      <c r="D88" s="10" t="s">
        <v>67</v>
      </c>
      <c r="E88" s="13">
        <v>17.0</v>
      </c>
      <c r="F88" s="73">
        <f>E88-2</f>
        <v>15</v>
      </c>
    </row>
    <row r="89">
      <c r="A89" s="10" t="s">
        <v>2554</v>
      </c>
      <c r="B89" s="31">
        <v>0.13145833333333334</v>
      </c>
      <c r="C89" s="10" t="s">
        <v>66</v>
      </c>
      <c r="D89" s="10" t="s">
        <v>580</v>
      </c>
      <c r="E89" s="13" t="s">
        <v>88</v>
      </c>
      <c r="F89" s="13">
        <v>1.0</v>
      </c>
    </row>
    <row r="90">
      <c r="A90" s="10" t="s">
        <v>2554</v>
      </c>
      <c r="B90" s="31">
        <v>0.1331365740740741</v>
      </c>
      <c r="C90" s="10" t="s">
        <v>968</v>
      </c>
      <c r="D90" s="10" t="s">
        <v>67</v>
      </c>
      <c r="E90" s="13">
        <v>19.0</v>
      </c>
      <c r="F90" s="73">
        <f>E90-9</f>
        <v>10</v>
      </c>
    </row>
    <row r="91">
      <c r="A91" s="10" t="s">
        <v>2554</v>
      </c>
      <c r="B91" s="31">
        <v>0.13380787037037037</v>
      </c>
      <c r="C91" s="10" t="s">
        <v>66</v>
      </c>
      <c r="D91" s="10" t="s">
        <v>83</v>
      </c>
      <c r="E91" s="13">
        <v>21.0</v>
      </c>
      <c r="F91" s="73">
        <f t="shared" ref="F91:F92" si="8">E91-6</f>
        <v>15</v>
      </c>
    </row>
    <row r="92">
      <c r="A92" s="10" t="s">
        <v>2554</v>
      </c>
      <c r="B92" s="31">
        <v>0.13380787037037037</v>
      </c>
      <c r="C92" s="10" t="s">
        <v>70</v>
      </c>
      <c r="D92" s="10" t="s">
        <v>83</v>
      </c>
      <c r="E92" s="13">
        <v>24.0</v>
      </c>
      <c r="F92" s="73">
        <f t="shared" si="8"/>
        <v>18</v>
      </c>
    </row>
    <row r="93">
      <c r="A93" s="10" t="s">
        <v>2554</v>
      </c>
      <c r="B93" s="31">
        <v>0.13472222222222222</v>
      </c>
      <c r="C93" s="10" t="s">
        <v>70</v>
      </c>
      <c r="D93" s="10" t="s">
        <v>83</v>
      </c>
      <c r="E93" s="13">
        <v>17.0</v>
      </c>
      <c r="F93" s="73">
        <f>E93-9</f>
        <v>8</v>
      </c>
    </row>
    <row r="94">
      <c r="A94" s="10" t="s">
        <v>2554</v>
      </c>
      <c r="B94" s="31">
        <v>0.13561342592592593</v>
      </c>
      <c r="C94" s="10" t="s">
        <v>74</v>
      </c>
      <c r="D94" s="10" t="s">
        <v>79</v>
      </c>
      <c r="E94" s="13">
        <v>15.0</v>
      </c>
      <c r="F94" s="13" t="s">
        <v>75</v>
      </c>
      <c r="J94" s="10" t="s">
        <v>2537</v>
      </c>
    </row>
    <row r="95">
      <c r="A95" s="10" t="s">
        <v>2554</v>
      </c>
      <c r="B95" s="31">
        <v>0.13592592592592592</v>
      </c>
      <c r="C95" s="10" t="s">
        <v>74</v>
      </c>
      <c r="D95" s="10" t="s">
        <v>79</v>
      </c>
      <c r="E95" s="13">
        <v>23.0</v>
      </c>
      <c r="F95" s="73">
        <f t="shared" ref="F95:F97" si="9">E95-4</f>
        <v>19</v>
      </c>
    </row>
    <row r="96">
      <c r="A96" s="10" t="s">
        <v>2554</v>
      </c>
      <c r="B96" s="31">
        <v>0.13636574074074073</v>
      </c>
      <c r="C96" s="10" t="s">
        <v>74</v>
      </c>
      <c r="D96" s="10" t="s">
        <v>79</v>
      </c>
      <c r="E96" s="13">
        <v>14.0</v>
      </c>
      <c r="F96" s="73">
        <f t="shared" si="9"/>
        <v>10</v>
      </c>
    </row>
    <row r="97">
      <c r="A97" s="10" t="s">
        <v>2554</v>
      </c>
      <c r="B97" s="31">
        <v>0.13686342592592593</v>
      </c>
      <c r="C97" s="10" t="s">
        <v>74</v>
      </c>
      <c r="D97" s="10" t="s">
        <v>79</v>
      </c>
      <c r="E97" s="13">
        <v>18.0</v>
      </c>
      <c r="F97" s="73">
        <f t="shared" si="9"/>
        <v>14</v>
      </c>
    </row>
    <row r="98">
      <c r="A98" s="10" t="s">
        <v>2554</v>
      </c>
      <c r="B98" s="31">
        <v>0.13686342592592593</v>
      </c>
      <c r="C98" s="10" t="s">
        <v>74</v>
      </c>
      <c r="D98" s="10" t="s">
        <v>79</v>
      </c>
      <c r="E98" s="13" t="s">
        <v>88</v>
      </c>
      <c r="F98" s="13">
        <v>1.0</v>
      </c>
    </row>
    <row r="99">
      <c r="A99" s="10" t="s">
        <v>2554</v>
      </c>
      <c r="B99" s="31">
        <v>0.13771990740740742</v>
      </c>
      <c r="C99" s="10" t="s">
        <v>82</v>
      </c>
      <c r="D99" s="10" t="s">
        <v>83</v>
      </c>
      <c r="E99" s="13">
        <v>25.0</v>
      </c>
      <c r="F99" s="73">
        <f>E99-9</f>
        <v>16</v>
      </c>
    </row>
    <row r="100">
      <c r="A100" s="10" t="s">
        <v>2554</v>
      </c>
      <c r="B100" s="31">
        <v>0.1387847222222222</v>
      </c>
      <c r="C100" s="10" t="s">
        <v>70</v>
      </c>
      <c r="D100" s="10" t="s">
        <v>79</v>
      </c>
      <c r="E100" s="13">
        <v>20.0</v>
      </c>
      <c r="F100" s="13" t="s">
        <v>75</v>
      </c>
      <c r="J100" s="10" t="s">
        <v>2537</v>
      </c>
    </row>
    <row r="101">
      <c r="A101" s="10" t="s">
        <v>2554</v>
      </c>
      <c r="B101" s="31">
        <v>0.1399537037037037</v>
      </c>
      <c r="C101" s="10" t="s">
        <v>70</v>
      </c>
      <c r="D101" s="10" t="s">
        <v>67</v>
      </c>
      <c r="E101" s="13">
        <v>9.0</v>
      </c>
      <c r="F101" s="73">
        <f>E101-3</f>
        <v>6</v>
      </c>
    </row>
    <row r="102">
      <c r="A102" s="10" t="s">
        <v>2554</v>
      </c>
      <c r="B102" s="31">
        <v>0.1408912037037037</v>
      </c>
      <c r="C102" s="10" t="s">
        <v>70</v>
      </c>
      <c r="D102" s="10" t="s">
        <v>362</v>
      </c>
      <c r="E102" s="13">
        <v>12.0</v>
      </c>
      <c r="F102" s="73">
        <f>E102-2</f>
        <v>10</v>
      </c>
    </row>
    <row r="103">
      <c r="A103" s="10" t="s">
        <v>2554</v>
      </c>
      <c r="B103" s="31">
        <v>0.14130787037037038</v>
      </c>
      <c r="C103" s="10" t="s">
        <v>968</v>
      </c>
      <c r="D103" s="10" t="s">
        <v>67</v>
      </c>
      <c r="E103" s="13">
        <v>17.0</v>
      </c>
      <c r="F103" s="73">
        <f t="shared" ref="F103:F105" si="10">E103-9</f>
        <v>8</v>
      </c>
    </row>
    <row r="104">
      <c r="A104" s="10" t="s">
        <v>2554</v>
      </c>
      <c r="B104" s="31">
        <v>0.14271990740740742</v>
      </c>
      <c r="C104" s="10" t="s">
        <v>82</v>
      </c>
      <c r="D104" s="10" t="s">
        <v>362</v>
      </c>
      <c r="E104" s="13">
        <v>13.0</v>
      </c>
      <c r="F104" s="73">
        <f t="shared" si="10"/>
        <v>4</v>
      </c>
    </row>
    <row r="105">
      <c r="A105" s="10" t="s">
        <v>2554</v>
      </c>
      <c r="B105" s="31">
        <v>0.14331018518518518</v>
      </c>
      <c r="C105" s="10" t="s">
        <v>968</v>
      </c>
      <c r="D105" s="10" t="s">
        <v>67</v>
      </c>
      <c r="E105" s="13">
        <v>23.0</v>
      </c>
      <c r="F105" s="73">
        <f t="shared" si="10"/>
        <v>14</v>
      </c>
    </row>
    <row r="106">
      <c r="A106" s="10" t="s">
        <v>2554</v>
      </c>
      <c r="B106" s="31">
        <v>0.144375</v>
      </c>
      <c r="C106" s="10" t="s">
        <v>66</v>
      </c>
      <c r="D106" s="10" t="s">
        <v>155</v>
      </c>
      <c r="E106" s="13">
        <v>23.0</v>
      </c>
      <c r="F106" s="73"/>
    </row>
    <row r="107">
      <c r="A107" s="10" t="s">
        <v>2554</v>
      </c>
      <c r="B107" s="31">
        <v>0.144375</v>
      </c>
      <c r="C107" s="10" t="s">
        <v>70</v>
      </c>
      <c r="D107" s="10" t="s">
        <v>155</v>
      </c>
      <c r="E107" s="13">
        <v>26.0</v>
      </c>
      <c r="F107" s="73"/>
    </row>
    <row r="108">
      <c r="A108" s="10" t="s">
        <v>2554</v>
      </c>
      <c r="B108" s="31">
        <v>0.144375</v>
      </c>
      <c r="C108" s="10" t="s">
        <v>82</v>
      </c>
      <c r="D108" s="10" t="s">
        <v>155</v>
      </c>
      <c r="E108" s="13">
        <v>44.0</v>
      </c>
      <c r="F108" s="73"/>
    </row>
    <row r="109">
      <c r="A109" s="10" t="s">
        <v>2554</v>
      </c>
      <c r="B109" s="31">
        <v>0.144375</v>
      </c>
      <c r="C109" s="10" t="s">
        <v>74</v>
      </c>
      <c r="D109" s="10" t="s">
        <v>155</v>
      </c>
      <c r="E109" s="13">
        <v>34.0</v>
      </c>
      <c r="F109" s="73"/>
    </row>
    <row r="110">
      <c r="A110" s="10" t="s">
        <v>2554</v>
      </c>
      <c r="B110" s="31">
        <v>0.144375</v>
      </c>
      <c r="C110" s="10" t="s">
        <v>69</v>
      </c>
      <c r="D110" s="10" t="s">
        <v>155</v>
      </c>
      <c r="E110" s="13">
        <v>26.0</v>
      </c>
      <c r="F110" s="73"/>
    </row>
    <row r="111">
      <c r="A111" s="10" t="s">
        <v>2554</v>
      </c>
      <c r="B111" s="31">
        <v>0.144375</v>
      </c>
      <c r="C111" s="10" t="s">
        <v>968</v>
      </c>
      <c r="D111" s="10" t="s">
        <v>155</v>
      </c>
      <c r="E111" s="13">
        <v>38.0</v>
      </c>
      <c r="F111" s="73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7.29"/>
    <col customWidth="1" min="5" max="5" width="10.43"/>
    <col customWidth="1" min="6" max="6" width="12.43"/>
    <col customWidth="1" min="7" max="7" width="5.14"/>
    <col customWidth="1" min="8" max="8" width="39.0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2583</v>
      </c>
      <c r="B2" s="31">
        <v>0.01037037037037037</v>
      </c>
      <c r="C2" s="10" t="s">
        <v>82</v>
      </c>
      <c r="D2" s="10" t="s">
        <v>67</v>
      </c>
      <c r="E2" s="13">
        <v>19.0</v>
      </c>
      <c r="F2" s="16">
        <f>E2-4</f>
        <v>15</v>
      </c>
    </row>
    <row r="3">
      <c r="A3" s="10" t="s">
        <v>2583</v>
      </c>
      <c r="B3" s="31">
        <v>0.011851851851851851</v>
      </c>
      <c r="C3" s="10" t="s">
        <v>70</v>
      </c>
      <c r="D3" s="10" t="s">
        <v>67</v>
      </c>
      <c r="E3" s="13" t="s">
        <v>75</v>
      </c>
      <c r="F3" s="13" t="s">
        <v>75</v>
      </c>
    </row>
    <row r="4">
      <c r="A4" s="10" t="s">
        <v>2583</v>
      </c>
      <c r="B4" s="31">
        <v>0.015671296296296298</v>
      </c>
      <c r="C4" s="10" t="s">
        <v>69</v>
      </c>
      <c r="D4" s="10" t="s">
        <v>67</v>
      </c>
      <c r="E4" s="13">
        <v>9.0</v>
      </c>
      <c r="F4" s="16">
        <f>E4-5</f>
        <v>4</v>
      </c>
    </row>
    <row r="5">
      <c r="A5" s="10" t="s">
        <v>2583</v>
      </c>
      <c r="B5" s="31">
        <v>0.01778935185185185</v>
      </c>
      <c r="C5" s="10" t="s">
        <v>70</v>
      </c>
      <c r="D5" s="10" t="s">
        <v>79</v>
      </c>
      <c r="E5" s="13">
        <v>25.0</v>
      </c>
      <c r="F5" s="13" t="s">
        <v>75</v>
      </c>
      <c r="J5" s="10" t="s">
        <v>2537</v>
      </c>
    </row>
    <row r="6">
      <c r="A6" s="10" t="s">
        <v>2583</v>
      </c>
      <c r="B6" s="31">
        <v>0.019131944444444444</v>
      </c>
      <c r="C6" s="10" t="s">
        <v>69</v>
      </c>
      <c r="D6" s="10" t="s">
        <v>87</v>
      </c>
      <c r="E6" s="13">
        <v>20.0</v>
      </c>
      <c r="F6" s="73">
        <f>E6-4</f>
        <v>16</v>
      </c>
    </row>
    <row r="7">
      <c r="A7" s="10" t="s">
        <v>2583</v>
      </c>
      <c r="B7" s="31">
        <v>0.019178240740740742</v>
      </c>
      <c r="C7" s="10" t="s">
        <v>82</v>
      </c>
      <c r="D7" s="10" t="s">
        <v>87</v>
      </c>
      <c r="E7" s="13">
        <v>9.0</v>
      </c>
      <c r="F7" s="73">
        <f>E7-1</f>
        <v>8</v>
      </c>
    </row>
    <row r="8">
      <c r="A8" s="10" t="s">
        <v>2583</v>
      </c>
      <c r="B8" s="31">
        <v>0.02125</v>
      </c>
      <c r="C8" s="10" t="s">
        <v>82</v>
      </c>
      <c r="D8" s="10" t="s">
        <v>100</v>
      </c>
      <c r="E8" s="13">
        <v>18.0</v>
      </c>
      <c r="F8" s="73">
        <f>E8-2</f>
        <v>16</v>
      </c>
    </row>
    <row r="9">
      <c r="A9" s="10" t="s">
        <v>2583</v>
      </c>
      <c r="B9" s="31">
        <v>0.022199074074074072</v>
      </c>
      <c r="C9" s="10" t="s">
        <v>66</v>
      </c>
      <c r="D9" s="10" t="s">
        <v>87</v>
      </c>
      <c r="E9" s="13">
        <v>9.0</v>
      </c>
      <c r="F9" s="73">
        <f>E9-0</f>
        <v>9</v>
      </c>
    </row>
    <row r="10">
      <c r="A10" s="10" t="s">
        <v>2583</v>
      </c>
      <c r="B10" s="31">
        <v>0.023287037037037037</v>
      </c>
      <c r="C10" s="10" t="s">
        <v>82</v>
      </c>
      <c r="D10" s="10" t="s">
        <v>100</v>
      </c>
      <c r="E10" s="13">
        <v>15.0</v>
      </c>
      <c r="F10" s="73">
        <f>E10-2</f>
        <v>13</v>
      </c>
    </row>
    <row r="11">
      <c r="A11" s="10" t="s">
        <v>2583</v>
      </c>
      <c r="B11" s="31">
        <v>0.02494212962962963</v>
      </c>
      <c r="C11" s="10" t="s">
        <v>66</v>
      </c>
      <c r="D11" s="10" t="s">
        <v>79</v>
      </c>
      <c r="E11" s="13" t="s">
        <v>75</v>
      </c>
      <c r="F11" s="13" t="s">
        <v>75</v>
      </c>
    </row>
    <row r="12">
      <c r="A12" s="10" t="s">
        <v>2583</v>
      </c>
      <c r="B12" s="31">
        <v>0.02494212962962963</v>
      </c>
      <c r="C12" s="10" t="s">
        <v>66</v>
      </c>
      <c r="D12" s="10" t="s">
        <v>79</v>
      </c>
      <c r="E12" s="13">
        <v>20.0</v>
      </c>
      <c r="F12" s="73">
        <f t="shared" ref="F12:F13" si="1">E12-5</f>
        <v>15</v>
      </c>
    </row>
    <row r="13">
      <c r="A13" s="10" t="s">
        <v>2583</v>
      </c>
      <c r="B13" s="31">
        <v>0.0278125</v>
      </c>
      <c r="C13" s="10" t="s">
        <v>66</v>
      </c>
      <c r="D13" s="10" t="s">
        <v>81</v>
      </c>
      <c r="E13" s="13">
        <v>21.0</v>
      </c>
      <c r="F13" s="73">
        <f t="shared" si="1"/>
        <v>16</v>
      </c>
    </row>
    <row r="14">
      <c r="A14" s="10" t="s">
        <v>2583</v>
      </c>
      <c r="B14" s="31">
        <v>0.027997685185185184</v>
      </c>
      <c r="C14" s="10" t="s">
        <v>82</v>
      </c>
      <c r="D14" s="10" t="s">
        <v>81</v>
      </c>
      <c r="E14" s="13">
        <v>22.0</v>
      </c>
      <c r="F14" s="13">
        <f>E14-3</f>
        <v>19</v>
      </c>
    </row>
    <row r="15">
      <c r="A15" s="10" t="s">
        <v>2583</v>
      </c>
      <c r="B15" s="31">
        <v>0.0321875</v>
      </c>
      <c r="C15" s="10" t="s">
        <v>69</v>
      </c>
      <c r="D15" s="10" t="s">
        <v>87</v>
      </c>
      <c r="E15" s="13">
        <v>20.0</v>
      </c>
      <c r="F15" s="73">
        <f>E15-4</f>
        <v>16</v>
      </c>
    </row>
    <row r="16">
      <c r="A16" s="10" t="s">
        <v>2583</v>
      </c>
      <c r="B16" s="31">
        <v>0.032268518518518516</v>
      </c>
      <c r="C16" s="10" t="s">
        <v>70</v>
      </c>
      <c r="D16" s="10" t="s">
        <v>87</v>
      </c>
      <c r="E16" s="13">
        <v>16.0</v>
      </c>
      <c r="F16" s="73">
        <f t="shared" ref="F16:F17" si="2">E16-5</f>
        <v>11</v>
      </c>
    </row>
    <row r="17">
      <c r="A17" s="10" t="s">
        <v>2583</v>
      </c>
      <c r="B17" s="31">
        <v>0.032268518518518516</v>
      </c>
      <c r="C17" s="10" t="s">
        <v>74</v>
      </c>
      <c r="D17" s="10" t="s">
        <v>87</v>
      </c>
      <c r="E17" s="13">
        <v>16.0</v>
      </c>
      <c r="F17" s="73">
        <f t="shared" si="2"/>
        <v>11</v>
      </c>
    </row>
    <row r="18">
      <c r="A18" s="10" t="s">
        <v>2583</v>
      </c>
      <c r="B18" s="31">
        <v>0.032546296296296295</v>
      </c>
      <c r="C18" s="10" t="s">
        <v>82</v>
      </c>
      <c r="D18" s="10" t="s">
        <v>87</v>
      </c>
      <c r="E18" s="13">
        <v>11.0</v>
      </c>
      <c r="F18" s="73">
        <f>E18-1</f>
        <v>10</v>
      </c>
    </row>
    <row r="19">
      <c r="A19" s="10" t="s">
        <v>2583</v>
      </c>
      <c r="B19" s="31">
        <v>0.032546296296296295</v>
      </c>
      <c r="C19" s="10" t="s">
        <v>66</v>
      </c>
      <c r="D19" s="10" t="s">
        <v>87</v>
      </c>
      <c r="E19" s="13">
        <v>10.0</v>
      </c>
      <c r="F19" s="13">
        <f>E19-0</f>
        <v>10</v>
      </c>
    </row>
    <row r="20">
      <c r="A20" s="10" t="s">
        <v>2583</v>
      </c>
      <c r="B20" s="31">
        <v>0.032546296296296295</v>
      </c>
      <c r="C20" s="10" t="s">
        <v>968</v>
      </c>
      <c r="D20" s="10" t="s">
        <v>87</v>
      </c>
      <c r="E20" s="13" t="s">
        <v>75</v>
      </c>
      <c r="F20" s="13" t="s">
        <v>75</v>
      </c>
    </row>
    <row r="21">
      <c r="A21" s="10" t="s">
        <v>2583</v>
      </c>
      <c r="B21" s="31">
        <v>0.038969907407407404</v>
      </c>
      <c r="C21" s="10" t="s">
        <v>74</v>
      </c>
      <c r="D21" s="10" t="s">
        <v>125</v>
      </c>
      <c r="E21" s="13" t="s">
        <v>75</v>
      </c>
      <c r="F21" s="13" t="s">
        <v>75</v>
      </c>
      <c r="J21" s="10" t="s">
        <v>2291</v>
      </c>
    </row>
    <row r="22">
      <c r="A22" s="10" t="s">
        <v>2583</v>
      </c>
      <c r="B22" s="31">
        <v>0.038969907407407404</v>
      </c>
      <c r="C22" s="10" t="s">
        <v>74</v>
      </c>
      <c r="D22" s="10" t="s">
        <v>125</v>
      </c>
      <c r="E22" s="13">
        <v>24.0</v>
      </c>
      <c r="F22" s="13">
        <f>E22-13</f>
        <v>11</v>
      </c>
    </row>
    <row r="23">
      <c r="A23" s="10" t="s">
        <v>2583</v>
      </c>
      <c r="B23" s="31">
        <v>0.03934027777777778</v>
      </c>
      <c r="C23" s="10" t="s">
        <v>74</v>
      </c>
      <c r="D23" s="10" t="s">
        <v>93</v>
      </c>
      <c r="E23" s="13">
        <v>16.0</v>
      </c>
      <c r="F23" s="73">
        <f>E23-10</f>
        <v>6</v>
      </c>
      <c r="J23" s="10" t="s">
        <v>2584</v>
      </c>
    </row>
    <row r="24">
      <c r="A24" s="10" t="s">
        <v>2583</v>
      </c>
      <c r="B24" s="31">
        <v>0.040949074074074075</v>
      </c>
      <c r="C24" s="10" t="s">
        <v>66</v>
      </c>
      <c r="D24" s="10" t="s">
        <v>83</v>
      </c>
      <c r="E24" s="13">
        <v>14.0</v>
      </c>
      <c r="F24" s="13">
        <f>E24-6</f>
        <v>8</v>
      </c>
    </row>
    <row r="25">
      <c r="A25" s="10" t="s">
        <v>2583</v>
      </c>
      <c r="B25" s="31">
        <v>0.0428587962962963</v>
      </c>
      <c r="C25" s="10" t="s">
        <v>69</v>
      </c>
      <c r="D25" s="10" t="s">
        <v>209</v>
      </c>
      <c r="E25" s="13">
        <v>9.0</v>
      </c>
      <c r="F25" s="13">
        <f>E25-3</f>
        <v>6</v>
      </c>
    </row>
    <row r="26">
      <c r="A26" s="10" t="s">
        <v>2583</v>
      </c>
      <c r="B26" s="31">
        <v>0.043680555555555556</v>
      </c>
      <c r="C26" s="10" t="s">
        <v>66</v>
      </c>
      <c r="D26" s="10" t="s">
        <v>93</v>
      </c>
      <c r="E26" s="13" t="s">
        <v>75</v>
      </c>
      <c r="F26" s="13" t="s">
        <v>75</v>
      </c>
      <c r="J26" s="10" t="s">
        <v>2291</v>
      </c>
    </row>
    <row r="27">
      <c r="A27" s="10" t="s">
        <v>2583</v>
      </c>
      <c r="B27" s="31">
        <v>0.043680555555555556</v>
      </c>
      <c r="C27" s="10" t="s">
        <v>66</v>
      </c>
      <c r="D27" s="10" t="s">
        <v>93</v>
      </c>
      <c r="E27" s="13">
        <v>20.0</v>
      </c>
      <c r="F27" s="13">
        <f>E27-6</f>
        <v>14</v>
      </c>
      <c r="J27" s="10" t="s">
        <v>2585</v>
      </c>
    </row>
    <row r="28">
      <c r="A28" s="10" t="s">
        <v>2583</v>
      </c>
      <c r="B28" s="31">
        <v>0.044444444444444446</v>
      </c>
      <c r="C28" s="10" t="s">
        <v>74</v>
      </c>
      <c r="D28" s="10" t="s">
        <v>83</v>
      </c>
      <c r="E28" s="13">
        <v>13.0</v>
      </c>
      <c r="F28" s="73">
        <f>E28-11</f>
        <v>2</v>
      </c>
    </row>
    <row r="29">
      <c r="A29" s="10" t="s">
        <v>2583</v>
      </c>
      <c r="B29" s="31">
        <v>0.050555555555555555</v>
      </c>
      <c r="C29" s="10" t="s">
        <v>69</v>
      </c>
      <c r="D29" s="10" t="s">
        <v>67</v>
      </c>
      <c r="E29" s="13">
        <v>14.0</v>
      </c>
      <c r="F29" s="73">
        <f>E29-5</f>
        <v>9</v>
      </c>
    </row>
    <row r="30">
      <c r="A30" s="10" t="s">
        <v>2583</v>
      </c>
      <c r="B30" s="31">
        <v>0.05053240740740741</v>
      </c>
      <c r="C30" s="10" t="s">
        <v>74</v>
      </c>
      <c r="D30" s="10" t="s">
        <v>217</v>
      </c>
      <c r="E30" s="13">
        <v>25.0</v>
      </c>
      <c r="F30" s="73">
        <f>E30-13</f>
        <v>12</v>
      </c>
    </row>
    <row r="31">
      <c r="A31" s="10" t="s">
        <v>2583</v>
      </c>
      <c r="B31" s="31">
        <v>0.05150462962962963</v>
      </c>
      <c r="C31" s="10" t="s">
        <v>66</v>
      </c>
      <c r="D31" s="10" t="s">
        <v>67</v>
      </c>
      <c r="E31" s="13">
        <v>20.0</v>
      </c>
      <c r="F31" s="73">
        <f>E31-2</f>
        <v>18</v>
      </c>
    </row>
    <row r="32">
      <c r="A32" s="10" t="s">
        <v>2583</v>
      </c>
      <c r="B32" s="31">
        <v>0.052939814814814815</v>
      </c>
      <c r="C32" s="10" t="s">
        <v>74</v>
      </c>
      <c r="D32" s="10" t="s">
        <v>83</v>
      </c>
      <c r="E32" s="13" t="s">
        <v>75</v>
      </c>
      <c r="F32" s="13" t="s">
        <v>75</v>
      </c>
      <c r="J32" s="10" t="s">
        <v>2293</v>
      </c>
    </row>
    <row r="33">
      <c r="A33" s="10" t="s">
        <v>2583</v>
      </c>
      <c r="B33" s="31">
        <v>0.052939814814814815</v>
      </c>
      <c r="C33" s="10" t="s">
        <v>74</v>
      </c>
      <c r="D33" s="10" t="s">
        <v>83</v>
      </c>
      <c r="E33" s="13">
        <v>26.0</v>
      </c>
      <c r="F33" s="13" t="s">
        <v>75</v>
      </c>
      <c r="J33" s="10" t="s">
        <v>2537</v>
      </c>
    </row>
    <row r="34">
      <c r="A34" s="10" t="s">
        <v>2583</v>
      </c>
      <c r="B34" s="31">
        <v>0.05394675925925926</v>
      </c>
      <c r="C34" s="10" t="s">
        <v>74</v>
      </c>
      <c r="D34" s="10" t="s">
        <v>67</v>
      </c>
      <c r="E34" s="13" t="s">
        <v>68</v>
      </c>
      <c r="F34" s="13">
        <v>20.0</v>
      </c>
    </row>
    <row r="35">
      <c r="A35" s="10" t="s">
        <v>2583</v>
      </c>
      <c r="B35" s="31">
        <v>0.06010416666666667</v>
      </c>
      <c r="C35" s="10" t="s">
        <v>968</v>
      </c>
      <c r="D35" s="10" t="s">
        <v>120</v>
      </c>
      <c r="E35" s="13">
        <v>13.0</v>
      </c>
      <c r="F35" s="13" t="s">
        <v>75</v>
      </c>
      <c r="H35" s="10" t="s">
        <v>2586</v>
      </c>
      <c r="J35" s="10" t="s">
        <v>2587</v>
      </c>
    </row>
    <row r="36">
      <c r="A36" s="10" t="s">
        <v>2583</v>
      </c>
      <c r="B36" s="31">
        <v>0.0603125</v>
      </c>
      <c r="C36" s="10" t="s">
        <v>66</v>
      </c>
      <c r="D36" s="10" t="s">
        <v>120</v>
      </c>
      <c r="E36" s="13">
        <v>34.0</v>
      </c>
      <c r="F36" s="13" t="s">
        <v>75</v>
      </c>
      <c r="H36" s="10" t="s">
        <v>2588</v>
      </c>
      <c r="J36" s="10" t="s">
        <v>2589</v>
      </c>
    </row>
    <row r="37">
      <c r="A37" s="10" t="s">
        <v>2583</v>
      </c>
      <c r="B37" s="31">
        <v>0.060381944444444446</v>
      </c>
      <c r="C37" s="10" t="s">
        <v>82</v>
      </c>
      <c r="D37" s="10" t="s">
        <v>120</v>
      </c>
      <c r="E37" s="13">
        <v>10.0</v>
      </c>
      <c r="F37" s="13" t="s">
        <v>75</v>
      </c>
      <c r="H37" s="10" t="s">
        <v>2590</v>
      </c>
      <c r="J37" s="10" t="s">
        <v>2591</v>
      </c>
    </row>
    <row r="38">
      <c r="A38" s="10" t="s">
        <v>2583</v>
      </c>
      <c r="B38" s="31">
        <v>0.061099537037037036</v>
      </c>
      <c r="C38" s="10" t="s">
        <v>70</v>
      </c>
      <c r="D38" s="10" t="s">
        <v>67</v>
      </c>
      <c r="E38" s="13" t="s">
        <v>88</v>
      </c>
      <c r="F38" s="13">
        <v>1.0</v>
      </c>
    </row>
    <row r="39">
      <c r="A39" s="10" t="s">
        <v>2583</v>
      </c>
      <c r="B39" s="31">
        <v>0.061724537037037036</v>
      </c>
      <c r="C39" s="10" t="s">
        <v>82</v>
      </c>
      <c r="D39" s="10" t="s">
        <v>83</v>
      </c>
      <c r="E39" s="13">
        <v>25.0</v>
      </c>
      <c r="F39" s="73">
        <f>E39-9</f>
        <v>16</v>
      </c>
    </row>
    <row r="40">
      <c r="A40" s="10" t="s">
        <v>2583</v>
      </c>
      <c r="B40" s="31">
        <v>0.06241898148148148</v>
      </c>
      <c r="C40" s="10" t="s">
        <v>74</v>
      </c>
      <c r="D40" s="10" t="s">
        <v>67</v>
      </c>
      <c r="E40" s="13">
        <v>5.0</v>
      </c>
      <c r="F40" s="73">
        <f>E40-0</f>
        <v>5</v>
      </c>
    </row>
    <row r="41">
      <c r="A41" s="10" t="s">
        <v>2583</v>
      </c>
      <c r="B41" s="31">
        <v>0.06324074074074074</v>
      </c>
      <c r="C41" s="10" t="s">
        <v>69</v>
      </c>
      <c r="D41" s="10" t="s">
        <v>87</v>
      </c>
      <c r="E41" s="13">
        <v>23.0</v>
      </c>
      <c r="F41" s="73">
        <f>E41-4</f>
        <v>19</v>
      </c>
    </row>
    <row r="42">
      <c r="A42" s="10" t="s">
        <v>2583</v>
      </c>
      <c r="B42" s="31">
        <v>0.06335648148148149</v>
      </c>
      <c r="C42" s="10" t="s">
        <v>82</v>
      </c>
      <c r="D42" s="10" t="s">
        <v>87</v>
      </c>
      <c r="E42" s="13">
        <v>19.0</v>
      </c>
      <c r="F42" s="73">
        <f t="shared" ref="F42:F43" si="3">E42-1</f>
        <v>18</v>
      </c>
    </row>
    <row r="43">
      <c r="A43" s="10" t="s">
        <v>2583</v>
      </c>
      <c r="B43" s="31">
        <v>0.06336805555555555</v>
      </c>
      <c r="C43" s="10" t="s">
        <v>968</v>
      </c>
      <c r="D43" s="10" t="s">
        <v>87</v>
      </c>
      <c r="E43" s="13">
        <v>17.0</v>
      </c>
      <c r="F43" s="73">
        <f t="shared" si="3"/>
        <v>16</v>
      </c>
    </row>
    <row r="44">
      <c r="A44" s="10" t="s">
        <v>2583</v>
      </c>
      <c r="B44" s="31">
        <v>0.06341435185185185</v>
      </c>
      <c r="C44" s="10" t="s">
        <v>74</v>
      </c>
      <c r="D44" s="10" t="s">
        <v>87</v>
      </c>
      <c r="E44" s="13">
        <v>16.0</v>
      </c>
      <c r="F44" s="73">
        <f t="shared" ref="F44:F45" si="4">E44-5</f>
        <v>11</v>
      </c>
    </row>
    <row r="45">
      <c r="A45" s="10" t="s">
        <v>2583</v>
      </c>
      <c r="B45" s="31">
        <v>0.06354166666666666</v>
      </c>
      <c r="C45" s="10" t="s">
        <v>70</v>
      </c>
      <c r="D45" s="10" t="s">
        <v>87</v>
      </c>
      <c r="E45" s="13">
        <v>13.0</v>
      </c>
      <c r="F45" s="73">
        <f t="shared" si="4"/>
        <v>8</v>
      </c>
    </row>
    <row r="46">
      <c r="A46" s="10" t="s">
        <v>2583</v>
      </c>
      <c r="B46" s="31">
        <v>0.0636111111111111</v>
      </c>
      <c r="C46" s="10" t="s">
        <v>66</v>
      </c>
      <c r="D46" s="10" t="s">
        <v>87</v>
      </c>
      <c r="E46" s="13">
        <v>2.0</v>
      </c>
      <c r="F46" s="73">
        <f>E46-0</f>
        <v>2</v>
      </c>
    </row>
    <row r="47">
      <c r="A47" s="10" t="s">
        <v>2583</v>
      </c>
      <c r="B47" s="31">
        <v>0.06568287037037036</v>
      </c>
      <c r="C47" s="10" t="s">
        <v>82</v>
      </c>
      <c r="D47" s="10" t="s">
        <v>91</v>
      </c>
      <c r="E47" s="13">
        <v>31.0</v>
      </c>
      <c r="F47" s="13" t="s">
        <v>75</v>
      </c>
      <c r="J47" s="10" t="s">
        <v>2592</v>
      </c>
    </row>
    <row r="48">
      <c r="A48" s="10" t="s">
        <v>2583</v>
      </c>
      <c r="B48" s="31">
        <v>0.06900462962962962</v>
      </c>
      <c r="C48" s="10" t="s">
        <v>74</v>
      </c>
      <c r="D48" s="10" t="s">
        <v>83</v>
      </c>
      <c r="E48" s="13">
        <v>18.0</v>
      </c>
      <c r="F48" s="73">
        <f>E48-11</f>
        <v>7</v>
      </c>
    </row>
    <row r="49">
      <c r="A49" s="10" t="s">
        <v>2583</v>
      </c>
      <c r="B49" s="31">
        <v>0.06983796296296296</v>
      </c>
      <c r="C49" s="10" t="s">
        <v>74</v>
      </c>
      <c r="D49" s="10" t="s">
        <v>125</v>
      </c>
      <c r="E49" s="13" t="s">
        <v>88</v>
      </c>
      <c r="F49" s="13">
        <v>1.0</v>
      </c>
      <c r="J49" s="10" t="s">
        <v>2291</v>
      </c>
    </row>
    <row r="50">
      <c r="A50" s="10" t="s">
        <v>2583</v>
      </c>
      <c r="B50" s="31">
        <v>0.06983796296296296</v>
      </c>
      <c r="C50" s="10" t="s">
        <v>74</v>
      </c>
      <c r="D50" s="10" t="s">
        <v>125</v>
      </c>
      <c r="E50" s="13">
        <v>21.0</v>
      </c>
      <c r="F50" s="73">
        <f>E50-13</f>
        <v>8</v>
      </c>
    </row>
    <row r="51">
      <c r="A51" s="10" t="s">
        <v>2583</v>
      </c>
      <c r="B51" s="31">
        <v>0.07092592592592592</v>
      </c>
      <c r="C51" s="10" t="s">
        <v>70</v>
      </c>
      <c r="D51" s="10" t="s">
        <v>93</v>
      </c>
      <c r="E51" s="13">
        <v>18.0</v>
      </c>
      <c r="F51" s="73">
        <f t="shared" ref="F51:F52" si="5">E51-9</f>
        <v>9</v>
      </c>
      <c r="J51" s="10" t="s">
        <v>2593</v>
      </c>
    </row>
    <row r="52">
      <c r="A52" s="10" t="s">
        <v>2583</v>
      </c>
      <c r="B52" s="31">
        <v>0.07137731481481481</v>
      </c>
      <c r="C52" s="10" t="s">
        <v>70</v>
      </c>
      <c r="D52" s="10" t="s">
        <v>93</v>
      </c>
      <c r="E52" s="13">
        <v>25.0</v>
      </c>
      <c r="F52" s="73">
        <f t="shared" si="5"/>
        <v>16</v>
      </c>
      <c r="J52" s="10" t="s">
        <v>2593</v>
      </c>
    </row>
    <row r="53">
      <c r="A53" s="10" t="s">
        <v>2583</v>
      </c>
      <c r="B53" s="31">
        <v>0.07159722222222223</v>
      </c>
      <c r="C53" s="10" t="s">
        <v>70</v>
      </c>
      <c r="D53" s="10" t="s">
        <v>91</v>
      </c>
      <c r="E53" s="13">
        <v>9.0</v>
      </c>
      <c r="F53" s="13" t="s">
        <v>75</v>
      </c>
      <c r="H53" s="10" t="s">
        <v>2594</v>
      </c>
    </row>
    <row r="54">
      <c r="A54" s="10" t="s">
        <v>2583</v>
      </c>
      <c r="B54" s="31">
        <v>0.07172453703703703</v>
      </c>
      <c r="C54" s="10" t="s">
        <v>70</v>
      </c>
      <c r="D54" s="10" t="s">
        <v>91</v>
      </c>
      <c r="E54" s="13">
        <v>36.0</v>
      </c>
      <c r="F54" s="13" t="s">
        <v>75</v>
      </c>
      <c r="H54" s="10" t="s">
        <v>2595</v>
      </c>
    </row>
    <row r="55">
      <c r="A55" s="10" t="s">
        <v>2583</v>
      </c>
      <c r="B55" s="31">
        <v>0.07297453703703703</v>
      </c>
      <c r="C55" s="10" t="s">
        <v>66</v>
      </c>
      <c r="D55" s="10" t="s">
        <v>89</v>
      </c>
      <c r="E55" s="13">
        <v>21.0</v>
      </c>
      <c r="F55" s="73">
        <f t="shared" ref="F55:F56" si="6">E55-9</f>
        <v>12</v>
      </c>
      <c r="J55" s="10" t="s">
        <v>2596</v>
      </c>
    </row>
    <row r="56">
      <c r="A56" s="10" t="s">
        <v>2583</v>
      </c>
      <c r="B56" s="31">
        <v>0.07303240740740741</v>
      </c>
      <c r="C56" s="10" t="s">
        <v>66</v>
      </c>
      <c r="D56" s="10" t="s">
        <v>89</v>
      </c>
      <c r="E56" s="13">
        <v>25.0</v>
      </c>
      <c r="F56" s="73">
        <f t="shared" si="6"/>
        <v>16</v>
      </c>
      <c r="J56" s="10" t="s">
        <v>2596</v>
      </c>
    </row>
    <row r="57">
      <c r="A57" s="10" t="s">
        <v>2583</v>
      </c>
      <c r="B57" s="31">
        <v>0.07332175925925925</v>
      </c>
      <c r="C57" s="10" t="s">
        <v>66</v>
      </c>
      <c r="D57" s="10" t="s">
        <v>91</v>
      </c>
      <c r="E57" s="13">
        <v>29.0</v>
      </c>
      <c r="F57" s="13" t="s">
        <v>75</v>
      </c>
      <c r="H57" s="10" t="s">
        <v>2597</v>
      </c>
    </row>
    <row r="58">
      <c r="A58" s="10" t="s">
        <v>2583</v>
      </c>
      <c r="B58" s="31">
        <v>0.07675925925925926</v>
      </c>
      <c r="C58" s="10" t="s">
        <v>968</v>
      </c>
      <c r="D58" s="10" t="s">
        <v>131</v>
      </c>
      <c r="E58" s="13">
        <v>4.0</v>
      </c>
      <c r="F58" s="73">
        <f>E58--1</f>
        <v>5</v>
      </c>
    </row>
    <row r="59">
      <c r="A59" s="10" t="s">
        <v>2583</v>
      </c>
      <c r="B59" s="31">
        <v>0.07803240740740741</v>
      </c>
      <c r="C59" s="10" t="s">
        <v>968</v>
      </c>
      <c r="D59" s="10" t="s">
        <v>91</v>
      </c>
      <c r="E59" s="13">
        <v>20.0</v>
      </c>
      <c r="F59" s="13" t="s">
        <v>75</v>
      </c>
      <c r="H59" s="10" t="s">
        <v>2598</v>
      </c>
      <c r="J59" s="10" t="s">
        <v>2599</v>
      </c>
    </row>
    <row r="60">
      <c r="A60" s="10" t="s">
        <v>2583</v>
      </c>
      <c r="B60" s="31">
        <v>0.07864583333333333</v>
      </c>
      <c r="C60" s="10" t="s">
        <v>74</v>
      </c>
      <c r="D60" s="10" t="s">
        <v>131</v>
      </c>
      <c r="E60" s="13">
        <v>7.0</v>
      </c>
      <c r="F60" s="13">
        <f>E60-3</f>
        <v>4</v>
      </c>
    </row>
    <row r="61">
      <c r="A61" s="10" t="s">
        <v>2583</v>
      </c>
      <c r="B61" s="31">
        <v>0.07898148148148149</v>
      </c>
      <c r="C61" s="10" t="s">
        <v>74</v>
      </c>
      <c r="D61" s="10" t="s">
        <v>91</v>
      </c>
      <c r="E61" s="13">
        <v>20.0</v>
      </c>
      <c r="F61" s="13" t="s">
        <v>75</v>
      </c>
      <c r="H61" s="10" t="s">
        <v>2598</v>
      </c>
      <c r="J61" s="10" t="s">
        <v>2599</v>
      </c>
    </row>
    <row r="62">
      <c r="A62" s="10" t="s">
        <v>2583</v>
      </c>
      <c r="B62" s="31">
        <v>0.07967592592592593</v>
      </c>
      <c r="C62" s="10" t="s">
        <v>70</v>
      </c>
      <c r="D62" s="10" t="s">
        <v>93</v>
      </c>
      <c r="E62" s="13" t="s">
        <v>88</v>
      </c>
      <c r="F62" s="13">
        <v>1.0</v>
      </c>
      <c r="J62" s="10" t="s">
        <v>2593</v>
      </c>
    </row>
    <row r="63">
      <c r="A63" s="10" t="s">
        <v>2583</v>
      </c>
      <c r="B63" s="31">
        <v>0.07983796296296296</v>
      </c>
      <c r="C63" s="10" t="s">
        <v>70</v>
      </c>
      <c r="D63" s="10" t="s">
        <v>93</v>
      </c>
      <c r="E63" s="13">
        <v>22.0</v>
      </c>
      <c r="F63" s="13">
        <f>E63-9</f>
        <v>13</v>
      </c>
      <c r="J63" s="10" t="s">
        <v>2593</v>
      </c>
    </row>
    <row r="64">
      <c r="A64" s="10" t="s">
        <v>2583</v>
      </c>
      <c r="B64" s="31">
        <v>0.07989583333333333</v>
      </c>
      <c r="C64" s="10" t="s">
        <v>70</v>
      </c>
      <c r="D64" s="10" t="s">
        <v>91</v>
      </c>
      <c r="E64" s="13">
        <v>12.0</v>
      </c>
      <c r="F64" s="13" t="s">
        <v>75</v>
      </c>
      <c r="H64" s="10" t="s">
        <v>2600</v>
      </c>
    </row>
    <row r="65">
      <c r="A65" s="10" t="s">
        <v>2583</v>
      </c>
      <c r="B65" s="31">
        <v>0.08064814814814815</v>
      </c>
      <c r="C65" s="10" t="s">
        <v>70</v>
      </c>
      <c r="D65" s="10" t="s">
        <v>93</v>
      </c>
      <c r="E65" s="13" t="s">
        <v>75</v>
      </c>
      <c r="F65" s="13" t="s">
        <v>75</v>
      </c>
      <c r="J65" s="10" t="s">
        <v>2291</v>
      </c>
    </row>
    <row r="66">
      <c r="A66" s="10" t="s">
        <v>2583</v>
      </c>
      <c r="B66" s="31">
        <v>0.08064814814814815</v>
      </c>
      <c r="C66" s="10" t="s">
        <v>70</v>
      </c>
      <c r="D66" s="10" t="s">
        <v>93</v>
      </c>
      <c r="E66" s="13">
        <f>F66+9</f>
        <v>28</v>
      </c>
      <c r="F66" s="13">
        <v>19.0</v>
      </c>
      <c r="J66" s="10" t="s">
        <v>2593</v>
      </c>
    </row>
    <row r="67">
      <c r="A67" s="10" t="s">
        <v>2583</v>
      </c>
      <c r="B67" s="31">
        <v>0.08070601851851852</v>
      </c>
      <c r="C67" s="10" t="s">
        <v>70</v>
      </c>
      <c r="D67" s="10" t="s">
        <v>91</v>
      </c>
      <c r="E67" s="13">
        <v>9.0</v>
      </c>
      <c r="F67" s="13" t="s">
        <v>75</v>
      </c>
      <c r="H67" s="10" t="s">
        <v>2594</v>
      </c>
    </row>
    <row r="68">
      <c r="A68" s="10" t="s">
        <v>2583</v>
      </c>
      <c r="B68" s="31">
        <v>0.08076388888888889</v>
      </c>
      <c r="C68" s="10" t="s">
        <v>70</v>
      </c>
      <c r="D68" s="10" t="s">
        <v>93</v>
      </c>
      <c r="E68" s="13" t="s">
        <v>75</v>
      </c>
      <c r="F68" s="13" t="s">
        <v>75</v>
      </c>
      <c r="J68" s="10" t="s">
        <v>2291</v>
      </c>
    </row>
    <row r="69">
      <c r="A69" s="10" t="s">
        <v>2583</v>
      </c>
      <c r="B69" s="31">
        <v>0.08076388888888889</v>
      </c>
      <c r="C69" s="10" t="s">
        <v>70</v>
      </c>
      <c r="D69" s="10" t="s">
        <v>93</v>
      </c>
      <c r="E69" s="13">
        <v>26.0</v>
      </c>
      <c r="F69" s="73">
        <f>E69-9</f>
        <v>17</v>
      </c>
      <c r="J69" s="10" t="s">
        <v>2593</v>
      </c>
    </row>
    <row r="70">
      <c r="A70" s="10" t="s">
        <v>2583</v>
      </c>
      <c r="B70" s="31">
        <v>0.08230324074074075</v>
      </c>
      <c r="C70" s="10" t="s">
        <v>66</v>
      </c>
      <c r="D70" s="10" t="s">
        <v>89</v>
      </c>
      <c r="E70" s="13" t="s">
        <v>75</v>
      </c>
      <c r="F70" s="13" t="s">
        <v>75</v>
      </c>
      <c r="J70" s="10" t="s">
        <v>2291</v>
      </c>
    </row>
    <row r="71">
      <c r="A71" s="10" t="s">
        <v>2583</v>
      </c>
      <c r="B71" s="31">
        <v>0.08230324074074075</v>
      </c>
      <c r="C71" s="10" t="s">
        <v>66</v>
      </c>
      <c r="D71" s="10" t="s">
        <v>89</v>
      </c>
      <c r="E71" s="13">
        <v>27.0</v>
      </c>
      <c r="F71" s="73">
        <f>E71-9</f>
        <v>18</v>
      </c>
      <c r="J71" s="10" t="s">
        <v>2596</v>
      </c>
    </row>
    <row r="72">
      <c r="A72" s="10" t="s">
        <v>2583</v>
      </c>
      <c r="B72" s="31">
        <v>0.0823263888888889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2291</v>
      </c>
    </row>
    <row r="73">
      <c r="A73" s="10" t="s">
        <v>2583</v>
      </c>
      <c r="B73" s="31">
        <v>0.0823263888888889</v>
      </c>
      <c r="C73" s="10" t="s">
        <v>66</v>
      </c>
      <c r="D73" s="10" t="s">
        <v>89</v>
      </c>
      <c r="E73" s="13">
        <v>28.0</v>
      </c>
      <c r="F73" s="73">
        <f>E73-9</f>
        <v>19</v>
      </c>
      <c r="J73" s="10" t="s">
        <v>2596</v>
      </c>
    </row>
    <row r="74">
      <c r="A74" s="10" t="s">
        <v>2583</v>
      </c>
      <c r="B74" s="31">
        <v>0.08245370370370371</v>
      </c>
      <c r="C74" s="10" t="s">
        <v>66</v>
      </c>
      <c r="D74" s="10" t="s">
        <v>91</v>
      </c>
      <c r="E74" s="13">
        <v>26.0</v>
      </c>
      <c r="F74" s="13" t="s">
        <v>75</v>
      </c>
      <c r="H74" s="10" t="s">
        <v>2601</v>
      </c>
    </row>
    <row r="75">
      <c r="A75" s="10" t="s">
        <v>2583</v>
      </c>
      <c r="B75" s="31">
        <v>0.08364583333333334</v>
      </c>
      <c r="C75" s="10" t="s">
        <v>69</v>
      </c>
      <c r="D75" s="10" t="s">
        <v>98</v>
      </c>
      <c r="E75" s="13">
        <v>8.0</v>
      </c>
      <c r="F75" s="73">
        <f>E75-1</f>
        <v>7</v>
      </c>
    </row>
    <row r="76">
      <c r="A76" s="10" t="s">
        <v>2583</v>
      </c>
      <c r="B76" s="31">
        <v>0.0844675925925926</v>
      </c>
      <c r="C76" s="10" t="s">
        <v>69</v>
      </c>
      <c r="D76" s="10" t="s">
        <v>89</v>
      </c>
      <c r="E76" s="13">
        <v>25.0</v>
      </c>
      <c r="F76" s="73">
        <f>E76-9</f>
        <v>16</v>
      </c>
      <c r="J76" s="10" t="s">
        <v>2602</v>
      </c>
    </row>
    <row r="77">
      <c r="A77" s="10" t="s">
        <v>2583</v>
      </c>
      <c r="B77" s="31">
        <v>0.0844675925925926</v>
      </c>
      <c r="C77" s="10" t="s">
        <v>69</v>
      </c>
      <c r="D77" s="10" t="s">
        <v>89</v>
      </c>
      <c r="E77" s="13" t="s">
        <v>75</v>
      </c>
      <c r="F77" s="13" t="s">
        <v>75</v>
      </c>
      <c r="J77" s="10" t="s">
        <v>2291</v>
      </c>
    </row>
    <row r="78">
      <c r="A78" s="10" t="s">
        <v>2583</v>
      </c>
      <c r="B78" s="31">
        <v>0.08451388888888889</v>
      </c>
      <c r="C78" s="10" t="s">
        <v>69</v>
      </c>
      <c r="D78" s="10" t="s">
        <v>91</v>
      </c>
      <c r="E78" s="13">
        <v>11.0</v>
      </c>
      <c r="F78" s="13" t="s">
        <v>75</v>
      </c>
      <c r="H78" s="10" t="s">
        <v>2603</v>
      </c>
    </row>
    <row r="79">
      <c r="A79" s="10" t="s">
        <v>2583</v>
      </c>
      <c r="B79" s="31">
        <v>0.08532407407407408</v>
      </c>
      <c r="C79" s="10" t="s">
        <v>82</v>
      </c>
      <c r="D79" s="10" t="s">
        <v>89</v>
      </c>
      <c r="E79" s="13" t="s">
        <v>75</v>
      </c>
      <c r="F79" s="13" t="s">
        <v>75</v>
      </c>
      <c r="J79" s="10" t="s">
        <v>2291</v>
      </c>
    </row>
    <row r="80">
      <c r="A80" s="10" t="s">
        <v>2583</v>
      </c>
      <c r="B80" s="31">
        <v>0.08532407407407408</v>
      </c>
      <c r="C80" s="10" t="s">
        <v>82</v>
      </c>
      <c r="D80" s="10" t="s">
        <v>89</v>
      </c>
      <c r="E80" s="13">
        <v>20.0</v>
      </c>
      <c r="F80" s="73">
        <f>E80-9</f>
        <v>11</v>
      </c>
      <c r="J80" s="10" t="s">
        <v>2604</v>
      </c>
    </row>
    <row r="81">
      <c r="A81" s="10" t="s">
        <v>2583</v>
      </c>
      <c r="B81" s="31">
        <v>0.08550925925925926</v>
      </c>
      <c r="C81" s="10" t="s">
        <v>82</v>
      </c>
      <c r="D81" s="10" t="s">
        <v>91</v>
      </c>
      <c r="E81" s="13">
        <v>28.0</v>
      </c>
      <c r="F81" s="13" t="s">
        <v>75</v>
      </c>
      <c r="H81" s="10" t="s">
        <v>2605</v>
      </c>
    </row>
    <row r="82">
      <c r="A82" s="10" t="s">
        <v>2583</v>
      </c>
      <c r="B82" s="31">
        <v>0.0859837962962963</v>
      </c>
      <c r="C82" s="10" t="s">
        <v>968</v>
      </c>
      <c r="D82" s="10" t="s">
        <v>131</v>
      </c>
      <c r="E82" s="13">
        <v>5.0</v>
      </c>
      <c r="F82" s="73">
        <f>E82--1</f>
        <v>6</v>
      </c>
    </row>
    <row r="83">
      <c r="A83" s="10" t="s">
        <v>2583</v>
      </c>
      <c r="B83" s="31">
        <v>0.08631944444444445</v>
      </c>
      <c r="C83" s="10" t="s">
        <v>968</v>
      </c>
      <c r="D83" s="10" t="s">
        <v>91</v>
      </c>
      <c r="E83" s="13">
        <v>48.0</v>
      </c>
      <c r="F83" s="13" t="s">
        <v>75</v>
      </c>
      <c r="H83" s="10" t="s">
        <v>2606</v>
      </c>
      <c r="J83" s="10" t="s">
        <v>2607</v>
      </c>
    </row>
    <row r="84">
      <c r="A84" s="10" t="s">
        <v>2583</v>
      </c>
      <c r="B84" s="31">
        <v>0.08701388888888889</v>
      </c>
      <c r="C84" s="10" t="s">
        <v>70</v>
      </c>
      <c r="D84" s="10" t="s">
        <v>100</v>
      </c>
      <c r="E84" s="13">
        <v>21.0</v>
      </c>
      <c r="F84" s="13">
        <f>E84-9</f>
        <v>12</v>
      </c>
    </row>
    <row r="85">
      <c r="A85" s="10" t="s">
        <v>2583</v>
      </c>
      <c r="B85" s="31">
        <v>0.08701388888888889</v>
      </c>
      <c r="C85" s="10" t="s">
        <v>69</v>
      </c>
      <c r="D85" s="10" t="s">
        <v>100</v>
      </c>
      <c r="E85" s="13">
        <v>6.0</v>
      </c>
      <c r="F85" s="73">
        <f>E85-4</f>
        <v>2</v>
      </c>
      <c r="H85" s="10" t="s">
        <v>2608</v>
      </c>
    </row>
    <row r="86">
      <c r="A86" s="10" t="s">
        <v>2583</v>
      </c>
      <c r="B86" s="31">
        <v>0.08734953703703703</v>
      </c>
      <c r="C86" s="10" t="s">
        <v>82</v>
      </c>
      <c r="D86" s="10" t="s">
        <v>100</v>
      </c>
      <c r="E86" s="13">
        <v>14.0</v>
      </c>
      <c r="F86" s="73">
        <f>E86-0</f>
        <v>14</v>
      </c>
      <c r="H86" s="10" t="s">
        <v>2609</v>
      </c>
      <c r="J86" s="10" t="s">
        <v>2074</v>
      </c>
    </row>
    <row r="87">
      <c r="A87" s="10" t="s">
        <v>2583</v>
      </c>
      <c r="B87" s="31">
        <v>0.08805555555555555</v>
      </c>
      <c r="C87" s="10" t="s">
        <v>74</v>
      </c>
      <c r="D87" s="10" t="s">
        <v>131</v>
      </c>
      <c r="E87" s="13">
        <v>11.0</v>
      </c>
      <c r="F87" s="73">
        <f>E87-3</f>
        <v>8</v>
      </c>
    </row>
    <row r="88">
      <c r="A88" s="10" t="s">
        <v>2583</v>
      </c>
      <c r="B88" s="31">
        <v>0.0887037037037037</v>
      </c>
      <c r="C88" s="10" t="s">
        <v>70</v>
      </c>
      <c r="D88" s="10" t="s">
        <v>93</v>
      </c>
      <c r="E88" s="13" t="s">
        <v>75</v>
      </c>
      <c r="F88" s="13" t="s">
        <v>75</v>
      </c>
      <c r="J88" s="10" t="s">
        <v>2291</v>
      </c>
    </row>
    <row r="89">
      <c r="A89" s="10" t="s">
        <v>2583</v>
      </c>
      <c r="B89" s="31">
        <v>0.0887037037037037</v>
      </c>
      <c r="C89" s="10" t="s">
        <v>70</v>
      </c>
      <c r="D89" s="10" t="s">
        <v>93</v>
      </c>
      <c r="E89" s="13">
        <v>28.0</v>
      </c>
      <c r="F89" s="13">
        <f>E89-9</f>
        <v>19</v>
      </c>
      <c r="J89" s="10" t="s">
        <v>2593</v>
      </c>
    </row>
    <row r="90">
      <c r="A90" s="10" t="s">
        <v>2583</v>
      </c>
      <c r="B90" s="31">
        <v>0.08879629629629629</v>
      </c>
      <c r="C90" s="10" t="s">
        <v>70</v>
      </c>
      <c r="D90" s="10" t="s">
        <v>91</v>
      </c>
      <c r="E90" s="13">
        <v>7.0</v>
      </c>
      <c r="F90" s="13" t="s">
        <v>75</v>
      </c>
      <c r="H90" s="10" t="s">
        <v>2610</v>
      </c>
    </row>
    <row r="91">
      <c r="A91" s="10" t="s">
        <v>2583</v>
      </c>
      <c r="B91" s="31">
        <v>0.08908564814814815</v>
      </c>
      <c r="C91" s="10" t="s">
        <v>70</v>
      </c>
      <c r="D91" s="10" t="s">
        <v>93</v>
      </c>
      <c r="E91" s="13" t="s">
        <v>75</v>
      </c>
      <c r="F91" s="13" t="s">
        <v>75</v>
      </c>
      <c r="J91" s="10" t="s">
        <v>2291</v>
      </c>
    </row>
    <row r="92">
      <c r="A92" s="10" t="s">
        <v>2583</v>
      </c>
      <c r="B92" s="31">
        <v>0.08908564814814815</v>
      </c>
      <c r="C92" s="10" t="s">
        <v>70</v>
      </c>
      <c r="D92" s="10" t="s">
        <v>93</v>
      </c>
      <c r="E92" s="13">
        <v>25.0</v>
      </c>
      <c r="F92" s="73">
        <f>E92-9</f>
        <v>16</v>
      </c>
      <c r="J92" s="10" t="s">
        <v>2593</v>
      </c>
    </row>
    <row r="93">
      <c r="A93" s="10" t="s">
        <v>2583</v>
      </c>
      <c r="B93" s="31">
        <v>0.08914351851851852</v>
      </c>
      <c r="C93" s="10" t="s">
        <v>70</v>
      </c>
      <c r="D93" s="10" t="s">
        <v>91</v>
      </c>
      <c r="E93" s="13">
        <v>11.0</v>
      </c>
      <c r="F93" s="13" t="s">
        <v>75</v>
      </c>
      <c r="H93" s="10" t="s">
        <v>2611</v>
      </c>
    </row>
    <row r="94">
      <c r="A94" s="10" t="s">
        <v>2583</v>
      </c>
      <c r="B94" s="31">
        <v>0.08964120370370371</v>
      </c>
      <c r="C94" s="10" t="s">
        <v>70</v>
      </c>
      <c r="D94" s="10" t="s">
        <v>93</v>
      </c>
      <c r="E94" s="13" t="s">
        <v>75</v>
      </c>
      <c r="F94" s="13" t="s">
        <v>75</v>
      </c>
      <c r="J94" s="10" t="s">
        <v>2291</v>
      </c>
    </row>
    <row r="95">
      <c r="A95" s="10" t="s">
        <v>2583</v>
      </c>
      <c r="B95" s="31">
        <v>0.08964120370370371</v>
      </c>
      <c r="C95" s="10" t="s">
        <v>70</v>
      </c>
      <c r="D95" s="10" t="s">
        <v>93</v>
      </c>
      <c r="E95" s="13">
        <v>26.0</v>
      </c>
      <c r="F95" s="73">
        <f>E95-9</f>
        <v>17</v>
      </c>
      <c r="J95" s="10" t="s">
        <v>2593</v>
      </c>
    </row>
    <row r="96">
      <c r="A96" s="10" t="s">
        <v>2583</v>
      </c>
      <c r="B96" s="31">
        <v>0.0897337962962963</v>
      </c>
      <c r="C96" s="10" t="s">
        <v>70</v>
      </c>
      <c r="D96" s="10" t="s">
        <v>91</v>
      </c>
      <c r="E96" s="13">
        <v>11.0</v>
      </c>
      <c r="F96" s="13" t="s">
        <v>75</v>
      </c>
      <c r="H96" s="10" t="s">
        <v>2611</v>
      </c>
    </row>
    <row r="97">
      <c r="A97" s="10" t="s">
        <v>2583</v>
      </c>
      <c r="B97" s="31">
        <v>0.08978009259259259</v>
      </c>
      <c r="C97" s="10" t="s">
        <v>70</v>
      </c>
      <c r="D97" s="10" t="s">
        <v>93</v>
      </c>
      <c r="E97" s="13" t="s">
        <v>75</v>
      </c>
      <c r="F97" s="13" t="s">
        <v>75</v>
      </c>
      <c r="J97" s="10" t="s">
        <v>2291</v>
      </c>
    </row>
    <row r="98">
      <c r="A98" s="10" t="s">
        <v>2583</v>
      </c>
      <c r="B98" s="31">
        <v>0.08978009259259259</v>
      </c>
      <c r="C98" s="10" t="s">
        <v>70</v>
      </c>
      <c r="D98" s="10" t="s">
        <v>93</v>
      </c>
      <c r="E98" s="13">
        <v>25.0</v>
      </c>
      <c r="F98" s="13">
        <f>E98-9</f>
        <v>16</v>
      </c>
      <c r="J98" s="10" t="s">
        <v>2593</v>
      </c>
    </row>
    <row r="99">
      <c r="A99" s="10" t="s">
        <v>2583</v>
      </c>
      <c r="B99" s="31">
        <v>0.08987268518518518</v>
      </c>
      <c r="C99" s="10" t="s">
        <v>70</v>
      </c>
      <c r="D99" s="10" t="s">
        <v>91</v>
      </c>
      <c r="E99" s="13">
        <v>8.0</v>
      </c>
      <c r="F99" s="13" t="s">
        <v>75</v>
      </c>
      <c r="H99" s="10" t="s">
        <v>2612</v>
      </c>
    </row>
    <row r="100">
      <c r="A100" s="10" t="s">
        <v>2583</v>
      </c>
      <c r="B100" s="31">
        <v>0.09177083333333333</v>
      </c>
      <c r="C100" s="10" t="s">
        <v>70</v>
      </c>
      <c r="D100" s="10" t="s">
        <v>93</v>
      </c>
      <c r="E100" s="13">
        <v>22.0</v>
      </c>
      <c r="F100" s="13">
        <f>E100-9</f>
        <v>13</v>
      </c>
      <c r="J100" s="10" t="s">
        <v>2593</v>
      </c>
    </row>
    <row r="101">
      <c r="A101" s="10" t="s">
        <v>2583</v>
      </c>
      <c r="B101" s="31">
        <v>0.09177083333333333</v>
      </c>
      <c r="C101" s="10" t="s">
        <v>70</v>
      </c>
      <c r="D101" s="10" t="s">
        <v>93</v>
      </c>
      <c r="E101" s="13" t="s">
        <v>75</v>
      </c>
      <c r="F101" s="13" t="s">
        <v>75</v>
      </c>
      <c r="J101" s="10" t="s">
        <v>2291</v>
      </c>
    </row>
    <row r="102">
      <c r="A102" s="10" t="s">
        <v>2583</v>
      </c>
      <c r="B102" s="31">
        <v>0.09192129629629629</v>
      </c>
      <c r="C102" s="10" t="s">
        <v>70</v>
      </c>
      <c r="D102" s="10" t="s">
        <v>91</v>
      </c>
      <c r="E102" s="13">
        <v>11.0</v>
      </c>
      <c r="F102" s="13" t="s">
        <v>75</v>
      </c>
      <c r="H102" s="10" t="s">
        <v>2611</v>
      </c>
    </row>
    <row r="103">
      <c r="A103" s="10" t="s">
        <v>2583</v>
      </c>
      <c r="B103" s="31">
        <v>0.0931712962962963</v>
      </c>
      <c r="C103" s="10" t="s">
        <v>66</v>
      </c>
      <c r="D103" s="10" t="s">
        <v>89</v>
      </c>
      <c r="E103" s="13">
        <v>24.0</v>
      </c>
      <c r="F103" s="73">
        <f>E103-9</f>
        <v>15</v>
      </c>
      <c r="J103" s="10" t="s">
        <v>2596</v>
      </c>
    </row>
    <row r="104">
      <c r="A104" s="10" t="s">
        <v>2583</v>
      </c>
      <c r="B104" s="31">
        <v>0.0931712962962963</v>
      </c>
      <c r="C104" s="10" t="s">
        <v>66</v>
      </c>
      <c r="D104" s="10" t="s">
        <v>89</v>
      </c>
      <c r="E104" s="13" t="s">
        <v>75</v>
      </c>
      <c r="F104" s="13" t="s">
        <v>75</v>
      </c>
      <c r="J104" s="10" t="s">
        <v>2596</v>
      </c>
    </row>
    <row r="105">
      <c r="A105" s="10" t="s">
        <v>2583</v>
      </c>
      <c r="B105" s="31">
        <v>0.09328703703703704</v>
      </c>
      <c r="C105" s="10" t="s">
        <v>66</v>
      </c>
      <c r="D105" s="10" t="s">
        <v>91</v>
      </c>
      <c r="E105" s="13">
        <v>15.0</v>
      </c>
      <c r="F105" s="13" t="s">
        <v>75</v>
      </c>
      <c r="H105" s="10" t="s">
        <v>2613</v>
      </c>
    </row>
    <row r="106">
      <c r="A106" s="10" t="s">
        <v>2583</v>
      </c>
      <c r="B106" s="31">
        <v>0.09341435185185185</v>
      </c>
      <c r="C106" s="10" t="s">
        <v>69</v>
      </c>
      <c r="D106" s="10" t="s">
        <v>89</v>
      </c>
      <c r="E106" s="13">
        <v>20.0</v>
      </c>
      <c r="F106" s="73">
        <f>E106-9</f>
        <v>11</v>
      </c>
      <c r="J106" s="10" t="s">
        <v>2602</v>
      </c>
    </row>
    <row r="107">
      <c r="A107" s="10" t="s">
        <v>2583</v>
      </c>
      <c r="B107" s="31">
        <v>0.09347222222222222</v>
      </c>
      <c r="C107" s="10" t="s">
        <v>69</v>
      </c>
      <c r="D107" s="10" t="s">
        <v>91</v>
      </c>
      <c r="E107" s="13">
        <v>10.0</v>
      </c>
      <c r="F107" s="13" t="s">
        <v>75</v>
      </c>
      <c r="H107" s="10" t="s">
        <v>2614</v>
      </c>
    </row>
    <row r="108">
      <c r="A108" s="10" t="s">
        <v>2583</v>
      </c>
      <c r="B108" s="31">
        <v>0.09390046296296296</v>
      </c>
      <c r="C108" s="10" t="s">
        <v>82</v>
      </c>
      <c r="D108" s="10" t="s">
        <v>89</v>
      </c>
      <c r="E108" s="13">
        <v>12.0</v>
      </c>
      <c r="F108" s="73">
        <f>E108-9</f>
        <v>3</v>
      </c>
      <c r="J108" s="10" t="s">
        <v>2604</v>
      </c>
    </row>
    <row r="109">
      <c r="A109" s="10" t="s">
        <v>2583</v>
      </c>
      <c r="B109" s="31">
        <v>0.09428240740740741</v>
      </c>
      <c r="C109" s="10" t="s">
        <v>968</v>
      </c>
      <c r="D109" s="10" t="s">
        <v>131</v>
      </c>
      <c r="E109" s="13">
        <v>9.0</v>
      </c>
      <c r="F109" s="73">
        <f>E109--1</f>
        <v>10</v>
      </c>
    </row>
    <row r="110">
      <c r="A110" s="10" t="s">
        <v>2583</v>
      </c>
      <c r="B110" s="31">
        <v>0.09454861111111111</v>
      </c>
      <c r="C110" s="10" t="s">
        <v>968</v>
      </c>
      <c r="D110" s="10" t="s">
        <v>91</v>
      </c>
      <c r="E110" s="13">
        <v>20.0</v>
      </c>
      <c r="F110" s="13" t="s">
        <v>75</v>
      </c>
      <c r="H110" s="10" t="s">
        <v>2615</v>
      </c>
      <c r="J110" s="10" t="s">
        <v>2599</v>
      </c>
    </row>
    <row r="111">
      <c r="A111" s="10" t="s">
        <v>2583</v>
      </c>
      <c r="B111" s="31">
        <v>0.09476851851851852</v>
      </c>
      <c r="C111" s="10" t="s">
        <v>69</v>
      </c>
      <c r="D111" s="10" t="s">
        <v>81</v>
      </c>
      <c r="E111" s="13">
        <v>12.0</v>
      </c>
      <c r="F111" s="73">
        <f>E111-2</f>
        <v>10</v>
      </c>
      <c r="H111" s="10" t="s">
        <v>2616</v>
      </c>
    </row>
    <row r="112">
      <c r="A112" s="10" t="s">
        <v>2583</v>
      </c>
      <c r="B112" s="31">
        <v>0.09476851851851852</v>
      </c>
      <c r="C112" s="10" t="s">
        <v>70</v>
      </c>
      <c r="D112" s="10" t="s">
        <v>81</v>
      </c>
      <c r="E112" s="13">
        <v>10.0</v>
      </c>
      <c r="F112" s="73">
        <f t="shared" ref="F112:F113" si="7">E112-3</f>
        <v>7</v>
      </c>
      <c r="H112" s="10" t="s">
        <v>2617</v>
      </c>
    </row>
    <row r="113">
      <c r="A113" s="10" t="s">
        <v>2583</v>
      </c>
      <c r="B113" s="31">
        <v>0.09530092592592593</v>
      </c>
      <c r="C113" s="10" t="s">
        <v>74</v>
      </c>
      <c r="D113" s="10" t="s">
        <v>131</v>
      </c>
      <c r="E113" s="13">
        <v>15.0</v>
      </c>
      <c r="F113" s="73">
        <f t="shared" si="7"/>
        <v>12</v>
      </c>
    </row>
    <row r="114">
      <c r="A114" s="10" t="s">
        <v>2583</v>
      </c>
      <c r="B114" s="31">
        <v>0.09609953703703704</v>
      </c>
      <c r="C114" s="10" t="s">
        <v>82</v>
      </c>
      <c r="D114" s="10" t="s">
        <v>100</v>
      </c>
      <c r="E114" s="13">
        <v>16.0</v>
      </c>
      <c r="F114" s="73">
        <f>E114-0</f>
        <v>16</v>
      </c>
      <c r="H114" s="10" t="s">
        <v>2618</v>
      </c>
    </row>
    <row r="115">
      <c r="A115" s="10" t="s">
        <v>2583</v>
      </c>
      <c r="B115" s="31">
        <v>0.09627314814814815</v>
      </c>
      <c r="C115" s="10" t="s">
        <v>74</v>
      </c>
      <c r="D115" s="10" t="s">
        <v>91</v>
      </c>
      <c r="E115" s="13">
        <v>11.0</v>
      </c>
      <c r="F115" s="13" t="s">
        <v>75</v>
      </c>
      <c r="H115" s="10" t="s">
        <v>2619</v>
      </c>
      <c r="J115" s="10" t="s">
        <v>2620</v>
      </c>
    </row>
    <row r="116">
      <c r="A116" s="10" t="s">
        <v>2583</v>
      </c>
      <c r="B116" s="31">
        <v>0.09703703703703703</v>
      </c>
      <c r="C116" s="10" t="s">
        <v>70</v>
      </c>
      <c r="D116" s="10" t="s">
        <v>93</v>
      </c>
      <c r="E116" s="13">
        <v>13.0</v>
      </c>
      <c r="F116" s="73">
        <f t="shared" ref="F116:F117" si="8">E116-9</f>
        <v>4</v>
      </c>
      <c r="J116" s="10" t="s">
        <v>2593</v>
      </c>
    </row>
    <row r="117">
      <c r="A117" s="10" t="s">
        <v>2583</v>
      </c>
      <c r="B117" s="31">
        <v>0.09706018518518518</v>
      </c>
      <c r="C117" s="10" t="s">
        <v>70</v>
      </c>
      <c r="D117" s="10" t="s">
        <v>93</v>
      </c>
      <c r="E117" s="13">
        <v>20.0</v>
      </c>
      <c r="F117" s="73">
        <f t="shared" si="8"/>
        <v>11</v>
      </c>
      <c r="J117" s="10" t="s">
        <v>2593</v>
      </c>
    </row>
    <row r="118">
      <c r="A118" s="10" t="s">
        <v>2583</v>
      </c>
      <c r="B118" s="31">
        <v>0.09716435185185185</v>
      </c>
      <c r="C118" s="10" t="s">
        <v>70</v>
      </c>
      <c r="D118" s="10" t="s">
        <v>91</v>
      </c>
      <c r="E118" s="13">
        <v>7.0</v>
      </c>
      <c r="F118" s="13" t="s">
        <v>75</v>
      </c>
      <c r="H118" s="10" t="s">
        <v>2610</v>
      </c>
    </row>
    <row r="119">
      <c r="A119" s="10" t="s">
        <v>2583</v>
      </c>
      <c r="B119" s="31">
        <v>0.09746527777777778</v>
      </c>
      <c r="C119" s="10" t="s">
        <v>70</v>
      </c>
      <c r="D119" s="10" t="s">
        <v>93</v>
      </c>
      <c r="E119" s="13" t="s">
        <v>68</v>
      </c>
      <c r="F119" s="13">
        <v>20.0</v>
      </c>
      <c r="J119" s="10" t="s">
        <v>2593</v>
      </c>
    </row>
    <row r="120">
      <c r="A120" s="10" t="s">
        <v>2583</v>
      </c>
      <c r="B120" s="31">
        <v>0.09745370370370371</v>
      </c>
      <c r="C120" s="10" t="s">
        <v>70</v>
      </c>
      <c r="D120" s="10" t="s">
        <v>93</v>
      </c>
      <c r="E120" s="13">
        <v>28.0</v>
      </c>
      <c r="F120" s="73">
        <f>E120-9</f>
        <v>19</v>
      </c>
      <c r="J120" s="10" t="s">
        <v>2593</v>
      </c>
    </row>
    <row r="121">
      <c r="A121" s="10" t="s">
        <v>2583</v>
      </c>
      <c r="B121" s="31">
        <v>0.09765046296296297</v>
      </c>
      <c r="C121" s="10" t="s">
        <v>70</v>
      </c>
      <c r="D121" s="10" t="s">
        <v>91</v>
      </c>
      <c r="E121" s="13">
        <v>12.0</v>
      </c>
      <c r="F121" s="13" t="s">
        <v>75</v>
      </c>
      <c r="H121" s="10" t="s">
        <v>2600</v>
      </c>
    </row>
    <row r="122">
      <c r="A122" s="10" t="s">
        <v>2583</v>
      </c>
      <c r="B122" s="31">
        <v>0.09773148148148147</v>
      </c>
      <c r="C122" s="10" t="s">
        <v>70</v>
      </c>
      <c r="D122" s="10" t="s">
        <v>91</v>
      </c>
      <c r="E122" s="13">
        <v>14.0</v>
      </c>
      <c r="F122" s="13" t="s">
        <v>75</v>
      </c>
      <c r="H122" s="10" t="s">
        <v>2621</v>
      </c>
    </row>
    <row r="123">
      <c r="A123" s="10" t="s">
        <v>2583</v>
      </c>
      <c r="B123" s="31">
        <v>0.09813657407407407</v>
      </c>
      <c r="C123" s="10" t="s">
        <v>74</v>
      </c>
      <c r="D123" s="10" t="s">
        <v>91</v>
      </c>
      <c r="E123" s="13">
        <v>7.0</v>
      </c>
      <c r="F123" s="13" t="s">
        <v>75</v>
      </c>
      <c r="H123" s="10" t="s">
        <v>2610</v>
      </c>
      <c r="J123" s="10" t="s">
        <v>2622</v>
      </c>
    </row>
    <row r="124">
      <c r="A124" s="10" t="s">
        <v>2583</v>
      </c>
      <c r="B124" s="31">
        <v>0.09834490740740741</v>
      </c>
      <c r="C124" s="10" t="s">
        <v>66</v>
      </c>
      <c r="D124" s="10" t="s">
        <v>89</v>
      </c>
      <c r="E124" s="13">
        <v>24.0</v>
      </c>
      <c r="F124" s="73">
        <f>E124-9</f>
        <v>15</v>
      </c>
      <c r="J124" s="10" t="s">
        <v>2596</v>
      </c>
    </row>
    <row r="125">
      <c r="A125" s="10" t="s">
        <v>2583</v>
      </c>
      <c r="B125" s="31">
        <v>0.09836805555555556</v>
      </c>
      <c r="C125" s="10" t="s">
        <v>66</v>
      </c>
      <c r="D125" s="10" t="s">
        <v>89</v>
      </c>
      <c r="E125" s="13" t="s">
        <v>75</v>
      </c>
      <c r="F125" s="13" t="s">
        <v>75</v>
      </c>
      <c r="J125" s="10" t="s">
        <v>2596</v>
      </c>
    </row>
    <row r="126">
      <c r="A126" s="10" t="s">
        <v>2583</v>
      </c>
      <c r="B126" s="31">
        <v>0.09844907407407408</v>
      </c>
      <c r="C126" s="10" t="s">
        <v>66</v>
      </c>
      <c r="D126" s="10" t="s">
        <v>91</v>
      </c>
      <c r="E126" s="13">
        <v>13.0</v>
      </c>
      <c r="F126" s="13" t="s">
        <v>75</v>
      </c>
      <c r="H126" s="10" t="s">
        <v>2623</v>
      </c>
    </row>
    <row r="127">
      <c r="A127" s="10" t="s">
        <v>2583</v>
      </c>
      <c r="B127" s="31">
        <v>0.0985763888888889</v>
      </c>
      <c r="C127" s="10" t="s">
        <v>69</v>
      </c>
      <c r="D127" s="10" t="s">
        <v>89</v>
      </c>
      <c r="E127" s="13" t="s">
        <v>88</v>
      </c>
      <c r="F127" s="13">
        <v>1.0</v>
      </c>
      <c r="J127" s="10" t="s">
        <v>2602</v>
      </c>
    </row>
    <row r="128">
      <c r="A128" s="10" t="s">
        <v>2583</v>
      </c>
      <c r="B128" s="31">
        <v>0.09877314814814815</v>
      </c>
      <c r="C128" s="10" t="s">
        <v>69</v>
      </c>
      <c r="D128" s="10" t="s">
        <v>89</v>
      </c>
      <c r="E128" s="13">
        <v>13.0</v>
      </c>
      <c r="F128" s="73">
        <f>E128-9</f>
        <v>4</v>
      </c>
      <c r="J128" s="10" t="s">
        <v>2624</v>
      </c>
    </row>
    <row r="129">
      <c r="A129" s="10" t="s">
        <v>2583</v>
      </c>
      <c r="B129" s="31">
        <v>0.0992013888888889</v>
      </c>
      <c r="C129" s="10" t="s">
        <v>74</v>
      </c>
      <c r="D129" s="10" t="s">
        <v>91</v>
      </c>
      <c r="E129" s="13">
        <v>13.0</v>
      </c>
      <c r="F129" s="13" t="s">
        <v>75</v>
      </c>
      <c r="H129" s="10" t="s">
        <v>2623</v>
      </c>
      <c r="J129" s="10" t="s">
        <v>2622</v>
      </c>
    </row>
    <row r="130">
      <c r="A130" s="10" t="s">
        <v>2583</v>
      </c>
      <c r="B130" s="31">
        <v>0.09976851851851852</v>
      </c>
      <c r="C130" s="10" t="s">
        <v>968</v>
      </c>
      <c r="D130" s="10" t="s">
        <v>131</v>
      </c>
      <c r="E130" s="13">
        <v>6.0</v>
      </c>
      <c r="F130" s="73">
        <f>E130--1</f>
        <v>7</v>
      </c>
    </row>
    <row r="131">
      <c r="A131" s="10" t="s">
        <v>2583</v>
      </c>
      <c r="B131" s="31">
        <v>0.10068287037037037</v>
      </c>
      <c r="C131" s="10" t="s">
        <v>74</v>
      </c>
      <c r="D131" s="10" t="s">
        <v>91</v>
      </c>
      <c r="E131" s="13">
        <v>26.0</v>
      </c>
      <c r="F131" s="13" t="s">
        <v>75</v>
      </c>
      <c r="H131" s="10" t="s">
        <v>2625</v>
      </c>
      <c r="I131" s="10">
        <v>1.0</v>
      </c>
      <c r="J131" s="10" t="s">
        <v>2626</v>
      </c>
    </row>
    <row r="132">
      <c r="A132" s="10" t="s">
        <v>2583</v>
      </c>
      <c r="B132" s="31">
        <v>0.12222222222222222</v>
      </c>
      <c r="C132" s="10" t="s">
        <v>74</v>
      </c>
      <c r="D132" s="10" t="s">
        <v>83</v>
      </c>
      <c r="E132" s="13">
        <v>25.0</v>
      </c>
      <c r="F132" s="73">
        <f>E132-11</f>
        <v>14</v>
      </c>
    </row>
    <row r="133">
      <c r="A133" s="10" t="s">
        <v>2583</v>
      </c>
      <c r="B133" s="31">
        <v>0.12259259259259259</v>
      </c>
      <c r="C133" s="10" t="s">
        <v>968</v>
      </c>
      <c r="D133" s="10" t="s">
        <v>120</v>
      </c>
      <c r="E133" s="13">
        <v>15.0</v>
      </c>
      <c r="F133" s="13" t="s">
        <v>75</v>
      </c>
      <c r="H133" s="10" t="s">
        <v>2627</v>
      </c>
      <c r="J133" s="10" t="s">
        <v>1208</v>
      </c>
    </row>
    <row r="134">
      <c r="A134" s="10" t="s">
        <v>2583</v>
      </c>
      <c r="B134" s="31">
        <v>0.12403935185185185</v>
      </c>
      <c r="C134" s="10" t="s">
        <v>74</v>
      </c>
      <c r="D134" s="10" t="s">
        <v>217</v>
      </c>
      <c r="E134" s="13">
        <v>25.0</v>
      </c>
      <c r="F134" s="73">
        <f t="shared" ref="F134:F135" si="9">E134-13</f>
        <v>12</v>
      </c>
    </row>
    <row r="135">
      <c r="A135" s="10" t="s">
        <v>2583</v>
      </c>
      <c r="B135" s="31">
        <v>0.1254976851851852</v>
      </c>
      <c r="C135" s="10" t="s">
        <v>74</v>
      </c>
      <c r="D135" s="10" t="s">
        <v>217</v>
      </c>
      <c r="E135" s="13">
        <v>22.0</v>
      </c>
      <c r="F135" s="73">
        <f t="shared" si="9"/>
        <v>9</v>
      </c>
    </row>
    <row r="136">
      <c r="A136" s="10" t="s">
        <v>2583</v>
      </c>
      <c r="B136" s="31">
        <v>0.12616898148148148</v>
      </c>
      <c r="C136" s="10" t="s">
        <v>66</v>
      </c>
      <c r="D136" s="10" t="s">
        <v>83</v>
      </c>
      <c r="E136" s="13">
        <v>18.0</v>
      </c>
      <c r="F136" s="73">
        <f>E136-6</f>
        <v>12</v>
      </c>
    </row>
    <row r="137">
      <c r="A137" s="10" t="s">
        <v>2583</v>
      </c>
      <c r="B137" s="31">
        <v>0.1267939814814815</v>
      </c>
      <c r="C137" s="10" t="s">
        <v>69</v>
      </c>
      <c r="D137" s="10" t="s">
        <v>83</v>
      </c>
      <c r="E137" s="13">
        <v>8.0</v>
      </c>
      <c r="F137" s="13" t="s">
        <v>75</v>
      </c>
      <c r="J137" s="10" t="s">
        <v>2537</v>
      </c>
    </row>
    <row r="138">
      <c r="A138" s="10" t="s">
        <v>2583</v>
      </c>
      <c r="B138" s="31">
        <v>0.13409722222222223</v>
      </c>
      <c r="C138" s="10" t="s">
        <v>82</v>
      </c>
      <c r="D138" s="10" t="s">
        <v>362</v>
      </c>
      <c r="E138" s="13">
        <f>F138+10</f>
        <v>12</v>
      </c>
      <c r="F138" s="13">
        <v>2.0</v>
      </c>
    </row>
    <row r="139">
      <c r="A139" s="10" t="s">
        <v>2583</v>
      </c>
      <c r="B139" s="31">
        <v>0.13746527777777778</v>
      </c>
      <c r="C139" s="10" t="s">
        <v>66</v>
      </c>
      <c r="D139" s="10" t="s">
        <v>67</v>
      </c>
      <c r="E139" s="13">
        <v>18.0</v>
      </c>
      <c r="F139" s="73">
        <f>E139-2</f>
        <v>16</v>
      </c>
    </row>
    <row r="140">
      <c r="A140" s="10" t="s">
        <v>2583</v>
      </c>
      <c r="B140" s="31">
        <v>0.1454050925925926</v>
      </c>
      <c r="C140" s="10" t="s">
        <v>74</v>
      </c>
      <c r="D140" s="10" t="s">
        <v>217</v>
      </c>
      <c r="E140" s="13">
        <v>17.0</v>
      </c>
      <c r="F140" s="73">
        <f>E140-13</f>
        <v>4</v>
      </c>
    </row>
    <row r="141">
      <c r="A141" s="10" t="s">
        <v>2583</v>
      </c>
      <c r="B141" s="31">
        <v>0.15197916666666667</v>
      </c>
      <c r="C141" s="10" t="s">
        <v>968</v>
      </c>
      <c r="D141" s="10" t="s">
        <v>67</v>
      </c>
      <c r="E141" s="13">
        <v>22.0</v>
      </c>
      <c r="F141" s="73">
        <f>E141-5</f>
        <v>17</v>
      </c>
    </row>
    <row r="142">
      <c r="A142" s="10" t="s">
        <v>2583</v>
      </c>
      <c r="B142" s="31">
        <v>0.15278935185185186</v>
      </c>
      <c r="C142" s="10" t="s">
        <v>82</v>
      </c>
      <c r="D142" s="10" t="s">
        <v>362</v>
      </c>
      <c r="E142" s="13">
        <v>22.0</v>
      </c>
      <c r="F142" s="73">
        <f>E142-10</f>
        <v>12</v>
      </c>
    </row>
    <row r="143">
      <c r="A143" s="10" t="s">
        <v>2583</v>
      </c>
      <c r="B143" s="31">
        <v>0.15409722222222222</v>
      </c>
      <c r="C143" s="10" t="s">
        <v>74</v>
      </c>
      <c r="D143" s="10" t="s">
        <v>83</v>
      </c>
      <c r="E143" s="13">
        <v>16.0</v>
      </c>
      <c r="F143" s="73">
        <f>E143-13</f>
        <v>3</v>
      </c>
    </row>
    <row r="144">
      <c r="A144" s="10" t="s">
        <v>2583</v>
      </c>
      <c r="B144" s="31">
        <v>0.1542361111111111</v>
      </c>
      <c r="C144" s="10" t="s">
        <v>70</v>
      </c>
      <c r="D144" s="10" t="s">
        <v>83</v>
      </c>
      <c r="E144" s="13">
        <v>16.0</v>
      </c>
      <c r="F144" s="73">
        <f>E144-8</f>
        <v>8</v>
      </c>
    </row>
    <row r="145">
      <c r="A145" s="10" t="s">
        <v>2583</v>
      </c>
      <c r="B145" s="31">
        <v>0.15533564814814815</v>
      </c>
      <c r="C145" s="10" t="s">
        <v>82</v>
      </c>
      <c r="D145" s="10" t="s">
        <v>83</v>
      </c>
      <c r="E145" s="13">
        <v>27.0</v>
      </c>
      <c r="F145" s="73">
        <f t="shared" ref="F145:F146" si="10">E145-10</f>
        <v>17</v>
      </c>
    </row>
    <row r="146">
      <c r="A146" s="10" t="s">
        <v>2583</v>
      </c>
      <c r="B146" s="31">
        <v>0.15780092592592593</v>
      </c>
      <c r="C146" s="10" t="s">
        <v>82</v>
      </c>
      <c r="D146" s="10" t="s">
        <v>362</v>
      </c>
      <c r="E146" s="13">
        <v>16.0</v>
      </c>
      <c r="F146" s="73">
        <f t="shared" si="10"/>
        <v>6</v>
      </c>
    </row>
    <row r="147">
      <c r="A147" s="10" t="s">
        <v>2583</v>
      </c>
      <c r="B147" s="31">
        <v>0.15905092592592593</v>
      </c>
      <c r="C147" s="10" t="s">
        <v>74</v>
      </c>
      <c r="D147" s="10" t="s">
        <v>83</v>
      </c>
      <c r="E147" s="13">
        <v>30.0</v>
      </c>
      <c r="F147" s="73">
        <f>E147-11</f>
        <v>19</v>
      </c>
    </row>
    <row r="148">
      <c r="A148" s="10" t="s">
        <v>2583</v>
      </c>
      <c r="B148" s="31">
        <v>0.16121527777777778</v>
      </c>
      <c r="C148" s="10" t="s">
        <v>69</v>
      </c>
      <c r="D148" s="10" t="s">
        <v>209</v>
      </c>
      <c r="E148" s="13">
        <v>20.0</v>
      </c>
      <c r="F148" s="73">
        <f>E148-3</f>
        <v>17</v>
      </c>
      <c r="J148" s="10" t="s">
        <v>2537</v>
      </c>
    </row>
    <row r="149">
      <c r="A149" s="10" t="s">
        <v>2583</v>
      </c>
      <c r="B149" s="31">
        <v>0.16121527777777778</v>
      </c>
      <c r="C149" s="10" t="s">
        <v>69</v>
      </c>
      <c r="D149" s="10" t="s">
        <v>209</v>
      </c>
      <c r="E149" s="13" t="s">
        <v>75</v>
      </c>
      <c r="F149" s="13" t="s">
        <v>75</v>
      </c>
      <c r="J149" s="10" t="s">
        <v>2291</v>
      </c>
    </row>
    <row r="150">
      <c r="A150" s="10" t="s">
        <v>2583</v>
      </c>
      <c r="B150" s="31">
        <v>0.16229166666666667</v>
      </c>
      <c r="C150" s="10" t="s">
        <v>70</v>
      </c>
      <c r="D150" s="10" t="s">
        <v>362</v>
      </c>
      <c r="E150" s="13">
        <v>23.0</v>
      </c>
      <c r="F150" s="73">
        <f>E150-4</f>
        <v>19</v>
      </c>
      <c r="J150" s="10" t="s">
        <v>2537</v>
      </c>
    </row>
    <row r="151">
      <c r="A151" s="10" t="s">
        <v>2583</v>
      </c>
      <c r="B151" s="31">
        <v>0.16268518518518518</v>
      </c>
      <c r="C151" s="10" t="s">
        <v>74</v>
      </c>
      <c r="D151" s="10" t="s">
        <v>131</v>
      </c>
      <c r="E151" s="13">
        <v>16.0</v>
      </c>
      <c r="F151" s="73">
        <f>E151-3</f>
        <v>13</v>
      </c>
    </row>
    <row r="152">
      <c r="A152" s="10" t="s">
        <v>2583</v>
      </c>
      <c r="B152" s="31">
        <v>0.16268518518518518</v>
      </c>
      <c r="C152" s="10" t="s">
        <v>74</v>
      </c>
      <c r="D152" s="10" t="s">
        <v>76</v>
      </c>
      <c r="E152" s="13">
        <v>1.0</v>
      </c>
      <c r="F152" s="13" t="s">
        <v>75</v>
      </c>
      <c r="J152" s="10" t="s">
        <v>2536</v>
      </c>
    </row>
    <row r="153">
      <c r="A153" s="10" t="s">
        <v>2583</v>
      </c>
      <c r="B153" s="31">
        <v>0.16413194444444446</v>
      </c>
      <c r="C153" s="10" t="s">
        <v>82</v>
      </c>
      <c r="D153" s="10" t="s">
        <v>67</v>
      </c>
      <c r="E153" s="13">
        <f>F153+4</f>
        <v>7</v>
      </c>
      <c r="F153" s="13">
        <v>3.0</v>
      </c>
    </row>
    <row r="154">
      <c r="A154" s="10" t="s">
        <v>2583</v>
      </c>
      <c r="B154" s="31">
        <v>0.16747685185185185</v>
      </c>
      <c r="C154" s="10" t="s">
        <v>968</v>
      </c>
      <c r="D154" s="10" t="s">
        <v>132</v>
      </c>
      <c r="E154" s="13">
        <v>22.0</v>
      </c>
      <c r="F154" s="13">
        <f>E154-3</f>
        <v>19</v>
      </c>
      <c r="J154" s="10" t="s">
        <v>2537</v>
      </c>
    </row>
    <row r="155">
      <c r="A155" s="10" t="s">
        <v>2583</v>
      </c>
      <c r="B155" s="31">
        <v>0.16747685185185185</v>
      </c>
      <c r="C155" s="10" t="s">
        <v>968</v>
      </c>
      <c r="D155" s="10" t="s">
        <v>2536</v>
      </c>
      <c r="E155" s="13">
        <v>4.0</v>
      </c>
      <c r="F155" s="73"/>
    </row>
    <row r="156">
      <c r="A156" s="10" t="s">
        <v>2583</v>
      </c>
      <c r="B156" s="31">
        <v>0.16972222222222222</v>
      </c>
      <c r="C156" s="10" t="s">
        <v>2628</v>
      </c>
      <c r="D156" s="10" t="s">
        <v>93</v>
      </c>
      <c r="E156" s="13" t="s">
        <v>75</v>
      </c>
      <c r="F156" s="13" t="s">
        <v>75</v>
      </c>
      <c r="J156" s="10" t="s">
        <v>2291</v>
      </c>
    </row>
    <row r="157">
      <c r="A157" s="10" t="s">
        <v>2583</v>
      </c>
      <c r="B157" s="31">
        <v>0.16972222222222222</v>
      </c>
      <c r="C157" s="10" t="s">
        <v>2628</v>
      </c>
      <c r="D157" s="10" t="s">
        <v>93</v>
      </c>
      <c r="E157" s="13">
        <v>16.0</v>
      </c>
      <c r="F157" s="73"/>
      <c r="J157" s="10" t="s">
        <v>2629</v>
      </c>
    </row>
    <row r="158">
      <c r="A158" s="10" t="s">
        <v>2583</v>
      </c>
      <c r="B158" s="31">
        <v>0.17032407407407407</v>
      </c>
      <c r="C158" s="10" t="s">
        <v>74</v>
      </c>
      <c r="D158" s="10" t="s">
        <v>67</v>
      </c>
      <c r="E158" s="13">
        <v>7.0</v>
      </c>
      <c r="F158" s="73">
        <f>E158-0</f>
        <v>7</v>
      </c>
    </row>
    <row r="159">
      <c r="A159" s="10" t="s">
        <v>2583</v>
      </c>
      <c r="B159" s="31">
        <v>0.17271990740740742</v>
      </c>
      <c r="C159" s="10" t="s">
        <v>74</v>
      </c>
      <c r="D159" s="10" t="s">
        <v>125</v>
      </c>
      <c r="E159" s="13">
        <v>32.0</v>
      </c>
      <c r="F159" s="73">
        <f>E159-13</f>
        <v>19</v>
      </c>
    </row>
    <row r="160">
      <c r="A160" s="10" t="s">
        <v>2583</v>
      </c>
      <c r="B160" s="31">
        <v>0.17271990740740742</v>
      </c>
      <c r="C160" s="10" t="s">
        <v>74</v>
      </c>
      <c r="D160" s="10" t="s">
        <v>125</v>
      </c>
      <c r="E160" s="13" t="s">
        <v>75</v>
      </c>
      <c r="F160" s="13" t="s">
        <v>75</v>
      </c>
      <c r="J160" s="10" t="s">
        <v>2291</v>
      </c>
    </row>
    <row r="161">
      <c r="A161" s="10" t="s">
        <v>2583</v>
      </c>
      <c r="B161" s="31">
        <v>0.17423611111111112</v>
      </c>
      <c r="C161" s="10" t="s">
        <v>70</v>
      </c>
      <c r="D161" s="10" t="s">
        <v>67</v>
      </c>
      <c r="E161" s="13">
        <v>20.0</v>
      </c>
      <c r="F161" s="73">
        <f>E161-3</f>
        <v>17</v>
      </c>
    </row>
    <row r="162">
      <c r="A162" s="10" t="s">
        <v>2583</v>
      </c>
      <c r="B162" s="31">
        <v>0.17422453703703702</v>
      </c>
      <c r="C162" s="10" t="s">
        <v>968</v>
      </c>
      <c r="D162" s="10" t="s">
        <v>67</v>
      </c>
      <c r="E162" s="13">
        <v>14.0</v>
      </c>
      <c r="F162" s="73">
        <f>E162-9</f>
        <v>5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40.57"/>
    <col customWidth="1" min="9" max="9" width="6.29"/>
    <col customWidth="1" min="10" max="10" width="51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2630</v>
      </c>
      <c r="B2" s="31">
        <v>0.00931712962962963</v>
      </c>
      <c r="C2" s="10" t="s">
        <v>70</v>
      </c>
      <c r="D2" s="10" t="s">
        <v>87</v>
      </c>
      <c r="E2" s="13" t="s">
        <v>68</v>
      </c>
      <c r="F2" s="13">
        <v>20.0</v>
      </c>
    </row>
    <row r="3">
      <c r="A3" s="10" t="s">
        <v>2630</v>
      </c>
      <c r="B3" s="31">
        <v>0.009340277777777777</v>
      </c>
      <c r="C3" s="10" t="s">
        <v>74</v>
      </c>
      <c r="D3" s="10" t="s">
        <v>87</v>
      </c>
      <c r="E3" s="13" t="s">
        <v>68</v>
      </c>
      <c r="F3" s="13">
        <v>20.0</v>
      </c>
    </row>
    <row r="4">
      <c r="A4" s="10" t="s">
        <v>2630</v>
      </c>
      <c r="B4" s="31">
        <v>0.009456018518518518</v>
      </c>
      <c r="C4" s="10" t="s">
        <v>66</v>
      </c>
      <c r="D4" s="10" t="s">
        <v>87</v>
      </c>
      <c r="E4" s="13">
        <v>16.0</v>
      </c>
      <c r="F4" s="16">
        <f>E4-0</f>
        <v>16</v>
      </c>
    </row>
    <row r="5">
      <c r="A5" s="10" t="s">
        <v>2630</v>
      </c>
      <c r="B5" s="31">
        <v>0.009467592592592593</v>
      </c>
      <c r="C5" s="10" t="s">
        <v>82</v>
      </c>
      <c r="D5" s="10" t="s">
        <v>87</v>
      </c>
      <c r="E5" s="13">
        <v>17.0</v>
      </c>
      <c r="F5" s="13">
        <f t="shared" ref="F5:F6" si="1">E5-1</f>
        <v>16</v>
      </c>
    </row>
    <row r="6">
      <c r="A6" s="10" t="s">
        <v>2630</v>
      </c>
      <c r="B6" s="31">
        <v>0.00949074074074074</v>
      </c>
      <c r="C6" s="10" t="s">
        <v>968</v>
      </c>
      <c r="D6" s="10" t="s">
        <v>87</v>
      </c>
      <c r="E6" s="13">
        <v>13.0</v>
      </c>
      <c r="F6" s="73">
        <f t="shared" si="1"/>
        <v>12</v>
      </c>
    </row>
    <row r="7">
      <c r="A7" s="10" t="s">
        <v>2630</v>
      </c>
      <c r="B7" s="31">
        <v>0.05127314814814815</v>
      </c>
      <c r="C7" s="10" t="s">
        <v>69</v>
      </c>
      <c r="D7" s="10" t="s">
        <v>87</v>
      </c>
      <c r="E7" s="13">
        <v>13.0</v>
      </c>
      <c r="F7" s="73">
        <f>E7-4</f>
        <v>9</v>
      </c>
    </row>
    <row r="8">
      <c r="A8" s="10" t="s">
        <v>2630</v>
      </c>
      <c r="B8" s="31">
        <v>0.009814814814814814</v>
      </c>
      <c r="C8" s="10" t="s">
        <v>2631</v>
      </c>
      <c r="D8" s="10" t="s">
        <v>87</v>
      </c>
      <c r="E8" s="13">
        <v>11.0</v>
      </c>
      <c r="F8" s="73"/>
    </row>
    <row r="9">
      <c r="A9" s="10" t="s">
        <v>2630</v>
      </c>
      <c r="B9" s="31">
        <v>0.010381944444444444</v>
      </c>
      <c r="C9" s="10" t="s">
        <v>74</v>
      </c>
      <c r="D9" s="10" t="s">
        <v>93</v>
      </c>
      <c r="E9" s="13" t="s">
        <v>68</v>
      </c>
      <c r="F9" s="13">
        <v>20.0</v>
      </c>
      <c r="J9" s="10" t="s">
        <v>2632</v>
      </c>
    </row>
    <row r="10">
      <c r="A10" s="10" t="s">
        <v>2630</v>
      </c>
      <c r="B10" s="31">
        <v>0.010671296296296297</v>
      </c>
      <c r="C10" s="10" t="s">
        <v>74</v>
      </c>
      <c r="D10" s="10" t="s">
        <v>91</v>
      </c>
      <c r="E10" s="13">
        <v>52.0</v>
      </c>
      <c r="F10" s="73"/>
      <c r="H10" s="10" t="s">
        <v>2633</v>
      </c>
    </row>
    <row r="11">
      <c r="A11" s="10" t="s">
        <v>2630</v>
      </c>
      <c r="B11" s="31">
        <v>0.010798611111111111</v>
      </c>
      <c r="C11" s="10" t="s">
        <v>74</v>
      </c>
      <c r="D11" s="10" t="s">
        <v>93</v>
      </c>
      <c r="E11" s="13">
        <v>20.0</v>
      </c>
      <c r="F11" s="13">
        <f>E11-10</f>
        <v>10</v>
      </c>
      <c r="J11" s="10" t="s">
        <v>2632</v>
      </c>
    </row>
    <row r="12">
      <c r="A12" s="10" t="s">
        <v>2630</v>
      </c>
      <c r="B12" s="31">
        <v>0.010833333333333334</v>
      </c>
      <c r="C12" s="10" t="s">
        <v>74</v>
      </c>
      <c r="D12" s="10" t="s">
        <v>91</v>
      </c>
      <c r="E12" s="13">
        <v>11.0</v>
      </c>
      <c r="F12" s="73"/>
      <c r="H12" s="10" t="s">
        <v>2634</v>
      </c>
    </row>
    <row r="13">
      <c r="A13" s="10" t="s">
        <v>2630</v>
      </c>
      <c r="B13" s="31">
        <v>0.010960648148148148</v>
      </c>
      <c r="C13" s="10" t="s">
        <v>74</v>
      </c>
      <c r="D13" s="10" t="s">
        <v>93</v>
      </c>
      <c r="E13" s="13">
        <v>27.0</v>
      </c>
      <c r="F13" s="73">
        <f>E13-10</f>
        <v>17</v>
      </c>
      <c r="J13" s="10" t="s">
        <v>2632</v>
      </c>
    </row>
    <row r="14">
      <c r="A14" s="10" t="s">
        <v>2630</v>
      </c>
      <c r="B14" s="31">
        <v>0.011006944444444444</v>
      </c>
      <c r="C14" s="10" t="s">
        <v>74</v>
      </c>
      <c r="D14" s="10" t="s">
        <v>91</v>
      </c>
      <c r="E14" s="13">
        <v>10.0</v>
      </c>
      <c r="F14" s="13"/>
      <c r="H14" s="10" t="s">
        <v>2635</v>
      </c>
      <c r="J14" s="10" t="s">
        <v>2358</v>
      </c>
    </row>
    <row r="15">
      <c r="A15" s="10" t="s">
        <v>2630</v>
      </c>
      <c r="B15" s="31">
        <v>0.01193287037037037</v>
      </c>
      <c r="C15" s="10" t="s">
        <v>70</v>
      </c>
      <c r="D15" s="10" t="s">
        <v>93</v>
      </c>
      <c r="E15" s="13">
        <v>25.0</v>
      </c>
      <c r="F15" s="73">
        <f>E15-9</f>
        <v>16</v>
      </c>
      <c r="J15" s="10" t="s">
        <v>2636</v>
      </c>
    </row>
    <row r="16">
      <c r="A16" s="10" t="s">
        <v>2630</v>
      </c>
      <c r="B16" s="31">
        <v>0.011956018518518519</v>
      </c>
      <c r="C16" s="10" t="s">
        <v>70</v>
      </c>
      <c r="D16" s="10" t="s">
        <v>93</v>
      </c>
      <c r="E16" s="13">
        <v>28.0</v>
      </c>
      <c r="F16" s="73">
        <f>E16-10</f>
        <v>18</v>
      </c>
      <c r="J16" s="10" t="s">
        <v>2636</v>
      </c>
    </row>
    <row r="17">
      <c r="A17" s="10" t="s">
        <v>2630</v>
      </c>
      <c r="B17" s="31">
        <v>0.012106481481481482</v>
      </c>
      <c r="C17" s="10" t="s">
        <v>70</v>
      </c>
      <c r="D17" s="10" t="s">
        <v>91</v>
      </c>
      <c r="E17" s="13">
        <v>11.0</v>
      </c>
      <c r="F17" s="73"/>
      <c r="H17" s="10" t="s">
        <v>2634</v>
      </c>
    </row>
    <row r="18">
      <c r="A18" s="10" t="s">
        <v>2630</v>
      </c>
      <c r="B18" s="31">
        <v>0.012118055555555556</v>
      </c>
      <c r="C18" s="10" t="s">
        <v>70</v>
      </c>
      <c r="D18" s="10" t="s">
        <v>91</v>
      </c>
      <c r="E18" s="13">
        <v>10.0</v>
      </c>
      <c r="F18" s="73"/>
      <c r="H18" s="10" t="s">
        <v>2637</v>
      </c>
    </row>
    <row r="19">
      <c r="A19" s="10" t="s">
        <v>2630</v>
      </c>
      <c r="B19" s="31">
        <v>0.0128125</v>
      </c>
      <c r="C19" s="10" t="s">
        <v>70</v>
      </c>
      <c r="D19" s="10" t="s">
        <v>93</v>
      </c>
      <c r="E19" s="13" t="s">
        <v>68</v>
      </c>
      <c r="F19" s="13">
        <v>20.0</v>
      </c>
      <c r="J19" s="10" t="s">
        <v>2636</v>
      </c>
    </row>
    <row r="20">
      <c r="A20" s="10" t="s">
        <v>2630</v>
      </c>
      <c r="B20" s="31">
        <v>0.012962962962962963</v>
      </c>
      <c r="C20" s="10" t="s">
        <v>70</v>
      </c>
      <c r="D20" s="10" t="s">
        <v>91</v>
      </c>
      <c r="E20" s="13">
        <v>10.0</v>
      </c>
      <c r="F20" s="13"/>
      <c r="H20" s="10" t="s">
        <v>2637</v>
      </c>
    </row>
    <row r="21">
      <c r="A21" s="10" t="s">
        <v>2630</v>
      </c>
      <c r="B21" s="31">
        <v>0.013171296296296296</v>
      </c>
      <c r="C21" s="10" t="s">
        <v>70</v>
      </c>
      <c r="D21" s="10" t="s">
        <v>93</v>
      </c>
      <c r="E21" s="13">
        <v>12.0</v>
      </c>
      <c r="F21" s="13">
        <f>E21-9</f>
        <v>3</v>
      </c>
      <c r="J21" s="10" t="s">
        <v>2636</v>
      </c>
    </row>
    <row r="22">
      <c r="A22" s="10" t="s">
        <v>2630</v>
      </c>
      <c r="B22" s="31">
        <v>0.013842592592592592</v>
      </c>
      <c r="C22" s="10" t="s">
        <v>82</v>
      </c>
      <c r="D22" s="10" t="s">
        <v>67</v>
      </c>
      <c r="E22" s="13">
        <v>17.0</v>
      </c>
      <c r="F22" s="13">
        <f>E22-4</f>
        <v>13</v>
      </c>
    </row>
    <row r="23">
      <c r="A23" s="10" t="s">
        <v>2630</v>
      </c>
      <c r="B23" s="31">
        <v>0.014918981481481481</v>
      </c>
      <c r="C23" s="10" t="s">
        <v>66</v>
      </c>
      <c r="D23" s="10" t="s">
        <v>93</v>
      </c>
      <c r="E23" s="13">
        <v>19.0</v>
      </c>
      <c r="F23" s="73">
        <f t="shared" ref="F23:F24" si="2">E23-10</f>
        <v>9</v>
      </c>
      <c r="J23" s="10" t="s">
        <v>2638</v>
      </c>
    </row>
    <row r="24">
      <c r="A24" s="10" t="s">
        <v>2630</v>
      </c>
      <c r="B24" s="31">
        <v>0.014930555555555556</v>
      </c>
      <c r="C24" s="10" t="s">
        <v>66</v>
      </c>
      <c r="D24" s="10" t="s">
        <v>93</v>
      </c>
      <c r="E24" s="13">
        <v>20.0</v>
      </c>
      <c r="F24" s="13">
        <f t="shared" si="2"/>
        <v>10</v>
      </c>
      <c r="J24" s="10" t="s">
        <v>2638</v>
      </c>
    </row>
    <row r="25">
      <c r="A25" s="10" t="s">
        <v>2630</v>
      </c>
      <c r="B25" s="31">
        <v>0.01511574074074074</v>
      </c>
      <c r="C25" s="10" t="s">
        <v>66</v>
      </c>
      <c r="D25" s="10" t="s">
        <v>91</v>
      </c>
      <c r="E25" s="13">
        <v>18.0</v>
      </c>
      <c r="F25" s="13"/>
      <c r="H25" s="10" t="s">
        <v>2639</v>
      </c>
    </row>
    <row r="26">
      <c r="A26" s="10" t="s">
        <v>2630</v>
      </c>
      <c r="B26" s="31">
        <v>0.015173611111111112</v>
      </c>
      <c r="C26" s="10" t="s">
        <v>66</v>
      </c>
      <c r="D26" s="10" t="s">
        <v>91</v>
      </c>
      <c r="E26" s="13">
        <v>16.0</v>
      </c>
      <c r="F26" s="13"/>
      <c r="H26" s="10" t="s">
        <v>2640</v>
      </c>
    </row>
    <row r="27">
      <c r="A27" s="10" t="s">
        <v>2630</v>
      </c>
      <c r="B27" s="31">
        <v>0.016342592592592593</v>
      </c>
      <c r="C27" s="10" t="s">
        <v>66</v>
      </c>
      <c r="D27" s="10" t="s">
        <v>91</v>
      </c>
      <c r="E27" s="13">
        <v>3.0</v>
      </c>
      <c r="F27" s="13"/>
      <c r="H27" s="10" t="s">
        <v>2641</v>
      </c>
      <c r="J27" s="10" t="s">
        <v>2642</v>
      </c>
    </row>
    <row r="28">
      <c r="A28" s="10" t="s">
        <v>2630</v>
      </c>
      <c r="B28" s="31">
        <v>0.016493055555555556</v>
      </c>
      <c r="C28" s="10" t="s">
        <v>70</v>
      </c>
      <c r="D28" s="10" t="s">
        <v>93</v>
      </c>
      <c r="E28" s="13" t="s">
        <v>68</v>
      </c>
      <c r="F28" s="13">
        <v>20.0</v>
      </c>
      <c r="J28" s="10" t="s">
        <v>2636</v>
      </c>
    </row>
    <row r="29">
      <c r="A29" s="10" t="s">
        <v>2630</v>
      </c>
      <c r="B29" s="31">
        <v>0.01673611111111111</v>
      </c>
      <c r="C29" s="10" t="s">
        <v>70</v>
      </c>
      <c r="D29" s="10" t="s">
        <v>91</v>
      </c>
      <c r="E29" s="13">
        <v>24.0</v>
      </c>
      <c r="F29" s="73"/>
      <c r="H29" s="10" t="s">
        <v>2643</v>
      </c>
    </row>
    <row r="30">
      <c r="A30" s="10" t="s">
        <v>2630</v>
      </c>
      <c r="B30" s="31">
        <v>0.0209375</v>
      </c>
      <c r="C30" s="10" t="s">
        <v>69</v>
      </c>
      <c r="D30" s="10" t="s">
        <v>89</v>
      </c>
      <c r="E30" s="13">
        <v>17.0</v>
      </c>
      <c r="F30" s="73">
        <f>E30-9</f>
        <v>8</v>
      </c>
      <c r="J30" s="10" t="s">
        <v>2644</v>
      </c>
    </row>
    <row r="31">
      <c r="A31" s="10" t="s">
        <v>2630</v>
      </c>
      <c r="B31" s="31">
        <v>0.02244212962962963</v>
      </c>
      <c r="C31" s="10" t="s">
        <v>74</v>
      </c>
      <c r="D31" s="10" t="s">
        <v>209</v>
      </c>
      <c r="E31" s="13">
        <v>19.0</v>
      </c>
      <c r="F31" s="73">
        <f>E31-0</f>
        <v>19</v>
      </c>
    </row>
    <row r="32">
      <c r="A32" s="10" t="s">
        <v>2630</v>
      </c>
      <c r="B32" s="31">
        <v>0.02388888888888889</v>
      </c>
      <c r="C32" s="10" t="s">
        <v>70</v>
      </c>
      <c r="D32" s="10" t="s">
        <v>93</v>
      </c>
      <c r="E32" s="13" t="s">
        <v>88</v>
      </c>
      <c r="F32" s="13">
        <v>1.0</v>
      </c>
      <c r="J32" s="10" t="s">
        <v>2636</v>
      </c>
    </row>
    <row r="33">
      <c r="A33" s="10" t="s">
        <v>2630</v>
      </c>
      <c r="B33" s="31">
        <v>0.02388888888888889</v>
      </c>
      <c r="C33" s="10" t="s">
        <v>70</v>
      </c>
      <c r="D33" s="10" t="s">
        <v>93</v>
      </c>
      <c r="E33" s="13">
        <f t="shared" ref="E33:E35" si="3">F33+9</f>
        <v>12</v>
      </c>
      <c r="F33" s="13">
        <v>3.0</v>
      </c>
      <c r="J33" s="10" t="s">
        <v>2636</v>
      </c>
    </row>
    <row r="34">
      <c r="A34" s="10" t="s">
        <v>2630</v>
      </c>
      <c r="B34" s="31">
        <v>0.02451388888888889</v>
      </c>
      <c r="C34" s="10" t="s">
        <v>70</v>
      </c>
      <c r="D34" s="10" t="s">
        <v>93</v>
      </c>
      <c r="E34" s="13">
        <f t="shared" si="3"/>
        <v>12</v>
      </c>
      <c r="F34" s="13">
        <v>3.0</v>
      </c>
      <c r="J34" s="10" t="s">
        <v>2636</v>
      </c>
    </row>
    <row r="35">
      <c r="A35" s="10" t="s">
        <v>2630</v>
      </c>
      <c r="B35" s="31">
        <v>0.02451388888888889</v>
      </c>
      <c r="C35" s="10" t="s">
        <v>70</v>
      </c>
      <c r="D35" s="10" t="s">
        <v>93</v>
      </c>
      <c r="E35" s="13">
        <f t="shared" si="3"/>
        <v>13</v>
      </c>
      <c r="F35" s="13">
        <v>4.0</v>
      </c>
      <c r="J35" s="10" t="s">
        <v>2636</v>
      </c>
    </row>
    <row r="36">
      <c r="A36" s="10" t="s">
        <v>2630</v>
      </c>
      <c r="B36" s="31">
        <v>0.02619212962962963</v>
      </c>
      <c r="C36" s="10" t="s">
        <v>66</v>
      </c>
      <c r="D36" s="10" t="s">
        <v>209</v>
      </c>
      <c r="E36" s="13">
        <v>11.0</v>
      </c>
      <c r="F36" s="13">
        <f>E36-1</f>
        <v>10</v>
      </c>
    </row>
    <row r="37">
      <c r="A37" s="10" t="s">
        <v>2630</v>
      </c>
      <c r="B37" s="31">
        <v>0.026851851851851852</v>
      </c>
      <c r="C37" s="10" t="s">
        <v>70</v>
      </c>
      <c r="D37" s="10" t="s">
        <v>93</v>
      </c>
      <c r="E37" s="13">
        <v>25.0</v>
      </c>
      <c r="F37" s="13">
        <f>E37-9</f>
        <v>16</v>
      </c>
      <c r="J37" s="10" t="s">
        <v>2636</v>
      </c>
    </row>
    <row r="38">
      <c r="A38" s="10" t="s">
        <v>2630</v>
      </c>
      <c r="B38" s="31">
        <v>0.027060185185185184</v>
      </c>
      <c r="C38" s="10" t="s">
        <v>70</v>
      </c>
      <c r="D38" s="10" t="s">
        <v>91</v>
      </c>
      <c r="E38" s="13">
        <v>11.0</v>
      </c>
      <c r="F38" s="13"/>
      <c r="H38" s="10" t="s">
        <v>2634</v>
      </c>
    </row>
    <row r="39">
      <c r="A39" s="10" t="s">
        <v>2630</v>
      </c>
      <c r="B39" s="31">
        <v>0.02921296296296296</v>
      </c>
      <c r="C39" s="10" t="s">
        <v>968</v>
      </c>
      <c r="D39" s="10" t="s">
        <v>91</v>
      </c>
      <c r="E39" s="13">
        <v>13.0</v>
      </c>
      <c r="F39" s="73"/>
      <c r="H39" s="10" t="s">
        <v>2645</v>
      </c>
      <c r="J39" s="10" t="s">
        <v>263</v>
      </c>
    </row>
    <row r="40">
      <c r="A40" s="10" t="s">
        <v>2630</v>
      </c>
      <c r="B40" s="31">
        <v>0.03082175925925926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160</v>
      </c>
    </row>
    <row r="41">
      <c r="A41" s="10" t="s">
        <v>2630</v>
      </c>
      <c r="B41" s="31">
        <v>0.03082175925925926</v>
      </c>
      <c r="C41" s="10" t="s">
        <v>74</v>
      </c>
      <c r="D41" s="10" t="s">
        <v>93</v>
      </c>
      <c r="E41" s="13">
        <v>26.0</v>
      </c>
      <c r="F41" s="73">
        <f>E41-10</f>
        <v>16</v>
      </c>
      <c r="J41" s="10" t="s">
        <v>2646</v>
      </c>
    </row>
    <row r="42">
      <c r="A42" s="10" t="s">
        <v>2630</v>
      </c>
      <c r="B42" s="31">
        <v>0.03113425925925926</v>
      </c>
      <c r="C42" s="10" t="s">
        <v>74</v>
      </c>
      <c r="D42" s="10" t="s">
        <v>91</v>
      </c>
      <c r="E42" s="13">
        <v>22.0</v>
      </c>
      <c r="F42" s="73"/>
      <c r="H42" s="10" t="s">
        <v>2647</v>
      </c>
    </row>
    <row r="43">
      <c r="A43" s="10" t="s">
        <v>2630</v>
      </c>
      <c r="B43" s="31">
        <v>0.031875</v>
      </c>
      <c r="C43" s="10" t="s">
        <v>70</v>
      </c>
      <c r="D43" s="10" t="s">
        <v>93</v>
      </c>
      <c r="E43" s="13" t="s">
        <v>68</v>
      </c>
      <c r="F43" s="13">
        <v>20.0</v>
      </c>
      <c r="J43" s="10" t="s">
        <v>2636</v>
      </c>
    </row>
    <row r="44">
      <c r="A44" s="10" t="s">
        <v>2630</v>
      </c>
      <c r="B44" s="31">
        <v>0.031921296296296295</v>
      </c>
      <c r="C44" s="10" t="s">
        <v>70</v>
      </c>
      <c r="D44" s="10" t="s">
        <v>93</v>
      </c>
      <c r="E44" s="13">
        <f>F44+10</f>
        <v>26</v>
      </c>
      <c r="F44" s="13">
        <v>16.0</v>
      </c>
      <c r="J44" s="10" t="s">
        <v>2636</v>
      </c>
    </row>
    <row r="45">
      <c r="A45" s="10" t="s">
        <v>2630</v>
      </c>
      <c r="B45" s="31">
        <v>0.03207175925925926</v>
      </c>
      <c r="C45" s="10" t="s">
        <v>70</v>
      </c>
      <c r="D45" s="10" t="s">
        <v>91</v>
      </c>
      <c r="E45" s="13">
        <v>18.0</v>
      </c>
      <c r="F45" s="73"/>
      <c r="H45" s="10" t="s">
        <v>2639</v>
      </c>
    </row>
    <row r="46">
      <c r="A46" s="10" t="s">
        <v>2630</v>
      </c>
      <c r="B46" s="31">
        <v>0.03221064814814815</v>
      </c>
      <c r="C46" s="10" t="s">
        <v>70</v>
      </c>
      <c r="D46" s="10" t="s">
        <v>91</v>
      </c>
      <c r="E46" s="13">
        <v>10.0</v>
      </c>
      <c r="F46" s="73"/>
      <c r="H46" s="10" t="s">
        <v>2637</v>
      </c>
    </row>
    <row r="47">
      <c r="A47" s="10" t="s">
        <v>2630</v>
      </c>
      <c r="B47" s="31">
        <v>0.03295138888888889</v>
      </c>
      <c r="C47" s="10" t="s">
        <v>70</v>
      </c>
      <c r="D47" s="10" t="s">
        <v>93</v>
      </c>
      <c r="E47" s="13">
        <f>F47+9</f>
        <v>11</v>
      </c>
      <c r="F47" s="13">
        <v>2.0</v>
      </c>
      <c r="J47" s="10" t="s">
        <v>2636</v>
      </c>
    </row>
    <row r="48">
      <c r="A48" s="10" t="s">
        <v>2630</v>
      </c>
      <c r="B48" s="31">
        <v>0.034386574074074076</v>
      </c>
      <c r="C48" s="10" t="s">
        <v>66</v>
      </c>
      <c r="D48" s="10" t="s">
        <v>93</v>
      </c>
      <c r="E48" s="13">
        <v>23.0</v>
      </c>
      <c r="F48" s="73">
        <f t="shared" ref="F48:F49" si="4">E48-10</f>
        <v>13</v>
      </c>
      <c r="J48" s="10" t="s">
        <v>2638</v>
      </c>
    </row>
    <row r="49">
      <c r="A49" s="10" t="s">
        <v>2630</v>
      </c>
      <c r="B49" s="31">
        <v>0.034409722222222223</v>
      </c>
      <c r="C49" s="10" t="s">
        <v>66</v>
      </c>
      <c r="D49" s="10" t="s">
        <v>93</v>
      </c>
      <c r="E49" s="13">
        <v>27.0</v>
      </c>
      <c r="F49" s="13">
        <f t="shared" si="4"/>
        <v>17</v>
      </c>
      <c r="J49" s="10" t="s">
        <v>2638</v>
      </c>
    </row>
    <row r="50">
      <c r="A50" s="10" t="s">
        <v>2630</v>
      </c>
      <c r="B50" s="31">
        <v>0.03450231481481481</v>
      </c>
      <c r="C50" s="10" t="s">
        <v>66</v>
      </c>
      <c r="D50" s="10" t="s">
        <v>91</v>
      </c>
      <c r="E50" s="13">
        <v>20.0</v>
      </c>
      <c r="F50" s="73"/>
      <c r="H50" s="10" t="s">
        <v>2635</v>
      </c>
    </row>
    <row r="51">
      <c r="A51" s="10" t="s">
        <v>2630</v>
      </c>
      <c r="B51" s="31">
        <v>0.03459490740740741</v>
      </c>
      <c r="C51" s="10" t="s">
        <v>66</v>
      </c>
      <c r="D51" s="10" t="s">
        <v>91</v>
      </c>
      <c r="E51" s="13">
        <v>20.0</v>
      </c>
      <c r="F51" s="73"/>
      <c r="H51" s="10" t="s">
        <v>2635</v>
      </c>
    </row>
    <row r="52">
      <c r="A52" s="10" t="s">
        <v>2630</v>
      </c>
      <c r="B52" s="31">
        <v>0.035277777777777776</v>
      </c>
      <c r="C52" s="10" t="s">
        <v>70</v>
      </c>
      <c r="D52" s="10" t="s">
        <v>93</v>
      </c>
      <c r="E52" s="13">
        <v>15.0</v>
      </c>
      <c r="F52" s="73">
        <f>E52-9</f>
        <v>6</v>
      </c>
      <c r="J52" s="10" t="s">
        <v>2636</v>
      </c>
    </row>
    <row r="53">
      <c r="A53" s="10" t="s">
        <v>2630</v>
      </c>
      <c r="B53" s="31">
        <v>0.0353125</v>
      </c>
      <c r="C53" s="10" t="s">
        <v>66</v>
      </c>
      <c r="D53" s="10" t="s">
        <v>93</v>
      </c>
      <c r="E53" s="13">
        <v>22.0</v>
      </c>
      <c r="F53" s="13">
        <f>E53-10</f>
        <v>12</v>
      </c>
      <c r="J53" s="10" t="s">
        <v>2638</v>
      </c>
    </row>
    <row r="54">
      <c r="A54" s="10" t="s">
        <v>2630</v>
      </c>
      <c r="B54" s="31">
        <v>0.0353587962962963</v>
      </c>
      <c r="C54" s="10" t="s">
        <v>74</v>
      </c>
      <c r="D54" s="10" t="s">
        <v>93</v>
      </c>
      <c r="E54" s="13">
        <v>12.0</v>
      </c>
      <c r="F54" s="13">
        <f>E54-9</f>
        <v>3</v>
      </c>
      <c r="J54" s="10" t="s">
        <v>2648</v>
      </c>
    </row>
    <row r="55">
      <c r="A55" s="10" t="s">
        <v>2630</v>
      </c>
      <c r="B55" s="31">
        <v>0.035416666666666666</v>
      </c>
      <c r="C55" s="10" t="s">
        <v>66</v>
      </c>
      <c r="D55" s="10" t="s">
        <v>91</v>
      </c>
      <c r="E55" s="13">
        <v>21.0</v>
      </c>
      <c r="F55" s="73"/>
      <c r="H55" s="10" t="s">
        <v>2649</v>
      </c>
    </row>
    <row r="56">
      <c r="A56" s="10" t="s">
        <v>2630</v>
      </c>
      <c r="B56" s="31">
        <v>0.036180555555555556</v>
      </c>
      <c r="C56" s="10" t="s">
        <v>968</v>
      </c>
      <c r="D56" s="10" t="s">
        <v>81</v>
      </c>
      <c r="E56" s="13" t="s">
        <v>75</v>
      </c>
      <c r="F56" s="13" t="s">
        <v>75</v>
      </c>
      <c r="J56" s="10" t="s">
        <v>2291</v>
      </c>
    </row>
    <row r="57">
      <c r="A57" s="10" t="s">
        <v>2630</v>
      </c>
      <c r="B57" s="31">
        <v>0.036180555555555556</v>
      </c>
      <c r="C57" s="10" t="s">
        <v>968</v>
      </c>
      <c r="D57" s="10" t="s">
        <v>81</v>
      </c>
      <c r="E57" s="13" t="s">
        <v>68</v>
      </c>
      <c r="F57" s="13">
        <v>20.0</v>
      </c>
    </row>
    <row r="58">
      <c r="A58" s="10" t="s">
        <v>2630</v>
      </c>
      <c r="B58" s="31">
        <v>0.03646990740740741</v>
      </c>
      <c r="C58" s="10" t="s">
        <v>968</v>
      </c>
      <c r="D58" s="10" t="s">
        <v>81</v>
      </c>
      <c r="E58" s="13" t="s">
        <v>75</v>
      </c>
      <c r="F58" s="13" t="s">
        <v>75</v>
      </c>
      <c r="J58" s="10" t="s">
        <v>2291</v>
      </c>
    </row>
    <row r="59">
      <c r="A59" s="10" t="s">
        <v>2630</v>
      </c>
      <c r="B59" s="31">
        <v>0.03646990740740741</v>
      </c>
      <c r="C59" s="10" t="s">
        <v>968</v>
      </c>
      <c r="D59" s="10" t="s">
        <v>81</v>
      </c>
      <c r="E59" s="13">
        <v>9.0</v>
      </c>
      <c r="F59" s="13">
        <f>E59-2</f>
        <v>7</v>
      </c>
    </row>
    <row r="60">
      <c r="A60" s="10" t="s">
        <v>2630</v>
      </c>
      <c r="B60" s="31">
        <v>0.037939814814814815</v>
      </c>
      <c r="C60" s="10" t="s">
        <v>69</v>
      </c>
      <c r="D60" s="10" t="s">
        <v>89</v>
      </c>
      <c r="E60" s="13">
        <v>25.0</v>
      </c>
      <c r="F60" s="13">
        <f>E60-9</f>
        <v>16</v>
      </c>
      <c r="J60" s="10" t="s">
        <v>2644</v>
      </c>
    </row>
    <row r="61">
      <c r="A61" s="10" t="s">
        <v>2630</v>
      </c>
      <c r="B61" s="31">
        <v>0.038148148148148146</v>
      </c>
      <c r="C61" s="10" t="s">
        <v>69</v>
      </c>
      <c r="D61" s="10" t="s">
        <v>91</v>
      </c>
      <c r="E61" s="13">
        <v>26.0</v>
      </c>
      <c r="F61" s="13"/>
      <c r="H61" s="10" t="s">
        <v>2650</v>
      </c>
      <c r="J61" s="10" t="s">
        <v>2651</v>
      </c>
    </row>
    <row r="62">
      <c r="A62" s="10" t="s">
        <v>2630</v>
      </c>
      <c r="B62" s="31">
        <v>0.040914351851851855</v>
      </c>
      <c r="C62" s="10" t="s">
        <v>69</v>
      </c>
      <c r="D62" s="10" t="s">
        <v>91</v>
      </c>
      <c r="E62" s="13">
        <v>20.0</v>
      </c>
      <c r="F62" s="13"/>
      <c r="H62" s="10" t="s">
        <v>2652</v>
      </c>
      <c r="J62" s="10" t="s">
        <v>2651</v>
      </c>
    </row>
    <row r="63">
      <c r="A63" s="10" t="s">
        <v>2630</v>
      </c>
      <c r="B63" s="31">
        <v>0.04193287037037037</v>
      </c>
      <c r="C63" s="10" t="s">
        <v>70</v>
      </c>
      <c r="D63" s="10" t="s">
        <v>128</v>
      </c>
      <c r="E63" s="13">
        <v>15.0</v>
      </c>
      <c r="F63" s="13">
        <f>E63-3</f>
        <v>12</v>
      </c>
    </row>
    <row r="64">
      <c r="A64" s="10" t="s">
        <v>2630</v>
      </c>
      <c r="B64" s="31">
        <v>0.04178240740740741</v>
      </c>
      <c r="C64" s="10" t="s">
        <v>69</v>
      </c>
      <c r="D64" s="10" t="s">
        <v>120</v>
      </c>
      <c r="E64" s="13">
        <v>11.0</v>
      </c>
      <c r="F64" s="13"/>
      <c r="H64" s="74" t="s">
        <v>2653</v>
      </c>
    </row>
    <row r="65">
      <c r="A65" s="10" t="s">
        <v>2630</v>
      </c>
      <c r="B65" s="31">
        <v>0.04275462962962963</v>
      </c>
      <c r="C65" s="10" t="s">
        <v>968</v>
      </c>
      <c r="D65" s="10" t="s">
        <v>76</v>
      </c>
      <c r="E65" s="13">
        <v>4.0</v>
      </c>
      <c r="F65" s="13"/>
    </row>
    <row r="66">
      <c r="A66" s="10" t="s">
        <v>2630</v>
      </c>
      <c r="B66" s="31">
        <v>0.04314814814814815</v>
      </c>
      <c r="C66" s="10" t="s">
        <v>70</v>
      </c>
      <c r="D66" s="10" t="s">
        <v>93</v>
      </c>
      <c r="E66" s="13">
        <v>18.0</v>
      </c>
      <c r="F66" s="13">
        <f>E66-9</f>
        <v>9</v>
      </c>
      <c r="J66" s="10" t="s">
        <v>2636</v>
      </c>
    </row>
    <row r="67">
      <c r="A67" s="10" t="s">
        <v>2630</v>
      </c>
      <c r="B67" s="31">
        <v>0.043194444444444445</v>
      </c>
      <c r="C67" s="10" t="s">
        <v>70</v>
      </c>
      <c r="D67" s="10" t="s">
        <v>91</v>
      </c>
      <c r="E67" s="13">
        <v>12.0</v>
      </c>
      <c r="F67" s="13"/>
      <c r="H67" s="10" t="s">
        <v>2654</v>
      </c>
    </row>
    <row r="68">
      <c r="A68" s="10" t="s">
        <v>2630</v>
      </c>
      <c r="B68" s="31">
        <v>0.04414351851851852</v>
      </c>
      <c r="C68" s="10" t="s">
        <v>69</v>
      </c>
      <c r="D68" s="10" t="s">
        <v>89</v>
      </c>
      <c r="E68" s="13">
        <v>23.0</v>
      </c>
      <c r="F68" s="13">
        <f>E68-9</f>
        <v>14</v>
      </c>
      <c r="J68" s="10" t="s">
        <v>2644</v>
      </c>
    </row>
    <row r="69">
      <c r="A69" s="10" t="s">
        <v>2630</v>
      </c>
      <c r="B69" s="31">
        <v>0.04425925925925926</v>
      </c>
      <c r="C69" s="10" t="s">
        <v>69</v>
      </c>
      <c r="D69" s="10" t="s">
        <v>91</v>
      </c>
      <c r="E69" s="13">
        <v>16.0</v>
      </c>
      <c r="F69" s="13"/>
      <c r="H69" s="10" t="s">
        <v>2655</v>
      </c>
      <c r="J69" s="10" t="s">
        <v>2651</v>
      </c>
    </row>
    <row r="70">
      <c r="A70" s="10" t="s">
        <v>2630</v>
      </c>
      <c r="B70" s="31">
        <v>0.04486111111111111</v>
      </c>
      <c r="C70" s="10" t="s">
        <v>66</v>
      </c>
      <c r="D70" s="10" t="s">
        <v>131</v>
      </c>
      <c r="E70" s="13" t="s">
        <v>68</v>
      </c>
      <c r="F70" s="13">
        <v>20.0</v>
      </c>
    </row>
    <row r="71">
      <c r="A71" s="10" t="s">
        <v>2630</v>
      </c>
      <c r="B71" s="31">
        <v>0.044895833333333336</v>
      </c>
      <c r="C71" s="10" t="s">
        <v>82</v>
      </c>
      <c r="D71" s="10" t="s">
        <v>131</v>
      </c>
      <c r="E71" s="13">
        <v>16.0</v>
      </c>
      <c r="F71" s="13">
        <f>E71-5</f>
        <v>11</v>
      </c>
    </row>
    <row r="72">
      <c r="A72" s="10" t="s">
        <v>2630</v>
      </c>
      <c r="B72" s="31">
        <v>0.04490740740740741</v>
      </c>
      <c r="C72" s="10" t="s">
        <v>69</v>
      </c>
      <c r="D72" s="10" t="s">
        <v>131</v>
      </c>
      <c r="E72" s="13">
        <v>17.0</v>
      </c>
      <c r="F72" s="13">
        <f>E72-1</f>
        <v>16</v>
      </c>
    </row>
    <row r="73">
      <c r="A73" s="10" t="s">
        <v>2630</v>
      </c>
      <c r="B73" s="31">
        <v>0.04491898148148148</v>
      </c>
      <c r="C73" s="10" t="s">
        <v>968</v>
      </c>
      <c r="D73" s="10" t="s">
        <v>131</v>
      </c>
      <c r="E73" s="13">
        <v>11.0</v>
      </c>
      <c r="F73" s="13">
        <f>E73--1</f>
        <v>12</v>
      </c>
    </row>
    <row r="74">
      <c r="A74" s="10" t="s">
        <v>2630</v>
      </c>
      <c r="B74" s="31">
        <v>0.04493055555555556</v>
      </c>
      <c r="C74" s="10" t="s">
        <v>74</v>
      </c>
      <c r="D74" s="10" t="s">
        <v>131</v>
      </c>
      <c r="E74" s="13">
        <v>17.0</v>
      </c>
      <c r="F74" s="13">
        <f>E74-3</f>
        <v>14</v>
      </c>
    </row>
    <row r="75">
      <c r="A75" s="10" t="s">
        <v>2630</v>
      </c>
      <c r="B75" s="31">
        <v>0.04494212962962963</v>
      </c>
      <c r="C75" s="10" t="s">
        <v>70</v>
      </c>
      <c r="D75" s="10" t="s">
        <v>131</v>
      </c>
      <c r="E75" s="13">
        <v>19.0</v>
      </c>
      <c r="F75" s="13">
        <f>E75-4</f>
        <v>15</v>
      </c>
    </row>
    <row r="76">
      <c r="A76" s="10" t="s">
        <v>2630</v>
      </c>
      <c r="B76" s="31">
        <v>0.04538194444444445</v>
      </c>
      <c r="C76" s="10" t="s">
        <v>70</v>
      </c>
      <c r="D76" s="10" t="s">
        <v>83</v>
      </c>
      <c r="E76" s="13">
        <v>16.0</v>
      </c>
      <c r="F76" s="13">
        <f>E76-8</f>
        <v>8</v>
      </c>
    </row>
    <row r="77">
      <c r="A77" s="10" t="s">
        <v>2630</v>
      </c>
      <c r="B77" s="31">
        <v>0.04591435185185185</v>
      </c>
      <c r="C77" s="10" t="s">
        <v>66</v>
      </c>
      <c r="D77" s="10" t="s">
        <v>89</v>
      </c>
      <c r="E77" s="13" t="s">
        <v>75</v>
      </c>
      <c r="F77" s="13" t="s">
        <v>75</v>
      </c>
      <c r="J77" s="10" t="s">
        <v>85</v>
      </c>
    </row>
    <row r="78">
      <c r="A78" s="10" t="s">
        <v>2630</v>
      </c>
      <c r="B78" s="31">
        <v>0.04591435185185185</v>
      </c>
      <c r="C78" s="10" t="s">
        <v>66</v>
      </c>
      <c r="D78" s="10" t="s">
        <v>89</v>
      </c>
      <c r="E78" s="13">
        <v>20.0</v>
      </c>
      <c r="F78" s="13">
        <f>E78-9</f>
        <v>11</v>
      </c>
      <c r="J78" s="10" t="s">
        <v>2656</v>
      </c>
    </row>
    <row r="79">
      <c r="A79" s="10" t="s">
        <v>2630</v>
      </c>
      <c r="B79" s="31">
        <v>0.04599537037037037</v>
      </c>
      <c r="C79" s="10" t="s">
        <v>66</v>
      </c>
      <c r="D79" s="10" t="s">
        <v>89</v>
      </c>
      <c r="E79" s="13" t="s">
        <v>75</v>
      </c>
      <c r="F79" s="13" t="s">
        <v>75</v>
      </c>
      <c r="J79" s="10" t="s">
        <v>85</v>
      </c>
    </row>
    <row r="80">
      <c r="A80" s="10" t="s">
        <v>2630</v>
      </c>
      <c r="B80" s="31">
        <v>0.04599537037037037</v>
      </c>
      <c r="C80" s="10" t="s">
        <v>66</v>
      </c>
      <c r="D80" s="10" t="s">
        <v>89</v>
      </c>
      <c r="E80" s="13">
        <v>14.0</v>
      </c>
      <c r="F80" s="13">
        <f>E80-9</f>
        <v>5</v>
      </c>
      <c r="J80" s="10" t="s">
        <v>2656</v>
      </c>
    </row>
    <row r="81">
      <c r="A81" s="10" t="s">
        <v>2630</v>
      </c>
      <c r="B81" s="31">
        <v>0.046064814814814815</v>
      </c>
      <c r="C81" s="10" t="s">
        <v>66</v>
      </c>
      <c r="D81" s="10" t="s">
        <v>89</v>
      </c>
      <c r="E81" s="13" t="s">
        <v>75</v>
      </c>
      <c r="F81" s="13" t="s">
        <v>75</v>
      </c>
      <c r="J81" s="10" t="s">
        <v>85</v>
      </c>
    </row>
    <row r="82">
      <c r="A82" s="10" t="s">
        <v>2630</v>
      </c>
      <c r="B82" s="31">
        <v>0.046064814814814815</v>
      </c>
      <c r="C82" s="10" t="s">
        <v>66</v>
      </c>
      <c r="D82" s="10" t="s">
        <v>89</v>
      </c>
      <c r="E82" s="13">
        <v>27.0</v>
      </c>
      <c r="F82" s="13">
        <f>E82-9</f>
        <v>18</v>
      </c>
      <c r="J82" s="10" t="s">
        <v>2656</v>
      </c>
    </row>
    <row r="83">
      <c r="A83" s="10" t="s">
        <v>2630</v>
      </c>
      <c r="B83" s="31">
        <v>0.04640046296296296</v>
      </c>
      <c r="C83" s="10" t="s">
        <v>69</v>
      </c>
      <c r="D83" s="10" t="s">
        <v>93</v>
      </c>
      <c r="E83" s="13" t="s">
        <v>75</v>
      </c>
      <c r="F83" s="13" t="s">
        <v>75</v>
      </c>
      <c r="J83" s="10" t="s">
        <v>85</v>
      </c>
    </row>
    <row r="84">
      <c r="A84" s="10" t="s">
        <v>2630</v>
      </c>
      <c r="B84" s="31">
        <v>0.04640046296296296</v>
      </c>
      <c r="C84" s="10" t="s">
        <v>69</v>
      </c>
      <c r="D84" s="10" t="s">
        <v>93</v>
      </c>
      <c r="E84" s="13">
        <v>16.0</v>
      </c>
      <c r="F84" s="13">
        <f>E84-8</f>
        <v>8</v>
      </c>
      <c r="J84" s="10" t="s">
        <v>2657</v>
      </c>
    </row>
    <row r="85">
      <c r="A85" s="10" t="s">
        <v>2630</v>
      </c>
      <c r="B85" s="31">
        <v>0.048449074074074075</v>
      </c>
      <c r="C85" s="10" t="s">
        <v>66</v>
      </c>
      <c r="D85" s="10" t="s">
        <v>67</v>
      </c>
      <c r="E85" s="13">
        <v>20.0</v>
      </c>
      <c r="F85" s="13">
        <f>E85-2</f>
        <v>18</v>
      </c>
    </row>
    <row r="86">
      <c r="A86" s="10" t="s">
        <v>2630</v>
      </c>
      <c r="B86" s="31">
        <v>0.051215277777777776</v>
      </c>
      <c r="C86" s="10" t="s">
        <v>74</v>
      </c>
      <c r="D86" s="10" t="s">
        <v>83</v>
      </c>
      <c r="E86" s="13">
        <v>12.0</v>
      </c>
      <c r="F86" s="13">
        <f>E86--2</f>
        <v>14</v>
      </c>
      <c r="J86" s="10" t="s">
        <v>2658</v>
      </c>
    </row>
    <row r="87">
      <c r="A87" s="10" t="s">
        <v>2630</v>
      </c>
      <c r="B87" s="31">
        <v>0.05278935185185185</v>
      </c>
      <c r="C87" s="10" t="s">
        <v>69</v>
      </c>
      <c r="D87" s="10" t="s">
        <v>83</v>
      </c>
      <c r="E87" s="13">
        <v>16.0</v>
      </c>
      <c r="F87" s="13">
        <f>E87-1</f>
        <v>15</v>
      </c>
    </row>
    <row r="88">
      <c r="A88" s="10" t="s">
        <v>2630</v>
      </c>
      <c r="B88" s="31">
        <v>0.053009259259259256</v>
      </c>
      <c r="C88" s="10" t="s">
        <v>69</v>
      </c>
      <c r="D88" s="10" t="s">
        <v>155</v>
      </c>
      <c r="E88" s="13">
        <v>11.0</v>
      </c>
      <c r="F88" s="13"/>
      <c r="H88" s="10" t="s">
        <v>2659</v>
      </c>
    </row>
    <row r="89">
      <c r="A89" s="10" t="s">
        <v>2630</v>
      </c>
      <c r="B89" s="31">
        <v>0.053009259259259256</v>
      </c>
      <c r="C89" s="10" t="s">
        <v>968</v>
      </c>
      <c r="D89" s="10" t="s">
        <v>155</v>
      </c>
      <c r="E89" s="13">
        <v>72.0</v>
      </c>
      <c r="F89" s="13"/>
      <c r="H89" s="10" t="s">
        <v>2660</v>
      </c>
    </row>
    <row r="90">
      <c r="A90" s="10" t="s">
        <v>2630</v>
      </c>
      <c r="B90" s="31">
        <v>0.053009259259259256</v>
      </c>
      <c r="C90" s="10" t="s">
        <v>70</v>
      </c>
      <c r="D90" s="10" t="s">
        <v>155</v>
      </c>
      <c r="E90" s="13">
        <v>42.0</v>
      </c>
      <c r="F90" s="13"/>
      <c r="H90" s="10" t="s">
        <v>2661</v>
      </c>
    </row>
    <row r="91">
      <c r="A91" s="10" t="s">
        <v>2630</v>
      </c>
      <c r="B91" s="31">
        <v>0.053009259259259256</v>
      </c>
      <c r="C91" s="10" t="s">
        <v>74</v>
      </c>
      <c r="D91" s="10" t="s">
        <v>155</v>
      </c>
      <c r="E91" s="13">
        <v>32.0</v>
      </c>
      <c r="F91" s="13"/>
      <c r="H91" s="10" t="s">
        <v>2662</v>
      </c>
    </row>
    <row r="92">
      <c r="A92" s="10" t="s">
        <v>2630</v>
      </c>
      <c r="B92" s="31">
        <v>0.054375</v>
      </c>
      <c r="C92" s="10" t="s">
        <v>82</v>
      </c>
      <c r="D92" s="10" t="s">
        <v>362</v>
      </c>
      <c r="E92" s="13">
        <v>27.0</v>
      </c>
      <c r="F92" s="13">
        <f>E92-9</f>
        <v>18</v>
      </c>
    </row>
    <row r="93">
      <c r="A93" s="10" t="s">
        <v>2630</v>
      </c>
      <c r="B93" s="31">
        <v>0.055266203703703706</v>
      </c>
      <c r="C93" s="10" t="s">
        <v>74</v>
      </c>
      <c r="D93" s="10" t="s">
        <v>131</v>
      </c>
      <c r="E93" s="13">
        <v>12.0</v>
      </c>
      <c r="F93" s="13">
        <f>E93-3</f>
        <v>9</v>
      </c>
    </row>
    <row r="94">
      <c r="A94" s="10" t="s">
        <v>2630</v>
      </c>
      <c r="B94" s="31">
        <v>0.05604166666666666</v>
      </c>
      <c r="C94" s="10" t="s">
        <v>74</v>
      </c>
      <c r="D94" s="10" t="s">
        <v>83</v>
      </c>
      <c r="E94" s="13">
        <v>26.0</v>
      </c>
      <c r="F94" s="13">
        <f>E94-11</f>
        <v>15</v>
      </c>
    </row>
    <row r="95">
      <c r="A95" s="10" t="s">
        <v>2630</v>
      </c>
      <c r="B95" s="31">
        <v>0.05604166666666666</v>
      </c>
      <c r="C95" s="10" t="s">
        <v>74</v>
      </c>
      <c r="D95" s="10" t="s">
        <v>76</v>
      </c>
      <c r="E95" s="13">
        <v>2.0</v>
      </c>
      <c r="F95" s="13"/>
      <c r="J95" s="10" t="s">
        <v>2536</v>
      </c>
    </row>
    <row r="96">
      <c r="A96" s="10" t="s">
        <v>2630</v>
      </c>
      <c r="B96" s="31">
        <v>0.05604166666666666</v>
      </c>
      <c r="C96" s="10" t="s">
        <v>70</v>
      </c>
      <c r="D96" s="10" t="s">
        <v>83</v>
      </c>
      <c r="E96" s="13" t="s">
        <v>68</v>
      </c>
      <c r="F96" s="13">
        <v>20.0</v>
      </c>
      <c r="J96" s="10"/>
    </row>
    <row r="97">
      <c r="A97" s="10" t="s">
        <v>2630</v>
      </c>
      <c r="B97" s="31">
        <v>0.06131944444444445</v>
      </c>
      <c r="C97" s="10" t="s">
        <v>74</v>
      </c>
      <c r="D97" s="10" t="s">
        <v>83</v>
      </c>
      <c r="E97" s="13">
        <v>18.0</v>
      </c>
      <c r="F97" s="13">
        <f>E97-11</f>
        <v>7</v>
      </c>
    </row>
    <row r="98">
      <c r="A98" s="10" t="s">
        <v>2630</v>
      </c>
      <c r="B98" s="31">
        <v>0.06221064814814815</v>
      </c>
      <c r="C98" s="10" t="s">
        <v>82</v>
      </c>
      <c r="D98" s="10" t="s">
        <v>362</v>
      </c>
      <c r="E98" s="13">
        <v>16.0</v>
      </c>
      <c r="F98" s="13">
        <f>E98-9</f>
        <v>7</v>
      </c>
    </row>
    <row r="99">
      <c r="A99" s="10" t="s">
        <v>2630</v>
      </c>
      <c r="B99" s="31">
        <v>0.06550925925925925</v>
      </c>
      <c r="C99" s="10" t="s">
        <v>70</v>
      </c>
      <c r="D99" s="10" t="s">
        <v>83</v>
      </c>
      <c r="E99" s="13">
        <v>16.0</v>
      </c>
      <c r="F99" s="13">
        <f>E99-8</f>
        <v>8</v>
      </c>
      <c r="J99" s="10" t="s">
        <v>2663</v>
      </c>
    </row>
    <row r="100">
      <c r="A100" s="10" t="s">
        <v>2630</v>
      </c>
      <c r="B100" s="31">
        <v>0.06666666666666667</v>
      </c>
      <c r="C100" s="10" t="s">
        <v>74</v>
      </c>
      <c r="D100" s="10" t="s">
        <v>83</v>
      </c>
      <c r="E100" s="13">
        <v>19.0</v>
      </c>
      <c r="F100" s="13"/>
    </row>
    <row r="101">
      <c r="A101" s="10" t="s">
        <v>2630</v>
      </c>
      <c r="B101" s="31">
        <v>0.06711805555555556</v>
      </c>
      <c r="C101" s="10" t="s">
        <v>82</v>
      </c>
      <c r="D101" s="10" t="s">
        <v>83</v>
      </c>
      <c r="E101" s="13">
        <v>18.0</v>
      </c>
      <c r="F101" s="13"/>
    </row>
    <row r="102">
      <c r="A102" s="10" t="s">
        <v>2630</v>
      </c>
      <c r="B102" s="31">
        <v>0.06711805555555556</v>
      </c>
      <c r="C102" s="10" t="s">
        <v>69</v>
      </c>
      <c r="D102" s="10" t="s">
        <v>83</v>
      </c>
      <c r="E102" s="13" t="s">
        <v>68</v>
      </c>
      <c r="F102" s="13">
        <v>20.0</v>
      </c>
    </row>
    <row r="103">
      <c r="A103" s="10" t="s">
        <v>2630</v>
      </c>
      <c r="B103" s="31">
        <v>0.09513888888888888</v>
      </c>
      <c r="C103" s="10" t="s">
        <v>69</v>
      </c>
      <c r="D103" s="10" t="s">
        <v>87</v>
      </c>
      <c r="E103" s="13">
        <v>22.0</v>
      </c>
      <c r="F103" s="13"/>
    </row>
    <row r="104">
      <c r="A104" s="10" t="s">
        <v>2630</v>
      </c>
      <c r="B104" s="31">
        <v>0.09525462962962963</v>
      </c>
      <c r="C104" s="10" t="s">
        <v>968</v>
      </c>
      <c r="D104" s="10" t="s">
        <v>87</v>
      </c>
      <c r="E104" s="13">
        <v>18.0</v>
      </c>
      <c r="F104" s="13"/>
    </row>
    <row r="105">
      <c r="A105" s="10" t="s">
        <v>2630</v>
      </c>
      <c r="B105" s="31">
        <v>0.09527777777777778</v>
      </c>
      <c r="C105" s="10" t="s">
        <v>70</v>
      </c>
      <c r="D105" s="10" t="s">
        <v>87</v>
      </c>
      <c r="E105" s="13">
        <v>16.0</v>
      </c>
      <c r="F105" s="13"/>
      <c r="J105" s="10" t="s">
        <v>2664</v>
      </c>
    </row>
    <row r="106">
      <c r="A106" s="10" t="s">
        <v>2630</v>
      </c>
      <c r="B106" s="31">
        <v>0.0953125</v>
      </c>
      <c r="C106" s="10" t="s">
        <v>74</v>
      </c>
      <c r="D106" s="10" t="s">
        <v>87</v>
      </c>
      <c r="E106" s="13">
        <v>17.0</v>
      </c>
      <c r="F106" s="13"/>
    </row>
    <row r="107">
      <c r="A107" s="10" t="s">
        <v>2630</v>
      </c>
      <c r="B107" s="31">
        <v>0.0954861111111111</v>
      </c>
      <c r="C107" s="10" t="s">
        <v>82</v>
      </c>
      <c r="D107" s="10" t="s">
        <v>87</v>
      </c>
      <c r="E107" s="13">
        <v>14.0</v>
      </c>
      <c r="F107" s="13"/>
    </row>
    <row r="108">
      <c r="A108" s="10" t="s">
        <v>2630</v>
      </c>
      <c r="B108" s="31">
        <v>0.09554398148148148</v>
      </c>
      <c r="C108" s="10" t="s">
        <v>66</v>
      </c>
      <c r="D108" s="10" t="s">
        <v>87</v>
      </c>
      <c r="E108" s="13">
        <v>2.0</v>
      </c>
      <c r="F108" s="13"/>
    </row>
    <row r="109">
      <c r="A109" s="10" t="s">
        <v>2630</v>
      </c>
      <c r="B109" s="31">
        <v>0.0965625</v>
      </c>
      <c r="C109" s="10" t="s">
        <v>69</v>
      </c>
      <c r="D109" s="10" t="s">
        <v>76</v>
      </c>
      <c r="E109" s="13">
        <v>32.0</v>
      </c>
      <c r="F109" s="13"/>
      <c r="J109" s="10" t="s">
        <v>2538</v>
      </c>
    </row>
    <row r="110">
      <c r="A110" s="10" t="s">
        <v>2630</v>
      </c>
      <c r="B110" s="31">
        <v>0.09936342592592592</v>
      </c>
      <c r="C110" s="10" t="s">
        <v>70</v>
      </c>
      <c r="D110" s="10" t="s">
        <v>83</v>
      </c>
      <c r="E110" s="13">
        <v>25.0</v>
      </c>
      <c r="F110" s="13"/>
    </row>
    <row r="111">
      <c r="A111" s="10" t="s">
        <v>2630</v>
      </c>
      <c r="B111" s="31">
        <v>0.10085648148148148</v>
      </c>
      <c r="C111" s="10" t="s">
        <v>82</v>
      </c>
      <c r="D111" s="10" t="s">
        <v>131</v>
      </c>
      <c r="E111" s="13">
        <v>16.0</v>
      </c>
      <c r="F111" s="13"/>
    </row>
    <row r="112">
      <c r="A112" s="10" t="s">
        <v>2630</v>
      </c>
      <c r="B112" s="31">
        <v>0.10239583333333334</v>
      </c>
      <c r="C112" s="10" t="s">
        <v>66</v>
      </c>
      <c r="D112" s="10" t="s">
        <v>580</v>
      </c>
      <c r="E112" s="13">
        <v>15.0</v>
      </c>
      <c r="F112" s="13"/>
      <c r="J112" s="10" t="s">
        <v>2665</v>
      </c>
    </row>
    <row r="113">
      <c r="A113" s="10" t="s">
        <v>2630</v>
      </c>
      <c r="B113" s="31">
        <v>0.10282407407407407</v>
      </c>
      <c r="C113" s="10" t="s">
        <v>74</v>
      </c>
      <c r="D113" s="10" t="s">
        <v>580</v>
      </c>
      <c r="E113" s="13">
        <v>12.0</v>
      </c>
      <c r="F113" s="13"/>
      <c r="J113" s="10" t="s">
        <v>2665</v>
      </c>
    </row>
    <row r="114">
      <c r="A114" s="10" t="s">
        <v>2630</v>
      </c>
      <c r="B114" s="31">
        <v>0.10325231481481481</v>
      </c>
      <c r="C114" s="10" t="s">
        <v>69</v>
      </c>
      <c r="D114" s="10" t="s">
        <v>580</v>
      </c>
      <c r="E114" s="13">
        <v>17.0</v>
      </c>
      <c r="F114" s="13"/>
      <c r="J114" s="10" t="s">
        <v>2666</v>
      </c>
    </row>
    <row r="115">
      <c r="A115" s="10" t="s">
        <v>2630</v>
      </c>
      <c r="B115" s="31">
        <v>0.10375</v>
      </c>
      <c r="C115" s="10" t="s">
        <v>66</v>
      </c>
      <c r="D115" s="10" t="s">
        <v>67</v>
      </c>
      <c r="E115" s="13">
        <v>5.0</v>
      </c>
      <c r="F115" s="13"/>
    </row>
    <row r="116">
      <c r="A116" s="10" t="s">
        <v>2630</v>
      </c>
      <c r="B116" s="31">
        <v>0.10394675925925925</v>
      </c>
      <c r="C116" s="10" t="s">
        <v>66</v>
      </c>
      <c r="D116" s="10" t="s">
        <v>93</v>
      </c>
      <c r="E116" s="13" t="s">
        <v>68</v>
      </c>
      <c r="F116" s="13">
        <v>20.0</v>
      </c>
      <c r="G116" s="10" t="s">
        <v>137</v>
      </c>
      <c r="J116" s="10" t="s">
        <v>2667</v>
      </c>
    </row>
    <row r="117">
      <c r="A117" s="10" t="s">
        <v>2630</v>
      </c>
      <c r="B117" s="31">
        <v>0.10396990740740741</v>
      </c>
      <c r="C117" s="10" t="s">
        <v>66</v>
      </c>
      <c r="D117" s="10" t="s">
        <v>93</v>
      </c>
      <c r="E117" s="13">
        <v>26.0</v>
      </c>
      <c r="F117" s="13"/>
      <c r="J117" s="10" t="s">
        <v>2667</v>
      </c>
    </row>
    <row r="118">
      <c r="A118" s="10" t="s">
        <v>2630</v>
      </c>
      <c r="B118" s="31">
        <v>0.1040625</v>
      </c>
      <c r="C118" s="10" t="s">
        <v>66</v>
      </c>
      <c r="D118" s="10" t="s">
        <v>91</v>
      </c>
      <c r="E118" s="13">
        <v>13.0</v>
      </c>
      <c r="F118" s="13"/>
      <c r="H118" s="10" t="s">
        <v>2668</v>
      </c>
    </row>
    <row r="119">
      <c r="A119" s="10" t="s">
        <v>2630</v>
      </c>
      <c r="B119" s="31">
        <v>0.10420138888888889</v>
      </c>
      <c r="C119" s="10" t="s">
        <v>66</v>
      </c>
      <c r="D119" s="10" t="s">
        <v>91</v>
      </c>
      <c r="E119" s="13">
        <v>12.0</v>
      </c>
      <c r="F119" s="13"/>
      <c r="H119" s="10" t="s">
        <v>2669</v>
      </c>
      <c r="I119" s="10">
        <v>1.0</v>
      </c>
    </row>
    <row r="120">
      <c r="A120" s="10" t="s">
        <v>2630</v>
      </c>
      <c r="B120" s="31">
        <v>0.10493055555555555</v>
      </c>
      <c r="C120" s="10" t="s">
        <v>69</v>
      </c>
      <c r="D120" s="10" t="s">
        <v>89</v>
      </c>
      <c r="E120" s="13">
        <v>16.0</v>
      </c>
      <c r="F120" s="13"/>
      <c r="J120" s="10" t="s">
        <v>223</v>
      </c>
    </row>
    <row r="121">
      <c r="A121" s="10" t="s">
        <v>2630</v>
      </c>
      <c r="B121" s="31">
        <v>0.105</v>
      </c>
      <c r="C121" s="10" t="s">
        <v>69</v>
      </c>
      <c r="D121" s="10" t="s">
        <v>91</v>
      </c>
      <c r="E121" s="13">
        <v>20.0</v>
      </c>
      <c r="F121" s="13"/>
      <c r="H121" s="10" t="s">
        <v>2670</v>
      </c>
    </row>
    <row r="122">
      <c r="A122" s="10" t="s">
        <v>2630</v>
      </c>
      <c r="B122" s="31">
        <v>0.10579861111111111</v>
      </c>
      <c r="C122" s="10" t="s">
        <v>968</v>
      </c>
      <c r="D122" s="10" t="s">
        <v>81</v>
      </c>
      <c r="E122" s="13" t="s">
        <v>75</v>
      </c>
      <c r="F122" s="13" t="s">
        <v>75</v>
      </c>
      <c r="J122" s="10" t="s">
        <v>2671</v>
      </c>
    </row>
    <row r="123">
      <c r="A123" s="10" t="s">
        <v>2630</v>
      </c>
      <c r="B123" s="31">
        <v>0.10579861111111111</v>
      </c>
      <c r="C123" s="10" t="s">
        <v>968</v>
      </c>
      <c r="D123" s="10" t="s">
        <v>81</v>
      </c>
      <c r="E123" s="13">
        <v>11.0</v>
      </c>
      <c r="F123" s="13"/>
      <c r="J123" s="10" t="s">
        <v>768</v>
      </c>
    </row>
    <row r="124">
      <c r="A124" s="10" t="s">
        <v>2630</v>
      </c>
      <c r="B124" s="31">
        <v>0.10712962962962963</v>
      </c>
      <c r="C124" s="10" t="s">
        <v>74</v>
      </c>
      <c r="D124" s="10" t="s">
        <v>209</v>
      </c>
      <c r="E124" s="13">
        <v>19.0</v>
      </c>
      <c r="F124" s="13"/>
    </row>
    <row r="125">
      <c r="A125" s="10" t="s">
        <v>2630</v>
      </c>
      <c r="B125" s="31">
        <v>0.10777777777777778</v>
      </c>
      <c r="C125" s="10" t="s">
        <v>74</v>
      </c>
      <c r="D125" s="10" t="s">
        <v>120</v>
      </c>
      <c r="E125" s="13">
        <v>9.0</v>
      </c>
      <c r="F125" s="13"/>
      <c r="J125" s="10" t="s">
        <v>2672</v>
      </c>
    </row>
    <row r="126">
      <c r="A126" s="10" t="s">
        <v>2630</v>
      </c>
      <c r="B126" s="31">
        <v>0.1082638888888889</v>
      </c>
      <c r="C126" s="10" t="s">
        <v>70</v>
      </c>
      <c r="D126" s="10" t="s">
        <v>83</v>
      </c>
      <c r="E126" s="13">
        <v>23.0</v>
      </c>
      <c r="F126" s="13"/>
    </row>
    <row r="127">
      <c r="A127" s="10" t="s">
        <v>2630</v>
      </c>
      <c r="B127" s="31">
        <v>0.10913194444444445</v>
      </c>
      <c r="C127" s="10" t="s">
        <v>2631</v>
      </c>
      <c r="D127" s="10" t="s">
        <v>87</v>
      </c>
      <c r="E127" s="13" t="s">
        <v>68</v>
      </c>
      <c r="F127" s="13">
        <v>20.0</v>
      </c>
      <c r="J127" s="10" t="s">
        <v>274</v>
      </c>
    </row>
    <row r="128">
      <c r="A128" s="10" t="s">
        <v>2630</v>
      </c>
      <c r="B128" s="31">
        <v>0.10983796296296296</v>
      </c>
      <c r="C128" s="10" t="s">
        <v>968</v>
      </c>
      <c r="D128" s="10" t="s">
        <v>81</v>
      </c>
      <c r="E128" s="13" t="s">
        <v>75</v>
      </c>
      <c r="F128" s="13" t="s">
        <v>75</v>
      </c>
      <c r="J128" s="10" t="s">
        <v>85</v>
      </c>
    </row>
    <row r="129">
      <c r="A129" s="10" t="s">
        <v>2630</v>
      </c>
      <c r="B129" s="31">
        <v>0.10983796296296296</v>
      </c>
      <c r="C129" s="10" t="s">
        <v>968</v>
      </c>
      <c r="D129" s="10" t="s">
        <v>81</v>
      </c>
      <c r="E129" s="13" t="s">
        <v>75</v>
      </c>
      <c r="F129" s="13" t="s">
        <v>75</v>
      </c>
      <c r="J129" s="10" t="s">
        <v>768</v>
      </c>
    </row>
    <row r="130">
      <c r="A130" s="10" t="s">
        <v>2630</v>
      </c>
      <c r="B130" s="31">
        <v>0.10983796296296296</v>
      </c>
      <c r="C130" s="10" t="s">
        <v>69</v>
      </c>
      <c r="D130" s="10" t="s">
        <v>81</v>
      </c>
      <c r="E130" s="13" t="s">
        <v>75</v>
      </c>
      <c r="F130" s="13" t="s">
        <v>75</v>
      </c>
      <c r="J130" s="10" t="s">
        <v>254</v>
      </c>
    </row>
    <row r="131">
      <c r="A131" s="10" t="s">
        <v>2630</v>
      </c>
      <c r="B131" s="31">
        <v>0.11047453703703704</v>
      </c>
      <c r="C131" s="10" t="s">
        <v>69</v>
      </c>
      <c r="D131" s="10" t="s">
        <v>580</v>
      </c>
      <c r="E131" s="13">
        <v>9.0</v>
      </c>
      <c r="F131" s="13"/>
      <c r="J131" s="10" t="s">
        <v>2665</v>
      </c>
    </row>
    <row r="132">
      <c r="A132" s="10" t="s">
        <v>2630</v>
      </c>
      <c r="B132" s="31">
        <v>0.11108796296296296</v>
      </c>
      <c r="C132" s="10" t="s">
        <v>968</v>
      </c>
      <c r="D132" s="10" t="s">
        <v>91</v>
      </c>
      <c r="E132" s="13">
        <v>15.0</v>
      </c>
      <c r="F132" s="13"/>
      <c r="H132" s="10" t="s">
        <v>2673</v>
      </c>
      <c r="J132" s="10" t="s">
        <v>1633</v>
      </c>
    </row>
    <row r="133">
      <c r="A133" s="10" t="s">
        <v>2630</v>
      </c>
      <c r="B133" s="31">
        <v>0.11181712962962963</v>
      </c>
      <c r="C133" s="10" t="s">
        <v>69</v>
      </c>
      <c r="D133" s="10" t="s">
        <v>81</v>
      </c>
      <c r="E133" s="13">
        <v>10.0</v>
      </c>
      <c r="F133" s="13"/>
      <c r="J133" s="10" t="s">
        <v>254</v>
      </c>
    </row>
    <row r="134">
      <c r="A134" s="10" t="s">
        <v>2630</v>
      </c>
      <c r="B134" s="31">
        <v>0.11189814814814815</v>
      </c>
      <c r="C134" s="10" t="s">
        <v>82</v>
      </c>
      <c r="D134" s="10" t="s">
        <v>580</v>
      </c>
      <c r="E134" s="13" t="s">
        <v>88</v>
      </c>
      <c r="F134" s="13">
        <v>1.0</v>
      </c>
      <c r="J134" s="10" t="s">
        <v>2666</v>
      </c>
    </row>
    <row r="135">
      <c r="A135" s="10" t="s">
        <v>2630</v>
      </c>
      <c r="B135" s="31">
        <v>0.11243055555555556</v>
      </c>
      <c r="C135" s="10" t="s">
        <v>66</v>
      </c>
      <c r="D135" s="10" t="s">
        <v>89</v>
      </c>
      <c r="E135" s="13" t="s">
        <v>68</v>
      </c>
      <c r="F135" s="13">
        <v>20.0</v>
      </c>
      <c r="G135" s="10" t="s">
        <v>137</v>
      </c>
      <c r="J135" s="10" t="s">
        <v>171</v>
      </c>
    </row>
    <row r="136">
      <c r="A136" s="10" t="s">
        <v>2630</v>
      </c>
      <c r="B136" s="31">
        <v>0.11248842592592592</v>
      </c>
      <c r="C136" s="10" t="s">
        <v>66</v>
      </c>
      <c r="D136" s="10" t="s">
        <v>89</v>
      </c>
      <c r="E136" s="13">
        <v>20.0</v>
      </c>
      <c r="F136" s="13"/>
      <c r="J136" s="10" t="s">
        <v>171</v>
      </c>
    </row>
    <row r="137">
      <c r="A137" s="10" t="s">
        <v>2630</v>
      </c>
      <c r="B137" s="31">
        <v>0.1127662037037037</v>
      </c>
      <c r="C137" s="10" t="s">
        <v>66</v>
      </c>
      <c r="D137" s="10" t="s">
        <v>76</v>
      </c>
      <c r="E137" s="13">
        <v>2.0</v>
      </c>
      <c r="F137" s="13"/>
      <c r="J137" s="10" t="s">
        <v>1604</v>
      </c>
    </row>
    <row r="138">
      <c r="A138" s="10" t="s">
        <v>2630</v>
      </c>
      <c r="B138" s="31">
        <v>0.11305555555555556</v>
      </c>
      <c r="C138" s="10" t="s">
        <v>66</v>
      </c>
      <c r="D138" s="10" t="s">
        <v>91</v>
      </c>
      <c r="E138" s="13">
        <v>15.0</v>
      </c>
      <c r="F138" s="13"/>
      <c r="H138" s="10" t="s">
        <v>2674</v>
      </c>
      <c r="I138" s="10">
        <v>1.0</v>
      </c>
    </row>
    <row r="139">
      <c r="A139" s="10" t="s">
        <v>2630</v>
      </c>
      <c r="B139" s="31">
        <v>0.11383101851851851</v>
      </c>
      <c r="C139" s="10" t="s">
        <v>69</v>
      </c>
      <c r="D139" s="10" t="s">
        <v>89</v>
      </c>
      <c r="E139" s="13">
        <v>23.0</v>
      </c>
      <c r="F139" s="13"/>
      <c r="J139" s="10" t="s">
        <v>223</v>
      </c>
    </row>
    <row r="140">
      <c r="A140" s="10" t="s">
        <v>2630</v>
      </c>
      <c r="B140" s="31">
        <v>0.11390046296296297</v>
      </c>
      <c r="C140" s="10" t="s">
        <v>69</v>
      </c>
      <c r="D140" s="10" t="s">
        <v>91</v>
      </c>
      <c r="E140" s="13">
        <v>17.0</v>
      </c>
      <c r="F140" s="13"/>
      <c r="H140" s="10" t="s">
        <v>2675</v>
      </c>
      <c r="I140" s="10">
        <v>1.0</v>
      </c>
    </row>
    <row r="141">
      <c r="A141" s="10" t="s">
        <v>2630</v>
      </c>
      <c r="B141" s="31">
        <v>0.11446759259259259</v>
      </c>
      <c r="C141" s="10" t="s">
        <v>69</v>
      </c>
      <c r="D141" s="10" t="s">
        <v>89</v>
      </c>
      <c r="E141" s="13">
        <v>22.0</v>
      </c>
      <c r="F141" s="13"/>
      <c r="J141" s="10" t="s">
        <v>267</v>
      </c>
    </row>
    <row r="142">
      <c r="A142" s="10" t="s">
        <v>2630</v>
      </c>
      <c r="B142" s="31">
        <v>0.11458333333333333</v>
      </c>
      <c r="C142" s="10" t="s">
        <v>69</v>
      </c>
      <c r="D142" s="10" t="s">
        <v>91</v>
      </c>
      <c r="E142" s="13">
        <v>11.0</v>
      </c>
      <c r="F142" s="13"/>
      <c r="H142" s="10" t="s">
        <v>2676</v>
      </c>
    </row>
    <row r="143">
      <c r="A143" s="10" t="s">
        <v>2630</v>
      </c>
      <c r="B143" s="31">
        <v>0.11548611111111111</v>
      </c>
      <c r="C143" s="10" t="s">
        <v>74</v>
      </c>
      <c r="D143" s="10" t="s">
        <v>83</v>
      </c>
      <c r="E143" s="13">
        <v>22.0</v>
      </c>
      <c r="F143" s="13"/>
    </row>
    <row r="144">
      <c r="A144" s="10" t="s">
        <v>2630</v>
      </c>
      <c r="B144" s="31">
        <v>0.11670138888888888</v>
      </c>
      <c r="C144" s="10" t="s">
        <v>2631</v>
      </c>
      <c r="D144" s="10" t="s">
        <v>93</v>
      </c>
      <c r="E144" s="13">
        <v>25.0</v>
      </c>
      <c r="F144" s="13"/>
      <c r="J144" s="10" t="s">
        <v>2677</v>
      </c>
    </row>
    <row r="145">
      <c r="A145" s="10" t="s">
        <v>2630</v>
      </c>
      <c r="B145" s="31">
        <v>0.11673611111111111</v>
      </c>
      <c r="C145" s="10" t="s">
        <v>2631</v>
      </c>
      <c r="D145" s="10" t="s">
        <v>93</v>
      </c>
      <c r="E145" s="13" t="s">
        <v>75</v>
      </c>
      <c r="F145" s="13" t="s">
        <v>75</v>
      </c>
      <c r="J145" s="10" t="s">
        <v>2677</v>
      </c>
    </row>
    <row r="146">
      <c r="A146" s="10" t="s">
        <v>2630</v>
      </c>
      <c r="B146" s="31">
        <v>0.11680555555555555</v>
      </c>
      <c r="C146" s="10" t="s">
        <v>2631</v>
      </c>
      <c r="D146" s="10" t="s">
        <v>91</v>
      </c>
      <c r="E146" s="13">
        <v>5.0</v>
      </c>
      <c r="F146" s="13"/>
      <c r="H146" s="10" t="s">
        <v>2678</v>
      </c>
    </row>
    <row r="147">
      <c r="A147" s="10" t="s">
        <v>2630</v>
      </c>
      <c r="B147" s="31">
        <v>0.11684027777777778</v>
      </c>
      <c r="C147" s="10" t="s">
        <v>2631</v>
      </c>
      <c r="D147" s="10" t="s">
        <v>91</v>
      </c>
      <c r="E147" s="13">
        <v>10.0</v>
      </c>
      <c r="F147" s="13"/>
      <c r="H147" s="10" t="s">
        <v>2679</v>
      </c>
      <c r="I147" s="10">
        <v>1.0</v>
      </c>
    </row>
    <row r="148">
      <c r="A148" s="10" t="s">
        <v>2630</v>
      </c>
      <c r="B148" s="31">
        <v>0.11733796296296296</v>
      </c>
      <c r="C148" s="10" t="s">
        <v>82</v>
      </c>
      <c r="D148" s="10" t="s">
        <v>83</v>
      </c>
      <c r="E148" s="13" t="s">
        <v>75</v>
      </c>
      <c r="F148" s="13" t="s">
        <v>75</v>
      </c>
      <c r="J148" s="10" t="s">
        <v>85</v>
      </c>
    </row>
    <row r="149">
      <c r="A149" s="10" t="s">
        <v>2630</v>
      </c>
      <c r="B149" s="31">
        <v>0.11733796296296296</v>
      </c>
      <c r="C149" s="10" t="s">
        <v>82</v>
      </c>
      <c r="D149" s="10" t="s">
        <v>83</v>
      </c>
      <c r="E149" s="13">
        <v>24.0</v>
      </c>
      <c r="F149" s="13"/>
      <c r="J149" s="10" t="s">
        <v>86</v>
      </c>
    </row>
    <row r="150">
      <c r="A150" s="10" t="s">
        <v>2630</v>
      </c>
      <c r="B150" s="31">
        <v>0.11859953703703703</v>
      </c>
      <c r="C150" s="10" t="s">
        <v>74</v>
      </c>
      <c r="D150" s="10" t="s">
        <v>580</v>
      </c>
      <c r="E150" s="13">
        <v>16.0</v>
      </c>
      <c r="F150" s="13"/>
      <c r="J150" s="10" t="s">
        <v>2665</v>
      </c>
    </row>
    <row r="151">
      <c r="A151" s="10" t="s">
        <v>2630</v>
      </c>
      <c r="B151" s="31">
        <v>0.11881944444444445</v>
      </c>
      <c r="C151" s="10" t="s">
        <v>968</v>
      </c>
      <c r="D151" s="10" t="s">
        <v>81</v>
      </c>
      <c r="E151" s="13" t="s">
        <v>75</v>
      </c>
      <c r="F151" s="13" t="s">
        <v>75</v>
      </c>
      <c r="J151" s="10" t="s">
        <v>85</v>
      </c>
    </row>
    <row r="152">
      <c r="A152" s="10" t="s">
        <v>2630</v>
      </c>
      <c r="B152" s="10" t="s">
        <v>2680</v>
      </c>
      <c r="C152" s="10" t="s">
        <v>968</v>
      </c>
      <c r="D152" s="10" t="s">
        <v>81</v>
      </c>
      <c r="E152" s="13">
        <v>18.0</v>
      </c>
      <c r="F152" s="13"/>
      <c r="J152" s="10" t="s">
        <v>768</v>
      </c>
    </row>
    <row r="153">
      <c r="A153" s="10" t="s">
        <v>2630</v>
      </c>
      <c r="B153" s="31">
        <v>0.11894675925925927</v>
      </c>
      <c r="C153" s="10" t="s">
        <v>968</v>
      </c>
      <c r="D153" s="10" t="s">
        <v>580</v>
      </c>
      <c r="E153" s="13">
        <v>9.0</v>
      </c>
      <c r="F153" s="73"/>
      <c r="J153" s="10" t="s">
        <v>2665</v>
      </c>
    </row>
    <row r="154">
      <c r="A154" s="10" t="s">
        <v>2630</v>
      </c>
      <c r="B154" s="31">
        <v>0.11925925925925926</v>
      </c>
      <c r="C154" s="10" t="s">
        <v>82</v>
      </c>
      <c r="D154" s="10" t="s">
        <v>580</v>
      </c>
      <c r="E154" s="13">
        <v>9.0</v>
      </c>
      <c r="F154" s="13"/>
      <c r="J154" s="10" t="s">
        <v>2665</v>
      </c>
    </row>
    <row r="155">
      <c r="A155" s="10" t="s">
        <v>2630</v>
      </c>
      <c r="B155" s="31">
        <v>0.11982638888888889</v>
      </c>
      <c r="C155" s="10" t="s">
        <v>66</v>
      </c>
      <c r="D155" s="10" t="s">
        <v>89</v>
      </c>
      <c r="E155" s="13">
        <v>20.0</v>
      </c>
      <c r="F155" s="73"/>
      <c r="J155" s="10" t="s">
        <v>171</v>
      </c>
    </row>
    <row r="156">
      <c r="A156" s="10" t="s">
        <v>2630</v>
      </c>
      <c r="B156" s="31">
        <v>0.11988425925925926</v>
      </c>
      <c r="C156" s="10" t="s">
        <v>66</v>
      </c>
      <c r="D156" s="10" t="s">
        <v>91</v>
      </c>
      <c r="E156" s="13">
        <v>14.0</v>
      </c>
      <c r="F156" s="13"/>
      <c r="H156" s="10" t="s">
        <v>2681</v>
      </c>
    </row>
    <row r="157">
      <c r="A157" s="10" t="s">
        <v>2630</v>
      </c>
      <c r="B157" s="31">
        <v>0.12016203703703704</v>
      </c>
      <c r="C157" s="10" t="s">
        <v>66</v>
      </c>
      <c r="D157" s="10" t="s">
        <v>89</v>
      </c>
      <c r="E157" s="13">
        <v>25.0</v>
      </c>
      <c r="F157" s="73"/>
      <c r="J157" s="10" t="s">
        <v>171</v>
      </c>
    </row>
    <row r="158">
      <c r="A158" s="10" t="s">
        <v>2630</v>
      </c>
      <c r="B158" s="31">
        <v>0.12024305555555556</v>
      </c>
      <c r="C158" s="10" t="s">
        <v>66</v>
      </c>
      <c r="D158" s="10" t="s">
        <v>91</v>
      </c>
      <c r="E158" s="13">
        <v>16.0</v>
      </c>
      <c r="F158" s="13"/>
      <c r="H158" s="10" t="s">
        <v>2682</v>
      </c>
    </row>
    <row r="159">
      <c r="A159" s="10" t="s">
        <v>2630</v>
      </c>
      <c r="B159" s="31">
        <v>0.12090277777777778</v>
      </c>
      <c r="C159" s="10" t="s">
        <v>69</v>
      </c>
      <c r="D159" s="10" t="s">
        <v>89</v>
      </c>
      <c r="E159" s="13">
        <v>23.0</v>
      </c>
      <c r="F159" s="73"/>
      <c r="J159" s="10" t="s">
        <v>223</v>
      </c>
    </row>
    <row r="160">
      <c r="A160" s="10" t="s">
        <v>2630</v>
      </c>
      <c r="B160" s="31">
        <v>0.1209837962962963</v>
      </c>
      <c r="C160" s="10" t="s">
        <v>69</v>
      </c>
      <c r="D160" s="10" t="s">
        <v>76</v>
      </c>
      <c r="E160" s="13">
        <v>3.0</v>
      </c>
      <c r="F160" s="73"/>
      <c r="J160" s="10" t="s">
        <v>1604</v>
      </c>
    </row>
    <row r="161">
      <c r="A161" s="10" t="s">
        <v>2630</v>
      </c>
      <c r="B161" s="31">
        <v>0.12109953703703703</v>
      </c>
      <c r="C161" s="10" t="s">
        <v>69</v>
      </c>
      <c r="D161" s="10" t="s">
        <v>91</v>
      </c>
      <c r="E161" s="13">
        <v>14.0</v>
      </c>
      <c r="F161" s="13"/>
      <c r="H161" s="10" t="s">
        <v>2683</v>
      </c>
    </row>
    <row r="162">
      <c r="A162" s="10" t="s">
        <v>2630</v>
      </c>
      <c r="B162" s="31">
        <v>0.12167824074074074</v>
      </c>
      <c r="C162" s="10" t="s">
        <v>69</v>
      </c>
      <c r="D162" s="10" t="s">
        <v>91</v>
      </c>
      <c r="E162" s="13">
        <v>3.0</v>
      </c>
      <c r="F162" s="13"/>
      <c r="H162" s="10" t="s">
        <v>2684</v>
      </c>
      <c r="J162" s="10" t="s">
        <v>263</v>
      </c>
    </row>
    <row r="163">
      <c r="A163" s="10" t="s">
        <v>2630</v>
      </c>
      <c r="B163" s="31">
        <v>0.12246527777777778</v>
      </c>
      <c r="C163" s="10" t="s">
        <v>968</v>
      </c>
      <c r="D163" s="10" t="s">
        <v>93</v>
      </c>
      <c r="E163" s="13">
        <v>17.0</v>
      </c>
      <c r="F163" s="13"/>
      <c r="J163" s="10" t="s">
        <v>2685</v>
      </c>
    </row>
    <row r="164">
      <c r="A164" s="10" t="s">
        <v>2630</v>
      </c>
      <c r="B164" s="31">
        <v>0.1230787037037037</v>
      </c>
      <c r="C164" s="10" t="s">
        <v>968</v>
      </c>
      <c r="D164" s="10" t="s">
        <v>91</v>
      </c>
      <c r="E164" s="13">
        <v>20.0</v>
      </c>
      <c r="F164" s="73"/>
      <c r="H164" s="10" t="s">
        <v>2686</v>
      </c>
      <c r="I164" s="10">
        <v>1.0</v>
      </c>
      <c r="J164" s="10" t="s">
        <v>263</v>
      </c>
    </row>
    <row r="165">
      <c r="A165" s="10" t="s">
        <v>2630</v>
      </c>
      <c r="B165" s="31">
        <v>0.12407407407407407</v>
      </c>
      <c r="C165" s="10" t="s">
        <v>968</v>
      </c>
      <c r="D165" s="10" t="s">
        <v>120</v>
      </c>
      <c r="E165" s="13">
        <v>9.0</v>
      </c>
      <c r="F165" s="13"/>
      <c r="J165" s="10" t="s">
        <v>2687</v>
      </c>
    </row>
    <row r="166">
      <c r="A166" s="10" t="s">
        <v>2630</v>
      </c>
      <c r="B166" s="31">
        <v>0.12467592592592593</v>
      </c>
      <c r="C166" s="10" t="s">
        <v>74</v>
      </c>
      <c r="D166" s="10" t="s">
        <v>83</v>
      </c>
      <c r="E166" s="13">
        <v>25.0</v>
      </c>
      <c r="F166" s="73"/>
    </row>
    <row r="167">
      <c r="A167" s="10" t="s">
        <v>2630</v>
      </c>
      <c r="B167" s="31">
        <v>0.12768518518518518</v>
      </c>
      <c r="C167" s="10" t="s">
        <v>2631</v>
      </c>
      <c r="D167" s="10" t="s">
        <v>91</v>
      </c>
      <c r="E167" s="13">
        <v>31.0</v>
      </c>
      <c r="F167" s="13"/>
      <c r="H167" s="10" t="s">
        <v>2688</v>
      </c>
      <c r="I167" s="10">
        <v>1.0</v>
      </c>
      <c r="J167" s="10" t="s">
        <v>2689</v>
      </c>
    </row>
    <row r="168">
      <c r="A168" s="10" t="s">
        <v>2630</v>
      </c>
      <c r="B168" s="31">
        <v>0.1282523148148148</v>
      </c>
      <c r="C168" s="10" t="s">
        <v>69</v>
      </c>
      <c r="D168" s="10" t="s">
        <v>580</v>
      </c>
      <c r="E168" s="13">
        <v>10.0</v>
      </c>
      <c r="F168" s="13"/>
      <c r="J168" s="10" t="s">
        <v>2665</v>
      </c>
    </row>
    <row r="169">
      <c r="A169" s="10" t="s">
        <v>2630</v>
      </c>
      <c r="B169" s="31">
        <v>0.12863425925925925</v>
      </c>
      <c r="C169" s="10" t="s">
        <v>82</v>
      </c>
      <c r="D169" s="10" t="s">
        <v>83</v>
      </c>
      <c r="E169" s="13" t="s">
        <v>75</v>
      </c>
      <c r="F169" s="13" t="s">
        <v>75</v>
      </c>
      <c r="J169" s="10" t="s">
        <v>85</v>
      </c>
    </row>
    <row r="170">
      <c r="A170" s="10" t="s">
        <v>2630</v>
      </c>
      <c r="B170" s="31">
        <v>0.12863425925925925</v>
      </c>
      <c r="C170" s="10" t="s">
        <v>82</v>
      </c>
      <c r="D170" s="10" t="s">
        <v>83</v>
      </c>
      <c r="E170" s="13">
        <v>24.0</v>
      </c>
      <c r="F170" s="73"/>
      <c r="J170" s="10" t="s">
        <v>86</v>
      </c>
    </row>
    <row r="171">
      <c r="A171" s="10" t="s">
        <v>2630</v>
      </c>
      <c r="B171" s="31">
        <v>0.16028935185185186</v>
      </c>
      <c r="C171" s="10" t="s">
        <v>66</v>
      </c>
      <c r="D171" s="10" t="s">
        <v>93</v>
      </c>
      <c r="E171" s="13">
        <v>13.0</v>
      </c>
      <c r="F171" s="73"/>
      <c r="J171" s="10" t="s">
        <v>2667</v>
      </c>
    </row>
    <row r="172">
      <c r="A172" s="10" t="s">
        <v>2630</v>
      </c>
      <c r="B172" s="31">
        <v>0.12908564814814816</v>
      </c>
      <c r="C172" s="10" t="s">
        <v>66</v>
      </c>
      <c r="D172" s="10" t="s">
        <v>76</v>
      </c>
      <c r="E172" s="13">
        <v>1.0</v>
      </c>
      <c r="F172" s="13"/>
      <c r="J172" s="10" t="s">
        <v>1604</v>
      </c>
    </row>
    <row r="173">
      <c r="A173" s="10" t="s">
        <v>2630</v>
      </c>
      <c r="B173" s="31">
        <v>0.12915509259259259</v>
      </c>
      <c r="C173" s="10" t="s">
        <v>66</v>
      </c>
      <c r="D173" s="10" t="s">
        <v>93</v>
      </c>
      <c r="E173" s="13">
        <v>30.0</v>
      </c>
      <c r="F173" s="13"/>
      <c r="J173" s="10" t="s">
        <v>2667</v>
      </c>
    </row>
    <row r="174">
      <c r="A174" s="10" t="s">
        <v>2630</v>
      </c>
      <c r="B174" s="31">
        <v>0.12916666666666668</v>
      </c>
      <c r="C174" s="10" t="s">
        <v>66</v>
      </c>
      <c r="D174" s="10" t="s">
        <v>76</v>
      </c>
      <c r="E174" s="13">
        <v>3.0</v>
      </c>
      <c r="F174" s="13"/>
      <c r="J174" s="10" t="s">
        <v>1604</v>
      </c>
    </row>
    <row r="175">
      <c r="A175" s="10" t="s">
        <v>2630</v>
      </c>
      <c r="B175" s="31">
        <v>0.1292824074074074</v>
      </c>
      <c r="C175" s="10" t="s">
        <v>66</v>
      </c>
      <c r="D175" s="10" t="s">
        <v>91</v>
      </c>
      <c r="E175" s="13">
        <v>17.0</v>
      </c>
      <c r="F175" s="13"/>
      <c r="H175" s="10" t="s">
        <v>2690</v>
      </c>
    </row>
    <row r="176">
      <c r="A176" s="10" t="s">
        <v>2630</v>
      </c>
      <c r="B176" s="31">
        <v>0.1299537037037037</v>
      </c>
      <c r="C176" s="10" t="s">
        <v>69</v>
      </c>
      <c r="D176" s="10" t="s">
        <v>89</v>
      </c>
      <c r="E176" s="13">
        <v>23.0</v>
      </c>
      <c r="F176" s="73"/>
      <c r="J176" s="10" t="s">
        <v>223</v>
      </c>
    </row>
    <row r="177">
      <c r="A177" s="10" t="s">
        <v>2630</v>
      </c>
      <c r="B177" s="31">
        <v>0.13002314814814814</v>
      </c>
      <c r="C177" s="10" t="s">
        <v>69</v>
      </c>
      <c r="D177" s="10" t="s">
        <v>76</v>
      </c>
      <c r="E177" s="13">
        <v>4.0</v>
      </c>
      <c r="F177" s="13"/>
      <c r="J177" s="10" t="s">
        <v>1604</v>
      </c>
    </row>
    <row r="178">
      <c r="A178" s="10" t="s">
        <v>2630</v>
      </c>
      <c r="B178" s="31">
        <v>0.13012731481481482</v>
      </c>
      <c r="C178" s="10" t="s">
        <v>69</v>
      </c>
      <c r="D178" s="10" t="s">
        <v>81</v>
      </c>
      <c r="E178" s="13" t="s">
        <v>75</v>
      </c>
      <c r="F178" s="13" t="s">
        <v>75</v>
      </c>
      <c r="J178" s="10" t="s">
        <v>254</v>
      </c>
    </row>
    <row r="179">
      <c r="A179" s="10" t="s">
        <v>2630</v>
      </c>
      <c r="B179" s="31">
        <v>0.13019675925925925</v>
      </c>
      <c r="C179" s="10" t="s">
        <v>69</v>
      </c>
      <c r="D179" s="10" t="s">
        <v>91</v>
      </c>
      <c r="E179" s="13">
        <v>17.0</v>
      </c>
      <c r="F179" s="73"/>
      <c r="H179" s="10" t="s">
        <v>2675</v>
      </c>
      <c r="I179" s="10">
        <v>1.0</v>
      </c>
    </row>
    <row r="180">
      <c r="A180" s="10" t="s">
        <v>2630</v>
      </c>
      <c r="B180" s="31">
        <v>0.13142361111111112</v>
      </c>
      <c r="C180" s="10" t="s">
        <v>968</v>
      </c>
      <c r="D180" s="10" t="s">
        <v>120</v>
      </c>
      <c r="E180" s="13">
        <v>9.0</v>
      </c>
      <c r="F180" s="13"/>
      <c r="J180" s="10" t="s">
        <v>2687</v>
      </c>
    </row>
    <row r="181">
      <c r="A181" s="10" t="s">
        <v>2630</v>
      </c>
      <c r="B181" s="31">
        <v>0.13236111111111112</v>
      </c>
      <c r="C181" s="10" t="s">
        <v>74</v>
      </c>
      <c r="D181" s="10" t="s">
        <v>93</v>
      </c>
      <c r="E181" s="13">
        <v>18.0</v>
      </c>
      <c r="F181" s="13"/>
      <c r="J181" s="10" t="s">
        <v>1304</v>
      </c>
    </row>
    <row r="182">
      <c r="A182" s="10" t="s">
        <v>2630</v>
      </c>
      <c r="B182" s="31">
        <v>0.13262731481481482</v>
      </c>
      <c r="C182" s="10" t="s">
        <v>74</v>
      </c>
      <c r="D182" s="10" t="s">
        <v>91</v>
      </c>
      <c r="E182" s="13">
        <v>8.0</v>
      </c>
      <c r="F182" s="13"/>
      <c r="H182" s="10" t="s">
        <v>2691</v>
      </c>
    </row>
    <row r="183">
      <c r="A183" s="10" t="s">
        <v>2630</v>
      </c>
      <c r="B183" s="31">
        <v>0.13258101851851853</v>
      </c>
      <c r="C183" s="10" t="s">
        <v>74</v>
      </c>
      <c r="D183" s="10" t="s">
        <v>93</v>
      </c>
      <c r="E183" s="13">
        <v>28.0</v>
      </c>
      <c r="F183" s="13"/>
      <c r="J183" s="10" t="s">
        <v>1304</v>
      </c>
    </row>
    <row r="184">
      <c r="A184" s="10" t="s">
        <v>2630</v>
      </c>
      <c r="B184" s="31">
        <v>0.13261574074074073</v>
      </c>
      <c r="C184" s="10" t="s">
        <v>74</v>
      </c>
      <c r="D184" s="10" t="s">
        <v>91</v>
      </c>
      <c r="E184" s="13">
        <v>8.0</v>
      </c>
      <c r="F184" s="13"/>
      <c r="H184" s="10" t="s">
        <v>2691</v>
      </c>
    </row>
    <row r="185">
      <c r="A185" s="10" t="s">
        <v>2630</v>
      </c>
      <c r="B185" s="31">
        <v>0.1330787037037037</v>
      </c>
      <c r="C185" s="10" t="s">
        <v>82</v>
      </c>
      <c r="D185" s="10" t="s">
        <v>83</v>
      </c>
      <c r="E185" s="13"/>
      <c r="F185" s="13">
        <v>2.0</v>
      </c>
      <c r="J185" s="10" t="s">
        <v>85</v>
      </c>
    </row>
    <row r="186">
      <c r="A186" s="10" t="s">
        <v>2630</v>
      </c>
      <c r="B186" s="31">
        <v>0.1330787037037037</v>
      </c>
      <c r="C186" s="10" t="s">
        <v>82</v>
      </c>
      <c r="D186" s="10" t="s">
        <v>83</v>
      </c>
      <c r="E186" s="13"/>
      <c r="F186" s="13">
        <v>5.0</v>
      </c>
      <c r="J186" s="10" t="s">
        <v>86</v>
      </c>
    </row>
    <row r="187">
      <c r="A187" s="10" t="s">
        <v>2630</v>
      </c>
      <c r="B187" s="31">
        <v>0.13314814814814815</v>
      </c>
      <c r="C187" s="10" t="s">
        <v>82</v>
      </c>
      <c r="D187" s="10" t="s">
        <v>76</v>
      </c>
      <c r="E187" s="13">
        <v>3.0</v>
      </c>
      <c r="F187" s="73"/>
      <c r="J187" s="10" t="s">
        <v>2536</v>
      </c>
    </row>
    <row r="188">
      <c r="A188" s="10" t="s">
        <v>2630</v>
      </c>
      <c r="B188" s="31">
        <v>0.13350694444444444</v>
      </c>
      <c r="C188" s="10" t="s">
        <v>2631</v>
      </c>
      <c r="D188" s="10" t="s">
        <v>93</v>
      </c>
      <c r="E188" s="13">
        <v>21.0</v>
      </c>
      <c r="F188" s="13"/>
      <c r="J188" s="10" t="s">
        <v>2677</v>
      </c>
    </row>
    <row r="189">
      <c r="A189" s="10" t="s">
        <v>2630</v>
      </c>
      <c r="B189" s="31">
        <v>0.1335185185185185</v>
      </c>
      <c r="C189" s="10" t="s">
        <v>2631</v>
      </c>
      <c r="D189" s="10" t="s">
        <v>93</v>
      </c>
      <c r="E189" s="13">
        <v>22.0</v>
      </c>
      <c r="F189" s="13"/>
      <c r="J189" s="10" t="s">
        <v>2677</v>
      </c>
    </row>
    <row r="190">
      <c r="A190" s="10" t="s">
        <v>2630</v>
      </c>
      <c r="B190" s="31">
        <v>0.13452546296296297</v>
      </c>
      <c r="C190" s="10" t="s">
        <v>968</v>
      </c>
      <c r="D190" s="10" t="s">
        <v>580</v>
      </c>
      <c r="E190" s="13" t="s">
        <v>75</v>
      </c>
      <c r="F190" s="13" t="s">
        <v>75</v>
      </c>
      <c r="J190" s="10" t="s">
        <v>2692</v>
      </c>
    </row>
    <row r="191">
      <c r="A191" s="10" t="s">
        <v>2630</v>
      </c>
      <c r="B191" s="31">
        <v>0.13484953703703703</v>
      </c>
      <c r="C191" s="10" t="s">
        <v>66</v>
      </c>
      <c r="D191" s="10" t="s">
        <v>93</v>
      </c>
      <c r="E191" s="13">
        <v>21.0</v>
      </c>
      <c r="F191" s="13"/>
      <c r="J191" s="10" t="s">
        <v>2693</v>
      </c>
    </row>
    <row r="192">
      <c r="A192" s="10" t="s">
        <v>2630</v>
      </c>
      <c r="B192" s="31">
        <v>0.13494212962962962</v>
      </c>
      <c r="C192" s="10" t="s">
        <v>66</v>
      </c>
      <c r="D192" s="10" t="s">
        <v>91</v>
      </c>
      <c r="E192" s="13">
        <v>17.0</v>
      </c>
      <c r="F192" s="73"/>
      <c r="H192" s="10" t="s">
        <v>2675</v>
      </c>
      <c r="I192" s="10">
        <v>1.0</v>
      </c>
    </row>
    <row r="193">
      <c r="A193" s="10" t="s">
        <v>2630</v>
      </c>
      <c r="B193" s="31">
        <v>0.13517361111111112</v>
      </c>
      <c r="C193" s="10" t="s">
        <v>66</v>
      </c>
      <c r="D193" s="10" t="s">
        <v>93</v>
      </c>
      <c r="E193" s="13">
        <v>23.0</v>
      </c>
      <c r="F193" s="73"/>
      <c r="J193" s="10" t="s">
        <v>2667</v>
      </c>
    </row>
    <row r="194">
      <c r="A194" s="10" t="s">
        <v>2630</v>
      </c>
      <c r="B194" s="31">
        <v>0.13527777777777777</v>
      </c>
      <c r="C194" s="10" t="s">
        <v>66</v>
      </c>
      <c r="D194" s="10" t="s">
        <v>91</v>
      </c>
      <c r="E194" s="13">
        <v>15.0</v>
      </c>
      <c r="F194" s="13"/>
      <c r="H194" s="10" t="s">
        <v>2674</v>
      </c>
    </row>
    <row r="195">
      <c r="A195" s="10" t="s">
        <v>2630</v>
      </c>
      <c r="B195" s="31">
        <v>0.13561342592592593</v>
      </c>
      <c r="C195" s="10" t="s">
        <v>69</v>
      </c>
      <c r="D195" s="10" t="s">
        <v>89</v>
      </c>
      <c r="E195" s="13">
        <v>29.0</v>
      </c>
      <c r="F195" s="73"/>
      <c r="J195" s="10" t="s">
        <v>223</v>
      </c>
    </row>
    <row r="196">
      <c r="A196" s="10" t="s">
        <v>2630</v>
      </c>
      <c r="B196" s="31">
        <v>0.13565972222222222</v>
      </c>
      <c r="C196" s="10" t="s">
        <v>69</v>
      </c>
      <c r="D196" s="10" t="s">
        <v>91</v>
      </c>
      <c r="E196" s="13">
        <v>10.0</v>
      </c>
      <c r="F196" s="73"/>
      <c r="H196" s="10" t="s">
        <v>2694</v>
      </c>
    </row>
    <row r="197">
      <c r="A197" s="10" t="s">
        <v>2630</v>
      </c>
      <c r="B197" s="31">
        <v>0.13680555555555557</v>
      </c>
      <c r="C197" s="10" t="s">
        <v>69</v>
      </c>
      <c r="D197" s="10" t="s">
        <v>91</v>
      </c>
      <c r="E197" s="13">
        <v>20.0</v>
      </c>
      <c r="F197" s="73"/>
      <c r="H197" s="10" t="s">
        <v>2695</v>
      </c>
      <c r="J197" s="10" t="s">
        <v>2696</v>
      </c>
    </row>
    <row r="198">
      <c r="A198" s="10" t="s">
        <v>2630</v>
      </c>
      <c r="B198" s="31">
        <v>0.13719907407407408</v>
      </c>
      <c r="C198" s="10" t="s">
        <v>968</v>
      </c>
      <c r="D198" s="10" t="s">
        <v>91</v>
      </c>
      <c r="E198" s="13">
        <v>18.0</v>
      </c>
      <c r="F198" s="73"/>
      <c r="H198" s="10" t="s">
        <v>2697</v>
      </c>
      <c r="I198" s="10">
        <v>1.0</v>
      </c>
      <c r="J198" s="10" t="s">
        <v>263</v>
      </c>
    </row>
    <row r="199">
      <c r="A199" s="10" t="s">
        <v>2630</v>
      </c>
      <c r="B199" s="31">
        <v>0.1378587962962963</v>
      </c>
      <c r="C199" s="10" t="s">
        <v>968</v>
      </c>
      <c r="D199" s="10" t="s">
        <v>120</v>
      </c>
      <c r="E199" s="13">
        <v>9.0</v>
      </c>
      <c r="F199" s="13"/>
      <c r="J199" s="10" t="s">
        <v>2687</v>
      </c>
    </row>
    <row r="200">
      <c r="A200" s="10" t="s">
        <v>2630</v>
      </c>
      <c r="B200" s="31">
        <v>0.1392013888888889</v>
      </c>
      <c r="C200" s="10" t="s">
        <v>74</v>
      </c>
      <c r="D200" s="10" t="s">
        <v>93</v>
      </c>
      <c r="E200" s="13">
        <v>12.0</v>
      </c>
      <c r="F200" s="73"/>
    </row>
    <row r="201">
      <c r="A201" s="10" t="s">
        <v>2630</v>
      </c>
      <c r="B201" s="31">
        <v>0.13927083333333334</v>
      </c>
      <c r="C201" s="10" t="s">
        <v>74</v>
      </c>
      <c r="D201" s="10" t="s">
        <v>93</v>
      </c>
      <c r="E201" s="13">
        <v>23.0</v>
      </c>
      <c r="F201" s="73"/>
      <c r="J201" s="10" t="s">
        <v>1304</v>
      </c>
    </row>
    <row r="202">
      <c r="A202" s="10" t="s">
        <v>2630</v>
      </c>
      <c r="B202" s="31">
        <v>0.13936342592592593</v>
      </c>
      <c r="C202" s="10" t="s">
        <v>74</v>
      </c>
      <c r="D202" s="10" t="s">
        <v>76</v>
      </c>
      <c r="E202" s="13">
        <v>1.0</v>
      </c>
      <c r="F202" s="13"/>
      <c r="J202" s="10" t="s">
        <v>1604</v>
      </c>
    </row>
    <row r="203">
      <c r="A203" s="10" t="s">
        <v>2630</v>
      </c>
      <c r="B203" s="31">
        <v>0.13994212962962962</v>
      </c>
      <c r="C203" s="10" t="s">
        <v>70</v>
      </c>
      <c r="D203" s="10" t="s">
        <v>93</v>
      </c>
      <c r="E203" s="13" t="s">
        <v>75</v>
      </c>
      <c r="F203" s="13" t="s">
        <v>75</v>
      </c>
      <c r="J203" s="10" t="s">
        <v>2698</v>
      </c>
    </row>
    <row r="204">
      <c r="A204" s="10" t="s">
        <v>2630</v>
      </c>
      <c r="B204" s="31">
        <v>0.1400462962962963</v>
      </c>
      <c r="C204" s="10" t="s">
        <v>70</v>
      </c>
      <c r="D204" s="10" t="s">
        <v>93</v>
      </c>
      <c r="E204" s="13">
        <v>24.0</v>
      </c>
      <c r="F204" s="73"/>
      <c r="J204" s="10" t="s">
        <v>2698</v>
      </c>
    </row>
    <row r="205">
      <c r="A205" s="10" t="s">
        <v>2630</v>
      </c>
      <c r="B205" s="31">
        <v>0.14021990740740742</v>
      </c>
      <c r="C205" s="10" t="s">
        <v>70</v>
      </c>
      <c r="D205" s="10" t="s">
        <v>91</v>
      </c>
      <c r="E205" s="13">
        <v>9.0</v>
      </c>
      <c r="F205" s="13"/>
      <c r="H205" s="10" t="s">
        <v>2699</v>
      </c>
    </row>
    <row r="206">
      <c r="A206" s="10" t="s">
        <v>2630</v>
      </c>
      <c r="B206" s="31">
        <v>0.14069444444444446</v>
      </c>
      <c r="C206" s="10" t="s">
        <v>70</v>
      </c>
      <c r="D206" s="10" t="s">
        <v>93</v>
      </c>
      <c r="E206" s="13">
        <v>26.0</v>
      </c>
      <c r="F206" s="13"/>
      <c r="J206" s="10" t="s">
        <v>2700</v>
      </c>
    </row>
    <row r="207">
      <c r="A207" s="10" t="s">
        <v>2630</v>
      </c>
      <c r="B207" s="31">
        <v>0.14072916666666666</v>
      </c>
      <c r="C207" s="10" t="s">
        <v>70</v>
      </c>
      <c r="D207" s="10" t="s">
        <v>91</v>
      </c>
      <c r="E207" s="13">
        <v>9.0</v>
      </c>
      <c r="F207" s="13"/>
      <c r="H207" s="10" t="s">
        <v>2699</v>
      </c>
    </row>
    <row r="208">
      <c r="A208" s="10" t="s">
        <v>2630</v>
      </c>
      <c r="B208" s="31">
        <v>0.14078703703703704</v>
      </c>
      <c r="C208" s="10" t="s">
        <v>70</v>
      </c>
      <c r="D208" s="10" t="s">
        <v>93</v>
      </c>
      <c r="E208" s="13" t="s">
        <v>75</v>
      </c>
      <c r="F208" s="13" t="s">
        <v>75</v>
      </c>
      <c r="J208" s="10" t="s">
        <v>2700</v>
      </c>
    </row>
    <row r="209">
      <c r="A209" s="10" t="s">
        <v>2630</v>
      </c>
      <c r="B209" s="31">
        <v>0.14103009259259258</v>
      </c>
      <c r="C209" s="10" t="s">
        <v>82</v>
      </c>
      <c r="D209" s="10" t="s">
        <v>83</v>
      </c>
      <c r="E209" s="13" t="s">
        <v>75</v>
      </c>
      <c r="F209" s="13" t="s">
        <v>75</v>
      </c>
    </row>
    <row r="210">
      <c r="A210" s="10" t="s">
        <v>2630</v>
      </c>
      <c r="B210" s="31">
        <v>0.14351851851851852</v>
      </c>
      <c r="C210" s="10" t="s">
        <v>2631</v>
      </c>
      <c r="D210" s="10" t="s">
        <v>93</v>
      </c>
      <c r="E210" s="13">
        <v>26.0</v>
      </c>
      <c r="F210" s="13"/>
      <c r="J210" s="10" t="s">
        <v>2677</v>
      </c>
    </row>
    <row r="211">
      <c r="A211" s="10" t="s">
        <v>2630</v>
      </c>
      <c r="B211" s="31">
        <v>0.14354166666666668</v>
      </c>
      <c r="C211" s="10" t="s">
        <v>2631</v>
      </c>
      <c r="D211" s="10" t="s">
        <v>93</v>
      </c>
      <c r="E211" s="13">
        <v>16.0</v>
      </c>
      <c r="F211" s="13"/>
      <c r="J211" s="10" t="s">
        <v>2677</v>
      </c>
    </row>
    <row r="212">
      <c r="A212" s="10" t="s">
        <v>2630</v>
      </c>
      <c r="B212" s="31">
        <v>0.14128472222222221</v>
      </c>
      <c r="C212" s="10" t="s">
        <v>2631</v>
      </c>
      <c r="D212" s="10" t="s">
        <v>91</v>
      </c>
      <c r="E212" s="13">
        <v>9.0</v>
      </c>
      <c r="F212" s="73"/>
      <c r="H212" s="10" t="s">
        <v>2699</v>
      </c>
    </row>
    <row r="213">
      <c r="A213" s="10" t="s">
        <v>2630</v>
      </c>
      <c r="B213" s="31">
        <v>0.1420486111111111</v>
      </c>
      <c r="C213" s="10" t="s">
        <v>69</v>
      </c>
      <c r="D213" s="10" t="s">
        <v>81</v>
      </c>
      <c r="E213" s="13" t="s">
        <v>75</v>
      </c>
      <c r="F213" s="13" t="s">
        <v>75</v>
      </c>
      <c r="J213" s="10" t="s">
        <v>2701</v>
      </c>
    </row>
    <row r="214">
      <c r="A214" s="10" t="s">
        <v>2630</v>
      </c>
      <c r="B214" s="31">
        <v>0.14233796296296297</v>
      </c>
      <c r="C214" s="10" t="s">
        <v>69</v>
      </c>
      <c r="D214" s="10" t="s">
        <v>580</v>
      </c>
      <c r="E214" s="13">
        <v>12.0</v>
      </c>
      <c r="F214" s="73"/>
      <c r="J214" s="10" t="s">
        <v>2692</v>
      </c>
    </row>
    <row r="215">
      <c r="A215" s="10" t="s">
        <v>2630</v>
      </c>
      <c r="B215" s="31">
        <v>0.1424652777777778</v>
      </c>
      <c r="C215" s="10" t="s">
        <v>69</v>
      </c>
      <c r="D215" s="10" t="s">
        <v>81</v>
      </c>
      <c r="E215" s="13" t="s">
        <v>75</v>
      </c>
      <c r="F215" s="13" t="s">
        <v>75</v>
      </c>
      <c r="J215" s="10" t="s">
        <v>2702</v>
      </c>
    </row>
    <row r="216">
      <c r="A216" s="10" t="s">
        <v>2630</v>
      </c>
      <c r="B216" s="31">
        <v>0.14289351851851853</v>
      </c>
      <c r="C216" s="10" t="s">
        <v>66</v>
      </c>
      <c r="D216" s="10" t="s">
        <v>89</v>
      </c>
      <c r="E216" s="13">
        <v>14.0</v>
      </c>
      <c r="F216" s="73"/>
      <c r="J216" s="10" t="s">
        <v>171</v>
      </c>
    </row>
    <row r="217">
      <c r="A217" s="10" t="s">
        <v>2630</v>
      </c>
      <c r="B217" s="31">
        <v>0.14289351851851853</v>
      </c>
      <c r="C217" s="10" t="s">
        <v>66</v>
      </c>
      <c r="D217" s="10" t="s">
        <v>89</v>
      </c>
      <c r="E217" s="13">
        <v>24.0</v>
      </c>
      <c r="F217" s="13"/>
      <c r="J217" s="10" t="s">
        <v>171</v>
      </c>
    </row>
    <row r="218">
      <c r="A218" s="10" t="s">
        <v>2630</v>
      </c>
      <c r="B218" s="31">
        <v>0.14299768518518519</v>
      </c>
      <c r="C218" s="10" t="s">
        <v>66</v>
      </c>
      <c r="D218" s="10" t="s">
        <v>91</v>
      </c>
      <c r="E218" s="13">
        <v>12.0</v>
      </c>
      <c r="F218" s="73"/>
      <c r="H218" s="10" t="s">
        <v>2669</v>
      </c>
    </row>
    <row r="219">
      <c r="A219" s="10" t="s">
        <v>2630</v>
      </c>
      <c r="B219" s="31">
        <v>0.1430324074074074</v>
      </c>
      <c r="C219" s="10" t="s">
        <v>66</v>
      </c>
      <c r="D219" s="10" t="s">
        <v>91</v>
      </c>
      <c r="E219" s="13">
        <v>14.0</v>
      </c>
      <c r="F219" s="73"/>
      <c r="H219" s="10" t="s">
        <v>2681</v>
      </c>
      <c r="I219" s="10">
        <v>1.0</v>
      </c>
    </row>
    <row r="220">
      <c r="A220" s="10" t="s">
        <v>2630</v>
      </c>
      <c r="B220" s="31">
        <v>0.1433912037037037</v>
      </c>
      <c r="C220" s="10" t="s">
        <v>69</v>
      </c>
      <c r="D220" s="10" t="s">
        <v>89</v>
      </c>
      <c r="E220" s="13" t="s">
        <v>68</v>
      </c>
      <c r="F220" s="13">
        <v>20.0</v>
      </c>
      <c r="G220" s="10" t="s">
        <v>137</v>
      </c>
      <c r="J220" s="10" t="s">
        <v>223</v>
      </c>
    </row>
    <row r="221">
      <c r="A221" s="10" t="s">
        <v>2630</v>
      </c>
      <c r="B221" s="31">
        <v>0.14347222222222222</v>
      </c>
      <c r="C221" s="10" t="s">
        <v>69</v>
      </c>
      <c r="D221" s="10" t="s">
        <v>91</v>
      </c>
      <c r="E221" s="13">
        <v>15.0</v>
      </c>
      <c r="F221" s="13"/>
      <c r="H221" s="10" t="s">
        <v>2703</v>
      </c>
      <c r="J221" s="10" t="s">
        <v>2704</v>
      </c>
    </row>
    <row r="222">
      <c r="A222" s="10" t="s">
        <v>2630</v>
      </c>
      <c r="B222" s="31">
        <v>0.14385416666666667</v>
      </c>
      <c r="C222" s="10" t="s">
        <v>69</v>
      </c>
      <c r="D222" s="10" t="s">
        <v>89</v>
      </c>
      <c r="E222" s="13">
        <v>27.0</v>
      </c>
      <c r="F222" s="13"/>
      <c r="J222" s="10" t="s">
        <v>1782</v>
      </c>
    </row>
    <row r="223">
      <c r="A223" s="10" t="s">
        <v>2630</v>
      </c>
      <c r="B223" s="31">
        <v>0.14425925925925925</v>
      </c>
      <c r="C223" s="10" t="s">
        <v>69</v>
      </c>
      <c r="D223" s="10" t="s">
        <v>91</v>
      </c>
      <c r="E223" s="13">
        <v>30.0</v>
      </c>
      <c r="F223" s="73"/>
      <c r="H223" s="10" t="s">
        <v>2705</v>
      </c>
    </row>
    <row r="224">
      <c r="A224" s="10" t="s">
        <v>2630</v>
      </c>
      <c r="B224" s="31">
        <v>0.14587962962962964</v>
      </c>
      <c r="C224" s="10" t="s">
        <v>74</v>
      </c>
      <c r="D224" s="10" t="s">
        <v>93</v>
      </c>
      <c r="E224" s="13">
        <v>13.0</v>
      </c>
      <c r="F224" s="73"/>
      <c r="J224" s="10" t="s">
        <v>1363</v>
      </c>
    </row>
    <row r="225">
      <c r="A225" s="10" t="s">
        <v>2630</v>
      </c>
      <c r="B225" s="31">
        <v>0.1462152777777778</v>
      </c>
      <c r="C225" s="10" t="s">
        <v>74</v>
      </c>
      <c r="D225" s="10" t="s">
        <v>91</v>
      </c>
      <c r="E225" s="13">
        <v>27.0</v>
      </c>
      <c r="F225" s="73"/>
      <c r="H225" s="10" t="s">
        <v>2706</v>
      </c>
    </row>
    <row r="226">
      <c r="A226" s="10" t="s">
        <v>2630</v>
      </c>
      <c r="B226" s="31">
        <v>0.1463888888888889</v>
      </c>
      <c r="C226" s="10" t="s">
        <v>74</v>
      </c>
      <c r="D226" s="10" t="s">
        <v>93</v>
      </c>
      <c r="E226" s="13">
        <v>18.0</v>
      </c>
      <c r="F226" s="73"/>
      <c r="J226" s="10" t="s">
        <v>1304</v>
      </c>
    </row>
    <row r="227">
      <c r="A227" s="10" t="s">
        <v>2630</v>
      </c>
      <c r="B227" s="31">
        <v>0.14645833333333333</v>
      </c>
      <c r="C227" s="10" t="s">
        <v>74</v>
      </c>
      <c r="D227" s="10" t="s">
        <v>91</v>
      </c>
      <c r="E227" s="13">
        <v>10.0</v>
      </c>
      <c r="F227" s="73"/>
      <c r="H227" s="10" t="s">
        <v>2707</v>
      </c>
    </row>
    <row r="228">
      <c r="A228" s="10" t="s">
        <v>2630</v>
      </c>
      <c r="B228" s="31">
        <v>0.14677083333333332</v>
      </c>
      <c r="C228" s="10" t="s">
        <v>70</v>
      </c>
      <c r="D228" s="10" t="s">
        <v>93</v>
      </c>
      <c r="E228" s="13">
        <v>17.0</v>
      </c>
      <c r="F228" s="73"/>
      <c r="J228" s="10" t="s">
        <v>2708</v>
      </c>
    </row>
    <row r="229">
      <c r="A229" s="10" t="s">
        <v>2630</v>
      </c>
      <c r="B229" s="31">
        <v>0.14678240740740742</v>
      </c>
      <c r="C229" s="10" t="s">
        <v>70</v>
      </c>
      <c r="D229" s="10" t="s">
        <v>93</v>
      </c>
      <c r="E229" s="13">
        <v>18.0</v>
      </c>
      <c r="F229" s="73"/>
      <c r="J229" s="10" t="s">
        <v>2708</v>
      </c>
    </row>
    <row r="230">
      <c r="A230" s="10" t="s">
        <v>2630</v>
      </c>
      <c r="B230" s="31">
        <v>0.14739583333333334</v>
      </c>
      <c r="C230" s="10" t="s">
        <v>70</v>
      </c>
      <c r="D230" s="10" t="s">
        <v>91</v>
      </c>
      <c r="E230" s="13">
        <v>32.0</v>
      </c>
      <c r="F230" s="73"/>
      <c r="H230" s="10" t="s">
        <v>2709</v>
      </c>
    </row>
    <row r="231">
      <c r="A231" s="10" t="s">
        <v>2630</v>
      </c>
      <c r="B231" s="31">
        <v>0.14774305555555556</v>
      </c>
      <c r="C231" s="10" t="s">
        <v>70</v>
      </c>
      <c r="D231" s="10" t="s">
        <v>93</v>
      </c>
      <c r="E231" s="13">
        <v>13.0</v>
      </c>
      <c r="F231" s="73"/>
      <c r="J231" s="10" t="s">
        <v>2708</v>
      </c>
    </row>
    <row r="232">
      <c r="A232" s="10" t="s">
        <v>2630</v>
      </c>
      <c r="B232" s="31">
        <v>0.1477662037037037</v>
      </c>
      <c r="C232" s="10" t="s">
        <v>70</v>
      </c>
      <c r="D232" s="10" t="s">
        <v>93</v>
      </c>
      <c r="E232" s="13">
        <v>18.0</v>
      </c>
      <c r="F232" s="73"/>
      <c r="I232" s="10">
        <v>1.0</v>
      </c>
      <c r="J232" s="10" t="s">
        <v>2710</v>
      </c>
    </row>
    <row r="233">
      <c r="A233" s="10" t="s">
        <v>2630</v>
      </c>
      <c r="B233" s="31">
        <v>0.14921296296296296</v>
      </c>
      <c r="C233" s="10" t="s">
        <v>968</v>
      </c>
      <c r="D233" s="10" t="s">
        <v>67</v>
      </c>
      <c r="E233" s="13" t="s">
        <v>68</v>
      </c>
      <c r="F233" s="13">
        <v>20.0</v>
      </c>
    </row>
    <row r="234">
      <c r="A234" s="10" t="s">
        <v>2630</v>
      </c>
      <c r="B234" s="31">
        <v>0.1495949074074074</v>
      </c>
      <c r="C234" s="10" t="s">
        <v>74</v>
      </c>
      <c r="D234" s="10" t="s">
        <v>83</v>
      </c>
      <c r="E234" s="13">
        <v>13.0</v>
      </c>
      <c r="F234" s="73"/>
    </row>
    <row r="235">
      <c r="A235" s="10" t="s">
        <v>2630</v>
      </c>
      <c r="B235" s="31">
        <v>0.15690972222222221</v>
      </c>
      <c r="C235" s="10" t="s">
        <v>82</v>
      </c>
      <c r="D235" s="10" t="s">
        <v>362</v>
      </c>
      <c r="E235" s="13">
        <v>17.0</v>
      </c>
      <c r="F235" s="73"/>
    </row>
    <row r="236">
      <c r="A236" s="10" t="s">
        <v>2630</v>
      </c>
      <c r="B236" s="31">
        <v>0.15715277777777778</v>
      </c>
      <c r="C236" s="10" t="s">
        <v>82</v>
      </c>
      <c r="D236" s="10" t="s">
        <v>120</v>
      </c>
      <c r="E236" s="13">
        <v>9.0</v>
      </c>
      <c r="F236" s="13"/>
      <c r="J236" s="10" t="s">
        <v>2711</v>
      </c>
    </row>
    <row r="237">
      <c r="A237" s="10" t="s">
        <v>2630</v>
      </c>
      <c r="B237" s="31">
        <v>0.16087962962962962</v>
      </c>
      <c r="C237" s="10" t="s">
        <v>968</v>
      </c>
      <c r="D237" s="10" t="s">
        <v>76</v>
      </c>
      <c r="E237" s="13">
        <v>73.0</v>
      </c>
      <c r="F237" s="13"/>
      <c r="J237" s="10" t="s">
        <v>2538</v>
      </c>
    </row>
    <row r="238">
      <c r="A238" s="10" t="s">
        <v>2630</v>
      </c>
      <c r="B238" s="31">
        <v>0.1610300925925926</v>
      </c>
      <c r="C238" s="10" t="s">
        <v>69</v>
      </c>
      <c r="D238" s="10" t="s">
        <v>76</v>
      </c>
      <c r="E238" s="13">
        <v>23.0</v>
      </c>
      <c r="F238" s="13"/>
      <c r="J238" s="10" t="s">
        <v>2538</v>
      </c>
    </row>
    <row r="239">
      <c r="A239" s="10" t="s">
        <v>2630</v>
      </c>
      <c r="B239" s="31">
        <v>0.1643287037037037</v>
      </c>
      <c r="C239" s="10" t="s">
        <v>74</v>
      </c>
      <c r="D239" s="10" t="s">
        <v>83</v>
      </c>
      <c r="E239" s="13">
        <v>26.0</v>
      </c>
      <c r="F239" s="73"/>
      <c r="J239" s="10" t="s">
        <v>2663</v>
      </c>
    </row>
    <row r="240">
      <c r="A240" s="10" t="s">
        <v>2630</v>
      </c>
      <c r="B240" s="31">
        <v>0.1763425925925926</v>
      </c>
      <c r="C240" s="10" t="s">
        <v>82</v>
      </c>
      <c r="D240" s="10" t="s">
        <v>67</v>
      </c>
      <c r="E240" s="13" t="s">
        <v>75</v>
      </c>
      <c r="F240" s="13" t="s">
        <v>75</v>
      </c>
      <c r="J240" s="10" t="s">
        <v>85</v>
      </c>
    </row>
    <row r="241">
      <c r="A241" s="10" t="s">
        <v>2630</v>
      </c>
      <c r="B241" s="31">
        <v>0.1763425925925926</v>
      </c>
      <c r="C241" s="10" t="s">
        <v>82</v>
      </c>
      <c r="D241" s="10" t="s">
        <v>67</v>
      </c>
      <c r="E241" s="13">
        <v>15.0</v>
      </c>
      <c r="F241" s="13"/>
      <c r="J241" s="10" t="s">
        <v>86</v>
      </c>
    </row>
    <row r="242">
      <c r="A242" s="10" t="s">
        <v>2630</v>
      </c>
      <c r="B242" s="31">
        <v>0.17712962962962964</v>
      </c>
      <c r="C242" s="10" t="s">
        <v>82</v>
      </c>
      <c r="D242" s="10" t="s">
        <v>362</v>
      </c>
      <c r="E242" s="13">
        <v>24.0</v>
      </c>
      <c r="F242" s="73"/>
    </row>
    <row r="243">
      <c r="A243" s="10" t="s">
        <v>2630</v>
      </c>
      <c r="B243" s="31">
        <v>0.17813657407407407</v>
      </c>
      <c r="C243" s="10" t="s">
        <v>69</v>
      </c>
      <c r="D243" s="10" t="s">
        <v>83</v>
      </c>
      <c r="E243" s="13">
        <v>3.0</v>
      </c>
      <c r="F243" s="73"/>
    </row>
    <row r="244">
      <c r="A244" s="10" t="s">
        <v>2630</v>
      </c>
      <c r="B244" s="31">
        <v>0.17813657407407407</v>
      </c>
      <c r="C244" s="10" t="s">
        <v>74</v>
      </c>
      <c r="D244" s="10" t="s">
        <v>83</v>
      </c>
      <c r="E244" s="13">
        <v>13.0</v>
      </c>
      <c r="F244" s="13"/>
    </row>
    <row r="245">
      <c r="A245" s="10" t="s">
        <v>2630</v>
      </c>
      <c r="B245" s="31">
        <v>0.17833333333333334</v>
      </c>
      <c r="C245" s="10" t="s">
        <v>82</v>
      </c>
      <c r="D245" s="10" t="s">
        <v>83</v>
      </c>
      <c r="E245" s="13">
        <v>22.0</v>
      </c>
      <c r="F245" s="73"/>
    </row>
    <row r="246">
      <c r="A246" s="10" t="s">
        <v>2630</v>
      </c>
      <c r="B246" s="31">
        <v>0.17958333333333334</v>
      </c>
      <c r="C246" s="10" t="s">
        <v>70</v>
      </c>
      <c r="D246" s="10" t="s">
        <v>67</v>
      </c>
      <c r="E246" s="13">
        <v>15.0</v>
      </c>
      <c r="F246" s="73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14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4.29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2712</v>
      </c>
      <c r="B2" s="31">
        <v>0.011145833333333334</v>
      </c>
      <c r="C2" s="10" t="s">
        <v>82</v>
      </c>
      <c r="D2" s="10" t="s">
        <v>67</v>
      </c>
      <c r="E2" s="13">
        <v>7.0</v>
      </c>
      <c r="F2" s="16">
        <f>E2-4</f>
        <v>3</v>
      </c>
    </row>
    <row r="3">
      <c r="A3" s="10" t="s">
        <v>2712</v>
      </c>
      <c r="B3" s="31">
        <v>0.012152777777777778</v>
      </c>
      <c r="C3" s="10" t="s">
        <v>69</v>
      </c>
      <c r="D3" s="10" t="s">
        <v>83</v>
      </c>
      <c r="E3" s="13">
        <v>6.0</v>
      </c>
      <c r="F3" s="16">
        <f>E3-1</f>
        <v>5</v>
      </c>
    </row>
    <row r="4">
      <c r="A4" s="10" t="s">
        <v>2712</v>
      </c>
      <c r="B4" s="31">
        <v>0.01565972222222222</v>
      </c>
      <c r="C4" s="10" t="s">
        <v>70</v>
      </c>
      <c r="D4" s="10" t="s">
        <v>67</v>
      </c>
      <c r="E4" s="13" t="s">
        <v>68</v>
      </c>
      <c r="F4" s="13">
        <v>20.0</v>
      </c>
    </row>
    <row r="5">
      <c r="A5" s="10" t="s">
        <v>2712</v>
      </c>
      <c r="B5" s="31">
        <v>0.019189814814814816</v>
      </c>
      <c r="C5" s="10" t="s">
        <v>82</v>
      </c>
      <c r="D5" s="10" t="s">
        <v>362</v>
      </c>
      <c r="E5" s="13" t="s">
        <v>88</v>
      </c>
      <c r="F5" s="13">
        <v>1.0</v>
      </c>
    </row>
    <row r="6">
      <c r="A6" s="10" t="s">
        <v>2712</v>
      </c>
      <c r="B6" s="31">
        <v>0.020277777777777777</v>
      </c>
      <c r="C6" s="10" t="s">
        <v>74</v>
      </c>
      <c r="D6" s="10" t="s">
        <v>83</v>
      </c>
      <c r="E6" s="13">
        <v>16.0</v>
      </c>
      <c r="F6" s="16">
        <f>E6-11</f>
        <v>5</v>
      </c>
    </row>
    <row r="7">
      <c r="A7" s="10" t="s">
        <v>2712</v>
      </c>
      <c r="B7" s="31">
        <v>0.0265625</v>
      </c>
      <c r="C7" s="10" t="s">
        <v>70</v>
      </c>
      <c r="D7" s="10" t="s">
        <v>67</v>
      </c>
      <c r="E7" s="13">
        <v>14.0</v>
      </c>
      <c r="F7" s="16">
        <f>E7-3</f>
        <v>11</v>
      </c>
    </row>
    <row r="8">
      <c r="A8" s="10" t="s">
        <v>2712</v>
      </c>
      <c r="B8" s="31">
        <v>0.027372685185185184</v>
      </c>
      <c r="C8" s="10" t="s">
        <v>968</v>
      </c>
      <c r="D8" s="10" t="s">
        <v>209</v>
      </c>
      <c r="E8" s="13">
        <v>18.0</v>
      </c>
      <c r="F8" s="16">
        <f>E8-0</f>
        <v>18</v>
      </c>
    </row>
    <row r="9">
      <c r="A9" s="10" t="s">
        <v>2712</v>
      </c>
      <c r="B9" s="31">
        <v>0.027766203703703703</v>
      </c>
      <c r="C9" s="10" t="s">
        <v>70</v>
      </c>
      <c r="D9" s="10" t="s">
        <v>129</v>
      </c>
      <c r="E9" s="13">
        <v>15.0</v>
      </c>
      <c r="F9" s="16">
        <f>E9-5</f>
        <v>10</v>
      </c>
    </row>
    <row r="10">
      <c r="A10" s="10" t="s">
        <v>2712</v>
      </c>
      <c r="B10" s="31">
        <v>0.03037037037037037</v>
      </c>
      <c r="C10" s="10" t="s">
        <v>69</v>
      </c>
      <c r="D10" s="10" t="s">
        <v>128</v>
      </c>
      <c r="E10" s="13" t="s">
        <v>75</v>
      </c>
      <c r="F10" s="13" t="s">
        <v>75</v>
      </c>
      <c r="J10" s="10" t="s">
        <v>85</v>
      </c>
    </row>
    <row r="11">
      <c r="A11" s="10" t="s">
        <v>2712</v>
      </c>
      <c r="B11" s="31">
        <v>0.03037037037037037</v>
      </c>
      <c r="C11" s="10" t="s">
        <v>69</v>
      </c>
      <c r="D11" s="10" t="s">
        <v>128</v>
      </c>
      <c r="E11" s="13">
        <v>23.0</v>
      </c>
      <c r="F11" s="16">
        <f>E11-5</f>
        <v>18</v>
      </c>
      <c r="J11" s="10" t="s">
        <v>2713</v>
      </c>
    </row>
    <row r="12">
      <c r="A12" s="10" t="s">
        <v>2712</v>
      </c>
      <c r="B12" s="31">
        <v>0.032303240740740743</v>
      </c>
      <c r="C12" s="10" t="s">
        <v>82</v>
      </c>
      <c r="D12" s="10" t="s">
        <v>83</v>
      </c>
      <c r="E12" s="13">
        <v>22.0</v>
      </c>
      <c r="F12" s="16">
        <f>E12-9</f>
        <v>13</v>
      </c>
    </row>
    <row r="13">
      <c r="A13" s="10" t="s">
        <v>2712</v>
      </c>
      <c r="B13" s="31">
        <v>0.03855324074074074</v>
      </c>
      <c r="C13" s="10" t="s">
        <v>70</v>
      </c>
      <c r="D13" s="10" t="s">
        <v>79</v>
      </c>
      <c r="E13" s="13" t="s">
        <v>75</v>
      </c>
      <c r="F13" s="13" t="s">
        <v>75</v>
      </c>
      <c r="J13" s="10" t="s">
        <v>2096</v>
      </c>
    </row>
    <row r="14">
      <c r="A14" s="10" t="s">
        <v>2712</v>
      </c>
      <c r="B14" s="31">
        <v>0.03855324074074074</v>
      </c>
      <c r="C14" s="10" t="s">
        <v>70</v>
      </c>
      <c r="D14" s="10" t="s">
        <v>79</v>
      </c>
      <c r="E14" s="13">
        <v>23.0</v>
      </c>
      <c r="F14" s="16">
        <f>E14-4</f>
        <v>19</v>
      </c>
      <c r="J14" s="10" t="s">
        <v>2714</v>
      </c>
    </row>
    <row r="15">
      <c r="A15" s="10" t="s">
        <v>2712</v>
      </c>
      <c r="B15" s="31">
        <v>0.03934027777777778</v>
      </c>
      <c r="C15" s="10" t="s">
        <v>70</v>
      </c>
      <c r="D15" s="10" t="s">
        <v>67</v>
      </c>
      <c r="E15" s="13">
        <v>5.0</v>
      </c>
      <c r="F15" s="16">
        <f>E15-3</f>
        <v>2</v>
      </c>
    </row>
    <row r="16">
      <c r="A16" s="10" t="s">
        <v>2712</v>
      </c>
      <c r="B16" s="31">
        <v>0.040706018518518516</v>
      </c>
      <c r="C16" s="10" t="s">
        <v>70</v>
      </c>
      <c r="D16" s="10" t="s">
        <v>362</v>
      </c>
      <c r="E16" s="13">
        <v>17.0</v>
      </c>
      <c r="F16" s="16">
        <f>E16-4</f>
        <v>13</v>
      </c>
    </row>
    <row r="17">
      <c r="A17" s="10" t="s">
        <v>2712</v>
      </c>
      <c r="B17" s="31">
        <v>0.042777777777777776</v>
      </c>
      <c r="C17" s="10" t="s">
        <v>968</v>
      </c>
      <c r="D17" s="10" t="s">
        <v>67</v>
      </c>
      <c r="E17" s="13">
        <v>17.0</v>
      </c>
      <c r="F17" s="16">
        <f>E17-9</f>
        <v>8</v>
      </c>
    </row>
    <row r="18">
      <c r="A18" s="10" t="s">
        <v>2712</v>
      </c>
      <c r="B18" s="31">
        <v>0.04396990740740741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85</v>
      </c>
    </row>
    <row r="19">
      <c r="A19" s="10" t="s">
        <v>2712</v>
      </c>
      <c r="B19" s="31">
        <v>0.04396990740740741</v>
      </c>
      <c r="C19" s="10" t="s">
        <v>82</v>
      </c>
      <c r="D19" s="10" t="s">
        <v>83</v>
      </c>
      <c r="E19" s="13" t="s">
        <v>68</v>
      </c>
      <c r="F19" s="13">
        <v>20.0</v>
      </c>
      <c r="J19" s="10" t="s">
        <v>86</v>
      </c>
    </row>
    <row r="20">
      <c r="A20" s="10" t="s">
        <v>2712</v>
      </c>
      <c r="B20" s="31">
        <v>0.04703703703703704</v>
      </c>
      <c r="C20" s="10" t="s">
        <v>82</v>
      </c>
      <c r="D20" s="10" t="s">
        <v>362</v>
      </c>
      <c r="E20" s="13">
        <v>12.0</v>
      </c>
      <c r="F20" s="13">
        <v>2.0</v>
      </c>
      <c r="J20" s="10" t="s">
        <v>2096</v>
      </c>
    </row>
    <row r="21">
      <c r="A21" s="10" t="s">
        <v>2712</v>
      </c>
      <c r="B21" s="31">
        <v>0.04703703703703704</v>
      </c>
      <c r="C21" s="10" t="s">
        <v>82</v>
      </c>
      <c r="D21" s="10" t="s">
        <v>362</v>
      </c>
      <c r="E21" s="13">
        <v>14.0</v>
      </c>
      <c r="F21" s="13">
        <v>4.0</v>
      </c>
      <c r="J21" s="10" t="s">
        <v>2097</v>
      </c>
    </row>
    <row r="22">
      <c r="A22" s="10" t="s">
        <v>2712</v>
      </c>
      <c r="B22" s="31">
        <v>0.05009259259259259</v>
      </c>
      <c r="C22" s="10" t="s">
        <v>82</v>
      </c>
      <c r="D22" s="10" t="s">
        <v>67</v>
      </c>
      <c r="E22" s="13">
        <v>13.0</v>
      </c>
      <c r="F22" s="16">
        <f>E22-4</f>
        <v>9</v>
      </c>
    </row>
    <row r="23">
      <c r="A23" s="10" t="s">
        <v>2712</v>
      </c>
      <c r="B23" s="31">
        <v>0.08275462962962964</v>
      </c>
      <c r="C23" s="10" t="s">
        <v>69</v>
      </c>
      <c r="D23" s="10" t="s">
        <v>209</v>
      </c>
      <c r="E23" s="13">
        <v>12.0</v>
      </c>
      <c r="F23" s="16">
        <f>E23-3</f>
        <v>9</v>
      </c>
      <c r="J23" s="10" t="s">
        <v>2434</v>
      </c>
    </row>
    <row r="24">
      <c r="A24" s="10" t="s">
        <v>2712</v>
      </c>
      <c r="B24" s="31">
        <v>0.11350694444444444</v>
      </c>
      <c r="C24" s="10" t="s">
        <v>82</v>
      </c>
      <c r="D24" s="10" t="s">
        <v>67</v>
      </c>
      <c r="E24" s="13" t="s">
        <v>75</v>
      </c>
      <c r="F24" s="13" t="s">
        <v>75</v>
      </c>
    </row>
    <row r="25">
      <c r="A25" s="10" t="s">
        <v>2712</v>
      </c>
      <c r="B25" s="31">
        <v>0.11356481481481481</v>
      </c>
      <c r="C25" s="10" t="s">
        <v>66</v>
      </c>
      <c r="D25" s="10" t="s">
        <v>67</v>
      </c>
      <c r="E25" s="13">
        <v>16.0</v>
      </c>
      <c r="F25" s="16">
        <f>E25-2</f>
        <v>14</v>
      </c>
    </row>
    <row r="26">
      <c r="A26" s="10" t="s">
        <v>2712</v>
      </c>
      <c r="B26" s="31">
        <v>0.11469907407407408</v>
      </c>
      <c r="C26" s="10" t="s">
        <v>69</v>
      </c>
      <c r="D26" s="10" t="s">
        <v>67</v>
      </c>
      <c r="E26" s="13">
        <v>13.0</v>
      </c>
      <c r="F26" s="16">
        <f>E26-5</f>
        <v>8</v>
      </c>
    </row>
    <row r="27">
      <c r="A27" s="10" t="s">
        <v>2712</v>
      </c>
      <c r="B27" s="31">
        <v>0.12357638888888889</v>
      </c>
      <c r="C27" s="10" t="s">
        <v>66</v>
      </c>
      <c r="D27" s="10" t="s">
        <v>67</v>
      </c>
      <c r="E27" s="13">
        <v>18.0</v>
      </c>
      <c r="F27" s="16">
        <f>E27-2</f>
        <v>16</v>
      </c>
    </row>
    <row r="28">
      <c r="A28" s="10" t="s">
        <v>2712</v>
      </c>
      <c r="B28" s="31">
        <v>0.12590277777777778</v>
      </c>
      <c r="C28" s="10" t="s">
        <v>968</v>
      </c>
      <c r="D28" s="10" t="s">
        <v>67</v>
      </c>
      <c r="E28" s="13">
        <v>27.0</v>
      </c>
      <c r="F28" s="16">
        <f>E28-9</f>
        <v>18</v>
      </c>
    </row>
    <row r="29">
      <c r="A29" s="10" t="s">
        <v>2712</v>
      </c>
      <c r="B29" s="31">
        <v>0.1259837962962963</v>
      </c>
      <c r="C29" s="10" t="s">
        <v>70</v>
      </c>
      <c r="D29" s="10" t="s">
        <v>67</v>
      </c>
      <c r="E29" s="13">
        <v>10.0</v>
      </c>
      <c r="F29" s="16">
        <f>E29-3</f>
        <v>7</v>
      </c>
    </row>
    <row r="30">
      <c r="A30" s="10" t="s">
        <v>2712</v>
      </c>
      <c r="B30" s="31">
        <v>0.12993055555555555</v>
      </c>
      <c r="C30" s="10" t="s">
        <v>74</v>
      </c>
      <c r="D30" s="10" t="s">
        <v>83</v>
      </c>
      <c r="E30" s="13">
        <v>23.0</v>
      </c>
      <c r="F30" s="16">
        <f>E30-11</f>
        <v>12</v>
      </c>
    </row>
    <row r="31">
      <c r="A31" s="10" t="s">
        <v>2712</v>
      </c>
      <c r="B31" s="31">
        <v>0.13047453703703704</v>
      </c>
      <c r="C31" s="10" t="s">
        <v>74</v>
      </c>
      <c r="D31" s="10" t="s">
        <v>217</v>
      </c>
      <c r="E31" s="13">
        <v>22.0</v>
      </c>
      <c r="F31" s="16">
        <f>E31-13</f>
        <v>9</v>
      </c>
    </row>
    <row r="32">
      <c r="A32" s="10" t="s">
        <v>2712</v>
      </c>
      <c r="B32" s="31">
        <v>0.13278935185185184</v>
      </c>
      <c r="C32" s="10" t="s">
        <v>82</v>
      </c>
      <c r="D32" s="10" t="s">
        <v>131</v>
      </c>
      <c r="E32" s="13">
        <v>26.0</v>
      </c>
      <c r="F32" s="75">
        <f>E32-6</f>
        <v>20</v>
      </c>
    </row>
    <row r="33">
      <c r="A33" s="10" t="s">
        <v>2712</v>
      </c>
      <c r="B33" s="31">
        <v>0.13675925925925925</v>
      </c>
      <c r="C33" s="10" t="s">
        <v>74</v>
      </c>
      <c r="D33" s="10" t="s">
        <v>83</v>
      </c>
      <c r="E33" s="13">
        <v>19.0</v>
      </c>
      <c r="F33" s="16">
        <f t="shared" ref="F33:F34" si="1">E33-11</f>
        <v>8</v>
      </c>
    </row>
    <row r="34">
      <c r="A34" s="10" t="s">
        <v>2712</v>
      </c>
      <c r="B34" s="31">
        <v>0.13859953703703703</v>
      </c>
      <c r="C34" s="10" t="s">
        <v>74</v>
      </c>
      <c r="D34" s="10" t="s">
        <v>217</v>
      </c>
      <c r="E34" s="13">
        <v>19.0</v>
      </c>
      <c r="F34" s="16">
        <f t="shared" si="1"/>
        <v>8</v>
      </c>
    </row>
    <row r="35">
      <c r="A35" s="10" t="s">
        <v>2712</v>
      </c>
      <c r="B35" s="31">
        <v>0.13894675925925926</v>
      </c>
      <c r="C35" s="10" t="s">
        <v>74</v>
      </c>
      <c r="D35" s="10" t="s">
        <v>2715</v>
      </c>
      <c r="E35" s="13">
        <v>11.0</v>
      </c>
      <c r="F35" s="16">
        <f>E35-2</f>
        <v>9</v>
      </c>
      <c r="J35" s="10" t="s">
        <v>274</v>
      </c>
    </row>
    <row r="36">
      <c r="A36" s="10" t="s">
        <v>2712</v>
      </c>
      <c r="B36" s="31">
        <v>0.14270833333333333</v>
      </c>
      <c r="C36" s="10" t="s">
        <v>74</v>
      </c>
      <c r="D36" s="10" t="s">
        <v>155</v>
      </c>
      <c r="E36" s="13" t="s">
        <v>75</v>
      </c>
      <c r="F36" s="13" t="s">
        <v>75</v>
      </c>
    </row>
    <row r="37">
      <c r="A37" s="10" t="s">
        <v>2712</v>
      </c>
      <c r="B37" s="31">
        <v>0.14288194444444444</v>
      </c>
      <c r="C37" s="10" t="s">
        <v>70</v>
      </c>
      <c r="D37" s="10" t="s">
        <v>83</v>
      </c>
      <c r="E37" s="13">
        <v>24.0</v>
      </c>
      <c r="F37" s="16">
        <f>E37-8</f>
        <v>16</v>
      </c>
    </row>
    <row r="38">
      <c r="A38" s="10" t="s">
        <v>2712</v>
      </c>
      <c r="B38" s="31">
        <v>0.1437037037037037</v>
      </c>
      <c r="C38" s="10" t="s">
        <v>66</v>
      </c>
      <c r="D38" s="10" t="s">
        <v>131</v>
      </c>
      <c r="E38" s="13">
        <v>4.0</v>
      </c>
      <c r="F38" s="16">
        <f>E38-2</f>
        <v>2</v>
      </c>
    </row>
    <row r="39">
      <c r="A39" s="10" t="s">
        <v>2712</v>
      </c>
      <c r="B39" s="31">
        <v>0.1438425925925926</v>
      </c>
      <c r="C39" s="10" t="s">
        <v>70</v>
      </c>
      <c r="D39" s="10" t="s">
        <v>131</v>
      </c>
      <c r="E39" s="13">
        <v>17.0</v>
      </c>
      <c r="F39" s="16">
        <f>E39-4</f>
        <v>13</v>
      </c>
    </row>
    <row r="40">
      <c r="A40" s="10" t="s">
        <v>2712</v>
      </c>
      <c r="B40" s="31">
        <v>0.14527777777777778</v>
      </c>
      <c r="C40" s="10" t="s">
        <v>69</v>
      </c>
      <c r="D40" s="10" t="s">
        <v>120</v>
      </c>
      <c r="E40" s="13" t="s">
        <v>75</v>
      </c>
      <c r="F40" s="13" t="s">
        <v>75</v>
      </c>
      <c r="J40" s="10" t="s">
        <v>2392</v>
      </c>
    </row>
    <row r="41">
      <c r="A41" s="10" t="s">
        <v>2712</v>
      </c>
      <c r="B41" s="31">
        <v>0.1476851851851852</v>
      </c>
      <c r="C41" s="10" t="s">
        <v>74</v>
      </c>
      <c r="D41" s="10" t="s">
        <v>83</v>
      </c>
      <c r="E41" s="13">
        <v>27.0</v>
      </c>
      <c r="F41" s="16">
        <f>E41-11</f>
        <v>16</v>
      </c>
    </row>
    <row r="42">
      <c r="A42" s="10" t="s">
        <v>2712</v>
      </c>
      <c r="B42" s="31">
        <v>0.1486111111111111</v>
      </c>
      <c r="C42" s="10" t="s">
        <v>82</v>
      </c>
      <c r="D42" s="10" t="s">
        <v>362</v>
      </c>
      <c r="E42" s="13">
        <v>29.0</v>
      </c>
      <c r="F42" s="16">
        <f>E42-10</f>
        <v>19</v>
      </c>
    </row>
    <row r="43">
      <c r="A43" s="10" t="s">
        <v>2712</v>
      </c>
      <c r="B43" s="31">
        <v>0.15015046296296297</v>
      </c>
      <c r="C43" s="10" t="s">
        <v>69</v>
      </c>
      <c r="D43" s="10" t="s">
        <v>98</v>
      </c>
      <c r="E43" s="13">
        <v>8.0</v>
      </c>
      <c r="F43" s="16">
        <f>E43-5</f>
        <v>3</v>
      </c>
    </row>
    <row r="44">
      <c r="A44" s="10" t="s">
        <v>2712</v>
      </c>
      <c r="B44" s="31">
        <v>0.15034722222222222</v>
      </c>
      <c r="C44" s="10" t="s">
        <v>69</v>
      </c>
      <c r="D44" s="10" t="s">
        <v>209</v>
      </c>
      <c r="E44" s="13">
        <v>15.0</v>
      </c>
      <c r="F44" s="16">
        <f>E44-3</f>
        <v>12</v>
      </c>
    </row>
    <row r="45">
      <c r="A45" s="10" t="s">
        <v>2712</v>
      </c>
      <c r="B45" s="31">
        <v>0.15155092592592592</v>
      </c>
      <c r="C45" s="10" t="s">
        <v>74</v>
      </c>
      <c r="D45" s="10" t="s">
        <v>83</v>
      </c>
      <c r="E45" s="13">
        <v>28.0</v>
      </c>
      <c r="F45" s="16">
        <f>E45-11</f>
        <v>17</v>
      </c>
    </row>
    <row r="46">
      <c r="A46" s="10" t="s">
        <v>2712</v>
      </c>
      <c r="B46" s="31">
        <v>0.15162037037037038</v>
      </c>
      <c r="C46" s="10" t="s">
        <v>74</v>
      </c>
      <c r="D46" s="10" t="s">
        <v>217</v>
      </c>
      <c r="E46" s="13">
        <v>30.0</v>
      </c>
      <c r="F46" s="16">
        <f>E46-13</f>
        <v>17</v>
      </c>
    </row>
    <row r="47">
      <c r="A47" s="10" t="s">
        <v>2712</v>
      </c>
      <c r="B47" s="31">
        <v>0.15355324074074075</v>
      </c>
      <c r="C47" s="10" t="s">
        <v>69</v>
      </c>
      <c r="D47" s="10" t="s">
        <v>80</v>
      </c>
      <c r="E47" s="13" t="s">
        <v>88</v>
      </c>
      <c r="F47" s="13">
        <v>1.0</v>
      </c>
    </row>
    <row r="48">
      <c r="A48" s="10" t="s">
        <v>2712</v>
      </c>
      <c r="B48" s="31">
        <v>0.155625</v>
      </c>
      <c r="C48" s="10" t="s">
        <v>66</v>
      </c>
      <c r="D48" s="10" t="s">
        <v>71</v>
      </c>
      <c r="E48" s="13" t="s">
        <v>88</v>
      </c>
      <c r="F48" s="13">
        <v>1.0</v>
      </c>
    </row>
    <row r="49">
      <c r="A49" s="10" t="s">
        <v>2712</v>
      </c>
      <c r="B49" s="31">
        <v>0.1556597222222222</v>
      </c>
      <c r="C49" s="10" t="s">
        <v>74</v>
      </c>
      <c r="D49" s="10" t="s">
        <v>71</v>
      </c>
      <c r="E49" s="13">
        <v>15.0</v>
      </c>
      <c r="F49" s="16">
        <f>E49-5</f>
        <v>10</v>
      </c>
    </row>
    <row r="50">
      <c r="A50" s="10" t="s">
        <v>2712</v>
      </c>
      <c r="B50" s="31">
        <v>0.15969907407407408</v>
      </c>
      <c r="C50" s="10" t="s">
        <v>968</v>
      </c>
      <c r="D50" s="10" t="s">
        <v>128</v>
      </c>
      <c r="E50" s="13">
        <v>13.0</v>
      </c>
      <c r="F50" s="16">
        <f>E50-9</f>
        <v>4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9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2716</v>
      </c>
      <c r="B2" s="31">
        <v>0.009548611111111112</v>
      </c>
      <c r="C2" s="10" t="s">
        <v>70</v>
      </c>
      <c r="D2" s="10" t="s">
        <v>132</v>
      </c>
      <c r="E2" s="13">
        <v>23.0</v>
      </c>
      <c r="F2" s="16">
        <f t="shared" ref="F2:F3" si="1">E2-4</f>
        <v>19</v>
      </c>
    </row>
    <row r="3">
      <c r="A3" s="10" t="s">
        <v>2716</v>
      </c>
      <c r="B3" s="31">
        <v>0.017037037037037038</v>
      </c>
      <c r="C3" s="10" t="s">
        <v>70</v>
      </c>
      <c r="D3" s="10" t="s">
        <v>131</v>
      </c>
      <c r="E3" s="13">
        <v>15.0</v>
      </c>
      <c r="F3" s="16">
        <f t="shared" si="1"/>
        <v>11</v>
      </c>
    </row>
    <row r="4">
      <c r="A4" s="10" t="s">
        <v>2716</v>
      </c>
      <c r="B4" s="31">
        <v>0.017037037037037038</v>
      </c>
      <c r="C4" s="10" t="s">
        <v>82</v>
      </c>
      <c r="D4" s="10" t="s">
        <v>131</v>
      </c>
      <c r="E4" s="13">
        <v>18.0</v>
      </c>
      <c r="F4" s="13">
        <f>E4-6</f>
        <v>12</v>
      </c>
    </row>
    <row r="5">
      <c r="A5" s="10" t="s">
        <v>2716</v>
      </c>
      <c r="B5" s="31">
        <v>0.03002314814814815</v>
      </c>
      <c r="C5" s="10" t="s">
        <v>74</v>
      </c>
      <c r="D5" s="10" t="s">
        <v>67</v>
      </c>
      <c r="E5" s="13">
        <v>11.0</v>
      </c>
      <c r="F5" s="13">
        <f>E5-1</f>
        <v>10</v>
      </c>
    </row>
    <row r="6">
      <c r="A6" s="10" t="s">
        <v>2716</v>
      </c>
      <c r="B6" s="31">
        <v>0.03002314814814815</v>
      </c>
      <c r="C6" s="10" t="s">
        <v>70</v>
      </c>
      <c r="D6" s="10" t="s">
        <v>73</v>
      </c>
      <c r="E6" s="13">
        <v>14.0</v>
      </c>
      <c r="F6" s="16">
        <f t="shared" ref="F6:F7" si="2">E6-5</f>
        <v>9</v>
      </c>
    </row>
    <row r="7">
      <c r="A7" s="10" t="s">
        <v>2716</v>
      </c>
      <c r="B7" s="31">
        <v>0.04569444444444445</v>
      </c>
      <c r="C7" s="10" t="s">
        <v>69</v>
      </c>
      <c r="D7" s="10" t="s">
        <v>67</v>
      </c>
      <c r="E7" s="13">
        <v>11.0</v>
      </c>
      <c r="F7" s="16">
        <f t="shared" si="2"/>
        <v>6</v>
      </c>
    </row>
    <row r="8">
      <c r="A8" s="10" t="s">
        <v>2716</v>
      </c>
      <c r="B8" s="31">
        <v>0.04569444444444445</v>
      </c>
      <c r="C8" s="10" t="s">
        <v>968</v>
      </c>
      <c r="D8" s="10" t="s">
        <v>67</v>
      </c>
      <c r="E8" s="13">
        <v>19.0</v>
      </c>
      <c r="F8" s="16">
        <f>E8-9</f>
        <v>10</v>
      </c>
    </row>
    <row r="9">
      <c r="A9" s="10" t="s">
        <v>2716</v>
      </c>
      <c r="B9" s="31">
        <v>0.05375</v>
      </c>
      <c r="C9" s="10" t="s">
        <v>69</v>
      </c>
      <c r="D9" s="10" t="s">
        <v>67</v>
      </c>
      <c r="E9" s="13">
        <v>8.0</v>
      </c>
      <c r="F9" s="16">
        <f>E9-5</f>
        <v>3</v>
      </c>
    </row>
    <row r="10">
      <c r="A10" s="10" t="s">
        <v>2716</v>
      </c>
      <c r="B10" s="31">
        <v>0.05381944444444445</v>
      </c>
      <c r="C10" s="10" t="s">
        <v>69</v>
      </c>
      <c r="D10" s="10" t="s">
        <v>131</v>
      </c>
      <c r="E10" s="13">
        <v>16.0</v>
      </c>
      <c r="F10" s="13">
        <f>E10-1</f>
        <v>15</v>
      </c>
    </row>
    <row r="11">
      <c r="A11" s="10" t="s">
        <v>2716</v>
      </c>
      <c r="B11" s="31">
        <v>0.054594907407407404</v>
      </c>
      <c r="C11" s="10" t="s">
        <v>74</v>
      </c>
      <c r="D11" s="10" t="s">
        <v>81</v>
      </c>
      <c r="E11" s="13">
        <v>9.0</v>
      </c>
      <c r="F11" s="16">
        <f t="shared" ref="F11:F12" si="3">E11-2</f>
        <v>7</v>
      </c>
      <c r="J11" s="10" t="s">
        <v>2717</v>
      </c>
    </row>
    <row r="12">
      <c r="A12" s="10" t="s">
        <v>2716</v>
      </c>
      <c r="B12" s="31">
        <v>0.05690972222222222</v>
      </c>
      <c r="C12" s="10" t="s">
        <v>69</v>
      </c>
      <c r="D12" s="10" t="s">
        <v>81</v>
      </c>
      <c r="E12" s="13">
        <v>5.0</v>
      </c>
      <c r="F12" s="16">
        <f t="shared" si="3"/>
        <v>3</v>
      </c>
      <c r="J12" s="10" t="s">
        <v>2718</v>
      </c>
    </row>
    <row r="13">
      <c r="A13" s="10" t="s">
        <v>2716</v>
      </c>
      <c r="B13" s="31">
        <v>0.05872685185185185</v>
      </c>
      <c r="C13" s="10" t="s">
        <v>70</v>
      </c>
      <c r="D13" s="10" t="s">
        <v>81</v>
      </c>
      <c r="E13" s="13">
        <v>6.0</v>
      </c>
      <c r="F13" s="13">
        <f>E13-3</f>
        <v>3</v>
      </c>
    </row>
    <row r="14">
      <c r="A14" s="10" t="s">
        <v>2716</v>
      </c>
      <c r="B14" s="31">
        <v>0.0691087962962963</v>
      </c>
      <c r="C14" s="10" t="s">
        <v>70</v>
      </c>
      <c r="D14" s="10" t="s">
        <v>93</v>
      </c>
      <c r="E14" s="13" t="s">
        <v>88</v>
      </c>
      <c r="F14" s="13">
        <v>1.0</v>
      </c>
      <c r="J14" s="10" t="s">
        <v>2719</v>
      </c>
    </row>
    <row r="15">
      <c r="A15" s="10" t="s">
        <v>2716</v>
      </c>
      <c r="B15" s="31">
        <v>0.0691087962962963</v>
      </c>
      <c r="C15" s="10" t="s">
        <v>70</v>
      </c>
      <c r="D15" s="10" t="s">
        <v>93</v>
      </c>
      <c r="E15" s="13">
        <f>F15+10</f>
        <v>21</v>
      </c>
      <c r="F15" s="13">
        <v>11.0</v>
      </c>
      <c r="J15" s="10"/>
    </row>
    <row r="16">
      <c r="A16" s="10" t="s">
        <v>2716</v>
      </c>
      <c r="B16" s="31">
        <v>0.06930555555555555</v>
      </c>
      <c r="C16" s="10" t="s">
        <v>70</v>
      </c>
      <c r="D16" s="10" t="s">
        <v>91</v>
      </c>
      <c r="E16" s="13">
        <v>8.0</v>
      </c>
      <c r="F16" s="16"/>
    </row>
    <row r="17">
      <c r="A17" s="10" t="s">
        <v>2716</v>
      </c>
      <c r="B17" s="31">
        <v>0.1046875</v>
      </c>
      <c r="C17" s="10" t="s">
        <v>66</v>
      </c>
      <c r="D17" s="10" t="s">
        <v>67</v>
      </c>
      <c r="E17" s="13">
        <v>15.0</v>
      </c>
      <c r="F17" s="16">
        <f>E17-2</f>
        <v>13</v>
      </c>
    </row>
    <row r="18">
      <c r="A18" s="10" t="s">
        <v>2716</v>
      </c>
      <c r="B18" s="31">
        <v>0.11798611111111111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2720</v>
      </c>
    </row>
    <row r="19">
      <c r="A19" s="10" t="s">
        <v>2716</v>
      </c>
      <c r="B19" s="31">
        <v>0.11798611111111111</v>
      </c>
      <c r="C19" s="10" t="s">
        <v>82</v>
      </c>
      <c r="D19" s="10" t="s">
        <v>83</v>
      </c>
      <c r="E19" s="13">
        <v>25.0</v>
      </c>
      <c r="F19" s="13">
        <f>E19-10</f>
        <v>15</v>
      </c>
    </row>
    <row r="20">
      <c r="A20" s="10" t="s">
        <v>2716</v>
      </c>
      <c r="B20" s="31">
        <v>0.12903935185185186</v>
      </c>
      <c r="C20" s="10" t="s">
        <v>74</v>
      </c>
      <c r="D20" s="10" t="s">
        <v>127</v>
      </c>
      <c r="E20" s="13">
        <v>11.0</v>
      </c>
      <c r="F20" s="13">
        <f>E20-3</f>
        <v>8</v>
      </c>
    </row>
    <row r="21">
      <c r="A21" s="10" t="s">
        <v>2716</v>
      </c>
      <c r="B21" s="31">
        <v>0.1290625</v>
      </c>
      <c r="C21" s="10" t="s">
        <v>69</v>
      </c>
      <c r="D21" s="10" t="s">
        <v>127</v>
      </c>
      <c r="E21" s="13" t="s">
        <v>68</v>
      </c>
      <c r="F21" s="13">
        <v>20.0</v>
      </c>
      <c r="J21" s="10" t="s">
        <v>2537</v>
      </c>
    </row>
    <row r="22">
      <c r="A22" s="10" t="s">
        <v>2716</v>
      </c>
      <c r="B22" s="31">
        <v>0.1365625</v>
      </c>
      <c r="C22" s="10" t="s">
        <v>70</v>
      </c>
      <c r="D22" s="10" t="s">
        <v>71</v>
      </c>
      <c r="E22" s="13">
        <v>27.0</v>
      </c>
      <c r="F22" s="72">
        <f>E22-7</f>
        <v>20</v>
      </c>
      <c r="J22" s="10" t="s">
        <v>2721</v>
      </c>
    </row>
    <row r="23">
      <c r="A23" s="10" t="s">
        <v>2716</v>
      </c>
      <c r="B23" s="31">
        <v>0.1365625</v>
      </c>
      <c r="C23" s="10" t="s">
        <v>968</v>
      </c>
      <c r="D23" s="10" t="s">
        <v>71</v>
      </c>
      <c r="E23" s="13">
        <v>19.0</v>
      </c>
      <c r="F23" s="16">
        <f>E23-9</f>
        <v>10</v>
      </c>
      <c r="J23" s="10" t="s">
        <v>2721</v>
      </c>
    </row>
    <row r="24">
      <c r="A24" s="10" t="s">
        <v>2716</v>
      </c>
      <c r="B24" s="31">
        <v>0.14824074074074073</v>
      </c>
      <c r="C24" s="10" t="s">
        <v>66</v>
      </c>
      <c r="D24" s="10" t="s">
        <v>127</v>
      </c>
      <c r="E24" s="10">
        <v>21.0</v>
      </c>
      <c r="F24">
        <f t="shared" ref="F24:F25" si="4">E24-5</f>
        <v>16</v>
      </c>
    </row>
    <row r="25">
      <c r="A25" s="10" t="s">
        <v>2716</v>
      </c>
      <c r="B25" s="31">
        <v>0.1517824074074074</v>
      </c>
      <c r="C25" s="10" t="s">
        <v>69</v>
      </c>
      <c r="D25" s="10" t="s">
        <v>71</v>
      </c>
      <c r="E25" s="10">
        <v>21.0</v>
      </c>
      <c r="F25" s="76">
        <f t="shared" si="4"/>
        <v>16</v>
      </c>
    </row>
    <row r="26">
      <c r="A26" s="10" t="s">
        <v>2716</v>
      </c>
      <c r="B26" s="31">
        <v>0.16496527777777778</v>
      </c>
      <c r="C26" s="10" t="s">
        <v>968</v>
      </c>
      <c r="D26" s="10" t="s">
        <v>81</v>
      </c>
      <c r="E26" s="10">
        <v>15.0</v>
      </c>
      <c r="F26">
        <f>E26-2</f>
        <v>13</v>
      </c>
    </row>
    <row r="27">
      <c r="A27" s="10" t="s">
        <v>2716</v>
      </c>
      <c r="B27" s="31">
        <v>0.16655092592592594</v>
      </c>
      <c r="C27" s="10" t="s">
        <v>968</v>
      </c>
      <c r="D27" s="10" t="s">
        <v>93</v>
      </c>
      <c r="E27" s="10">
        <v>23.0</v>
      </c>
      <c r="F27">
        <f>E27-4</f>
        <v>19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5.14"/>
    <col customWidth="1" min="9" max="9" width="6.29"/>
    <col customWidth="1" min="10" max="10" width="41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2722</v>
      </c>
      <c r="B2" s="31">
        <v>0.008032407407407408</v>
      </c>
      <c r="C2" s="10" t="s">
        <v>74</v>
      </c>
      <c r="D2" s="10" t="s">
        <v>87</v>
      </c>
      <c r="E2" s="10">
        <v>24.0</v>
      </c>
      <c r="F2">
        <f t="shared" ref="F2:F3" si="1">E2-5</f>
        <v>19</v>
      </c>
    </row>
    <row r="3">
      <c r="A3" s="10" t="s">
        <v>2722</v>
      </c>
      <c r="B3" s="31">
        <v>0.008101851851851851</v>
      </c>
      <c r="C3" s="10" t="s">
        <v>70</v>
      </c>
      <c r="D3" s="10" t="s">
        <v>87</v>
      </c>
      <c r="E3" s="10">
        <v>15.0</v>
      </c>
      <c r="F3">
        <f t="shared" si="1"/>
        <v>10</v>
      </c>
    </row>
    <row r="4">
      <c r="A4" s="10" t="s">
        <v>2722</v>
      </c>
      <c r="B4" s="31">
        <v>0.008194444444444445</v>
      </c>
      <c r="C4" s="10" t="s">
        <v>69</v>
      </c>
      <c r="D4" s="10" t="s">
        <v>87</v>
      </c>
      <c r="E4" s="10">
        <v>13.0</v>
      </c>
      <c r="F4" s="76">
        <f>E4-4</f>
        <v>9</v>
      </c>
    </row>
    <row r="5">
      <c r="A5" s="10" t="s">
        <v>2722</v>
      </c>
      <c r="B5" s="31">
        <v>0.008194444444444445</v>
      </c>
      <c r="C5" s="10" t="s">
        <v>968</v>
      </c>
      <c r="D5" s="10" t="s">
        <v>87</v>
      </c>
      <c r="E5" s="10">
        <v>12.0</v>
      </c>
      <c r="F5" s="76">
        <f t="shared" ref="F5:F6" si="2">E5-1</f>
        <v>11</v>
      </c>
    </row>
    <row r="6">
      <c r="A6" s="10" t="s">
        <v>2722</v>
      </c>
      <c r="B6" s="31">
        <v>0.008206018518518519</v>
      </c>
      <c r="C6" s="10" t="s">
        <v>82</v>
      </c>
      <c r="D6" s="10" t="s">
        <v>87</v>
      </c>
      <c r="E6" s="10">
        <v>12.0</v>
      </c>
      <c r="F6">
        <f t="shared" si="2"/>
        <v>11</v>
      </c>
    </row>
    <row r="7">
      <c r="A7" s="10" t="s">
        <v>2722</v>
      </c>
      <c r="B7" s="31">
        <v>0.009606481481481481</v>
      </c>
      <c r="C7" s="10" t="s">
        <v>74</v>
      </c>
      <c r="D7" s="10" t="s">
        <v>125</v>
      </c>
      <c r="E7" s="10" t="s">
        <v>75</v>
      </c>
      <c r="F7" s="10" t="s">
        <v>75</v>
      </c>
      <c r="J7" s="10" t="s">
        <v>2291</v>
      </c>
    </row>
    <row r="8">
      <c r="A8" s="10" t="s">
        <v>2722</v>
      </c>
      <c r="B8" s="31">
        <v>0.009606481481481481</v>
      </c>
      <c r="C8" s="10" t="s">
        <v>74</v>
      </c>
      <c r="D8" s="10" t="s">
        <v>125</v>
      </c>
      <c r="E8" s="10">
        <v>30.0</v>
      </c>
      <c r="F8">
        <f>E8-13</f>
        <v>17</v>
      </c>
    </row>
    <row r="9">
      <c r="A9" s="10" t="s">
        <v>2722</v>
      </c>
      <c r="B9" s="31">
        <v>0.010428240740740741</v>
      </c>
      <c r="C9" s="10" t="s">
        <v>74</v>
      </c>
      <c r="D9" s="10" t="s">
        <v>93</v>
      </c>
      <c r="E9" s="10">
        <v>15.0</v>
      </c>
      <c r="F9">
        <f t="shared" ref="F9:F10" si="3">E9-10</f>
        <v>5</v>
      </c>
      <c r="J9" s="10" t="s">
        <v>2723</v>
      </c>
    </row>
    <row r="10">
      <c r="A10" s="10" t="s">
        <v>2722</v>
      </c>
      <c r="B10" s="31">
        <v>0.012152777777777778</v>
      </c>
      <c r="C10" s="10" t="s">
        <v>70</v>
      </c>
      <c r="D10" s="10" t="s">
        <v>93</v>
      </c>
      <c r="E10" s="10">
        <v>15.0</v>
      </c>
      <c r="F10" s="76">
        <f t="shared" si="3"/>
        <v>5</v>
      </c>
      <c r="J10" s="10" t="s">
        <v>2724</v>
      </c>
    </row>
    <row r="11">
      <c r="A11" s="10" t="s">
        <v>2722</v>
      </c>
      <c r="B11" s="31">
        <v>0.017314814814814814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2291</v>
      </c>
    </row>
    <row r="12">
      <c r="A12" s="10" t="s">
        <v>2722</v>
      </c>
      <c r="B12" s="31">
        <v>0.017314814814814814</v>
      </c>
      <c r="C12" s="10" t="s">
        <v>74</v>
      </c>
      <c r="D12" s="10" t="s">
        <v>125</v>
      </c>
      <c r="E12" s="10">
        <v>16.0</v>
      </c>
      <c r="F12">
        <f>E12-13</f>
        <v>3</v>
      </c>
    </row>
    <row r="13">
      <c r="A13" s="10" t="s">
        <v>2722</v>
      </c>
      <c r="B13" s="31">
        <v>0.017939814814814815</v>
      </c>
      <c r="C13" s="10" t="s">
        <v>66</v>
      </c>
      <c r="D13" s="10" t="s">
        <v>89</v>
      </c>
      <c r="E13" s="10" t="s">
        <v>75</v>
      </c>
      <c r="F13" s="10" t="s">
        <v>75</v>
      </c>
    </row>
    <row r="14">
      <c r="A14" s="10" t="s">
        <v>2722</v>
      </c>
      <c r="B14" s="31">
        <v>0.01814814814814815</v>
      </c>
      <c r="C14" s="10" t="s">
        <v>66</v>
      </c>
      <c r="D14" s="10" t="s">
        <v>89</v>
      </c>
      <c r="E14" s="10">
        <v>19.0</v>
      </c>
      <c r="F14" s="76">
        <f>E14-10</f>
        <v>9</v>
      </c>
      <c r="J14" s="10" t="s">
        <v>2725</v>
      </c>
    </row>
    <row r="15">
      <c r="A15" s="10" t="s">
        <v>2722</v>
      </c>
      <c r="B15" s="31">
        <v>0.018252314814814815</v>
      </c>
      <c r="C15" s="10" t="s">
        <v>66</v>
      </c>
      <c r="D15" s="10" t="s">
        <v>91</v>
      </c>
      <c r="E15" s="10">
        <v>11.0</v>
      </c>
      <c r="F15" s="76"/>
      <c r="J15" s="10" t="s">
        <v>2726</v>
      </c>
    </row>
    <row r="16">
      <c r="A16" s="10" t="s">
        <v>2722</v>
      </c>
      <c r="B16" s="31">
        <v>0.018692129629629628</v>
      </c>
      <c r="C16" s="10" t="s">
        <v>70</v>
      </c>
      <c r="D16" s="10" t="s">
        <v>93</v>
      </c>
      <c r="E16" s="10" t="s">
        <v>68</v>
      </c>
      <c r="F16" s="10">
        <v>20.0</v>
      </c>
      <c r="J16" s="10" t="s">
        <v>2727</v>
      </c>
    </row>
    <row r="17">
      <c r="A17" s="10" t="s">
        <v>2722</v>
      </c>
      <c r="B17" s="31">
        <v>0.019189814814814816</v>
      </c>
      <c r="C17" s="10" t="s">
        <v>70</v>
      </c>
      <c r="D17" s="10" t="s">
        <v>91</v>
      </c>
      <c r="E17" s="10">
        <v>8.0</v>
      </c>
      <c r="H17" s="10" t="s">
        <v>2728</v>
      </c>
    </row>
    <row r="18">
      <c r="A18" s="10" t="s">
        <v>2722</v>
      </c>
      <c r="B18" s="31">
        <v>0.019618055555555555</v>
      </c>
      <c r="C18" s="10" t="s">
        <v>70</v>
      </c>
      <c r="D18" s="10" t="s">
        <v>93</v>
      </c>
      <c r="E18" s="10">
        <v>21.0</v>
      </c>
      <c r="F18" s="76">
        <f>E18-10</f>
        <v>11</v>
      </c>
      <c r="J18" s="10" t="s">
        <v>2727</v>
      </c>
    </row>
    <row r="19">
      <c r="A19" s="10" t="s">
        <v>2722</v>
      </c>
      <c r="B19" s="31">
        <v>0.019733796296296298</v>
      </c>
      <c r="C19" s="10" t="s">
        <v>70</v>
      </c>
      <c r="D19" s="10" t="s">
        <v>91</v>
      </c>
      <c r="E19" s="10">
        <v>10.0</v>
      </c>
      <c r="F19" s="76"/>
      <c r="H19" s="10" t="s">
        <v>2729</v>
      </c>
    </row>
    <row r="20">
      <c r="A20" s="10" t="s">
        <v>2722</v>
      </c>
      <c r="B20" s="31">
        <v>0.019976851851851853</v>
      </c>
      <c r="C20" s="10" t="s">
        <v>74</v>
      </c>
      <c r="D20" s="10" t="s">
        <v>93</v>
      </c>
      <c r="E20" s="76">
        <f>F20+10</f>
        <v>18</v>
      </c>
      <c r="F20" s="10">
        <v>8.0</v>
      </c>
      <c r="J20" s="10" t="s">
        <v>2730</v>
      </c>
    </row>
    <row r="21">
      <c r="A21" s="10" t="s">
        <v>2722</v>
      </c>
      <c r="B21" s="31">
        <v>0.02847222222222222</v>
      </c>
      <c r="C21" s="10" t="s">
        <v>74</v>
      </c>
      <c r="D21" s="10" t="s">
        <v>81</v>
      </c>
      <c r="E21" s="10">
        <v>17.0</v>
      </c>
      <c r="F21" s="76">
        <f t="shared" ref="F21:F22" si="4">E21-2</f>
        <v>15</v>
      </c>
      <c r="J21" s="10" t="s">
        <v>2731</v>
      </c>
    </row>
    <row r="22">
      <c r="A22" s="10" t="s">
        <v>2722</v>
      </c>
      <c r="B22" s="31">
        <v>0.028761574074074075</v>
      </c>
      <c r="C22" s="10" t="s">
        <v>74</v>
      </c>
      <c r="D22" s="10" t="s">
        <v>81</v>
      </c>
      <c r="E22" s="10">
        <v>19.0</v>
      </c>
      <c r="F22" s="76">
        <f t="shared" si="4"/>
        <v>17</v>
      </c>
      <c r="J22" s="10" t="s">
        <v>2732</v>
      </c>
    </row>
    <row r="23">
      <c r="A23" s="10" t="s">
        <v>2722</v>
      </c>
      <c r="B23" s="31">
        <v>0.03048611111111111</v>
      </c>
      <c r="C23" s="10" t="s">
        <v>82</v>
      </c>
      <c r="D23" s="10" t="s">
        <v>91</v>
      </c>
      <c r="E23" s="10">
        <v>20.0</v>
      </c>
      <c r="H23" s="10" t="s">
        <v>2733</v>
      </c>
      <c r="J23" s="10" t="s">
        <v>2734</v>
      </c>
    </row>
    <row r="24">
      <c r="A24" s="10" t="s">
        <v>2722</v>
      </c>
      <c r="B24" s="31">
        <v>0.0321875</v>
      </c>
      <c r="C24" s="10" t="s">
        <v>70</v>
      </c>
      <c r="D24" s="10" t="s">
        <v>93</v>
      </c>
      <c r="E24" s="10">
        <v>19.0</v>
      </c>
      <c r="F24">
        <f t="shared" ref="F24:F25" si="5">E24-10</f>
        <v>9</v>
      </c>
      <c r="J24" s="10" t="s">
        <v>2724</v>
      </c>
    </row>
    <row r="25">
      <c r="A25" s="10" t="s">
        <v>2722</v>
      </c>
      <c r="B25" s="31">
        <v>0.03260416666666666</v>
      </c>
      <c r="C25" s="10" t="s">
        <v>70</v>
      </c>
      <c r="D25" s="10" t="s">
        <v>93</v>
      </c>
      <c r="E25" s="10">
        <v>15.0</v>
      </c>
      <c r="F25">
        <f t="shared" si="5"/>
        <v>5</v>
      </c>
      <c r="J25" s="10" t="s">
        <v>2724</v>
      </c>
    </row>
    <row r="26">
      <c r="A26" s="10" t="s">
        <v>2722</v>
      </c>
      <c r="B26" s="31">
        <v>0.03646990740740741</v>
      </c>
      <c r="C26" s="10" t="s">
        <v>74</v>
      </c>
      <c r="D26" s="10" t="s">
        <v>125</v>
      </c>
      <c r="E26" s="10" t="s">
        <v>75</v>
      </c>
      <c r="F26" s="10" t="s">
        <v>75</v>
      </c>
      <c r="J26" s="10" t="s">
        <v>2291</v>
      </c>
    </row>
    <row r="27">
      <c r="A27" s="10" t="s">
        <v>2722</v>
      </c>
      <c r="B27" s="31">
        <v>0.03646990740740741</v>
      </c>
      <c r="C27" s="10" t="s">
        <v>74</v>
      </c>
      <c r="D27" s="10" t="s">
        <v>125</v>
      </c>
      <c r="E27" s="10">
        <v>29.0</v>
      </c>
      <c r="F27">
        <f>E27-13</f>
        <v>16</v>
      </c>
    </row>
    <row r="28">
      <c r="A28" s="10" t="s">
        <v>2722</v>
      </c>
      <c r="B28" s="31">
        <v>0.03768518518518518</v>
      </c>
      <c r="C28" s="10" t="s">
        <v>69</v>
      </c>
      <c r="D28" s="10" t="s">
        <v>91</v>
      </c>
      <c r="E28" s="10">
        <v>15.0</v>
      </c>
      <c r="H28" s="10" t="s">
        <v>2735</v>
      </c>
      <c r="J28" s="10" t="s">
        <v>1348</v>
      </c>
    </row>
    <row r="29">
      <c r="A29" s="10" t="s">
        <v>2722</v>
      </c>
      <c r="B29" s="31">
        <v>0.03810185185185185</v>
      </c>
      <c r="C29" s="10" t="s">
        <v>70</v>
      </c>
      <c r="D29" s="10" t="s">
        <v>93</v>
      </c>
      <c r="E29" s="10">
        <v>28.0</v>
      </c>
      <c r="F29">
        <f t="shared" ref="F29:F30" si="6">E29-10</f>
        <v>18</v>
      </c>
      <c r="J29" s="10" t="s">
        <v>2724</v>
      </c>
    </row>
    <row r="30">
      <c r="A30" s="10" t="s">
        <v>2722</v>
      </c>
      <c r="B30" s="31">
        <v>0.03810185185185185</v>
      </c>
      <c r="C30" s="10" t="s">
        <v>70</v>
      </c>
      <c r="D30" s="10" t="s">
        <v>93</v>
      </c>
      <c r="E30" s="10">
        <v>24.0</v>
      </c>
      <c r="F30">
        <f t="shared" si="6"/>
        <v>14</v>
      </c>
      <c r="J30" s="10" t="s">
        <v>2724</v>
      </c>
    </row>
    <row r="31">
      <c r="A31" s="10" t="s">
        <v>2722</v>
      </c>
      <c r="B31" s="31">
        <v>0.03846064814814815</v>
      </c>
      <c r="C31" s="10" t="s">
        <v>70</v>
      </c>
      <c r="D31" s="10" t="s">
        <v>91</v>
      </c>
      <c r="E31" s="10">
        <v>24.0</v>
      </c>
      <c r="H31" s="10" t="s">
        <v>2736</v>
      </c>
    </row>
    <row r="32">
      <c r="A32" s="10" t="s">
        <v>2722</v>
      </c>
      <c r="B32" s="31">
        <v>0.03858796296296296</v>
      </c>
      <c r="C32" s="10" t="s">
        <v>70</v>
      </c>
      <c r="D32" s="10" t="s">
        <v>91</v>
      </c>
      <c r="E32" s="10">
        <v>7.0</v>
      </c>
      <c r="H32" s="10" t="s">
        <v>2737</v>
      </c>
    </row>
    <row r="33">
      <c r="A33" s="10" t="s">
        <v>2722</v>
      </c>
      <c r="B33" s="31">
        <v>0.03944444444444444</v>
      </c>
      <c r="C33" s="10" t="s">
        <v>66</v>
      </c>
      <c r="D33" s="10" t="s">
        <v>89</v>
      </c>
      <c r="E33" s="10">
        <v>24.0</v>
      </c>
      <c r="F33">
        <f t="shared" ref="F33:F34" si="7">E33-9</f>
        <v>15</v>
      </c>
      <c r="J33" s="10" t="s">
        <v>2725</v>
      </c>
    </row>
    <row r="34">
      <c r="A34" s="10" t="s">
        <v>2722</v>
      </c>
      <c r="B34" s="31">
        <v>0.03944444444444444</v>
      </c>
      <c r="C34" s="10" t="s">
        <v>66</v>
      </c>
      <c r="D34" s="10" t="s">
        <v>89</v>
      </c>
      <c r="E34" s="10">
        <v>14.0</v>
      </c>
      <c r="F34">
        <f t="shared" si="7"/>
        <v>5</v>
      </c>
      <c r="J34" s="10" t="s">
        <v>2291</v>
      </c>
    </row>
    <row r="35">
      <c r="A35" s="10" t="s">
        <v>2722</v>
      </c>
      <c r="B35" s="31">
        <v>0.039467592592592596</v>
      </c>
      <c r="C35" s="10" t="s">
        <v>66</v>
      </c>
      <c r="D35" s="10" t="s">
        <v>89</v>
      </c>
      <c r="E35" s="10" t="s">
        <v>75</v>
      </c>
      <c r="F35" s="10" t="s">
        <v>75</v>
      </c>
      <c r="J35" s="10" t="s">
        <v>2291</v>
      </c>
    </row>
    <row r="36">
      <c r="A36" s="10" t="s">
        <v>2722</v>
      </c>
      <c r="B36" s="31">
        <v>0.039467592592592596</v>
      </c>
      <c r="C36" s="10" t="s">
        <v>66</v>
      </c>
      <c r="D36" s="10" t="s">
        <v>89</v>
      </c>
      <c r="E36" s="10">
        <v>19.0</v>
      </c>
      <c r="F36">
        <f>E36-9</f>
        <v>10</v>
      </c>
      <c r="J36" s="10" t="s">
        <v>2725</v>
      </c>
    </row>
    <row r="37">
      <c r="A37" s="10" t="s">
        <v>2722</v>
      </c>
      <c r="B37" s="31">
        <v>0.03954861111111111</v>
      </c>
      <c r="C37" s="10" t="s">
        <v>66</v>
      </c>
      <c r="D37" s="10" t="s">
        <v>91</v>
      </c>
      <c r="E37" s="10">
        <v>13.0</v>
      </c>
      <c r="J37" s="10" t="s">
        <v>2726</v>
      </c>
    </row>
    <row r="38">
      <c r="A38" s="10" t="s">
        <v>2722</v>
      </c>
      <c r="B38" s="31">
        <v>0.03967592592592593</v>
      </c>
      <c r="C38" s="10" t="s">
        <v>66</v>
      </c>
      <c r="D38" s="10" t="s">
        <v>91</v>
      </c>
      <c r="E38" s="10">
        <v>14.0</v>
      </c>
      <c r="H38" s="10" t="s">
        <v>2738</v>
      </c>
    </row>
    <row r="39">
      <c r="A39" s="10" t="s">
        <v>2722</v>
      </c>
      <c r="B39" s="31">
        <v>0.04041666666666666</v>
      </c>
      <c r="C39" s="10" t="s">
        <v>66</v>
      </c>
      <c r="D39" s="10" t="s">
        <v>67</v>
      </c>
      <c r="E39" s="10">
        <v>16.0</v>
      </c>
      <c r="F39">
        <f>E39-2</f>
        <v>14</v>
      </c>
    </row>
    <row r="40">
      <c r="A40" s="10" t="s">
        <v>2722</v>
      </c>
      <c r="B40" s="31">
        <v>0.04048611111111111</v>
      </c>
      <c r="C40" s="10" t="s">
        <v>70</v>
      </c>
      <c r="D40" s="10" t="s">
        <v>67</v>
      </c>
      <c r="E40" s="10">
        <v>13.0</v>
      </c>
      <c r="F40">
        <f>E40-3</f>
        <v>10</v>
      </c>
    </row>
    <row r="41">
      <c r="A41" s="10" t="s">
        <v>2722</v>
      </c>
      <c r="B41" s="31">
        <v>0.04075231481481482</v>
      </c>
      <c r="C41" s="10" t="s">
        <v>70</v>
      </c>
      <c r="D41" s="10" t="s">
        <v>93</v>
      </c>
      <c r="E41" s="10">
        <v>17.0</v>
      </c>
      <c r="F41">
        <f t="shared" ref="F41:F42" si="8">E41-10</f>
        <v>7</v>
      </c>
      <c r="J41" s="10" t="s">
        <v>2724</v>
      </c>
    </row>
    <row r="42">
      <c r="A42" s="10" t="s">
        <v>2722</v>
      </c>
      <c r="B42" s="31">
        <v>0.04075231481481482</v>
      </c>
      <c r="C42" s="10" t="s">
        <v>70</v>
      </c>
      <c r="D42" s="10" t="s">
        <v>93</v>
      </c>
      <c r="E42" s="10">
        <v>15.0</v>
      </c>
      <c r="F42">
        <f t="shared" si="8"/>
        <v>5</v>
      </c>
      <c r="J42" s="10" t="s">
        <v>2291</v>
      </c>
    </row>
    <row r="43">
      <c r="A43" s="10" t="s">
        <v>2722</v>
      </c>
      <c r="B43" s="31">
        <v>0.04090277777777778</v>
      </c>
      <c r="C43" s="10" t="s">
        <v>70</v>
      </c>
      <c r="D43" s="10" t="s">
        <v>93</v>
      </c>
      <c r="E43">
        <f>F43+10</f>
        <v>14</v>
      </c>
      <c r="F43" s="10">
        <v>4.0</v>
      </c>
      <c r="J43" s="10" t="s">
        <v>2724</v>
      </c>
    </row>
    <row r="44">
      <c r="A44" s="10" t="s">
        <v>2722</v>
      </c>
      <c r="B44" s="31">
        <v>0.04090277777777778</v>
      </c>
      <c r="C44" s="10" t="s">
        <v>70</v>
      </c>
      <c r="D44" s="10" t="s">
        <v>93</v>
      </c>
      <c r="E44" s="10" t="s">
        <v>88</v>
      </c>
      <c r="F44" s="10">
        <v>1.0</v>
      </c>
      <c r="J44" s="10" t="s">
        <v>2291</v>
      </c>
    </row>
    <row r="45">
      <c r="A45" s="10" t="s">
        <v>2722</v>
      </c>
      <c r="B45" s="31">
        <v>0.04113425925925926</v>
      </c>
      <c r="C45" s="10" t="s">
        <v>70</v>
      </c>
      <c r="D45" s="10" t="s">
        <v>93</v>
      </c>
      <c r="E45" s="10" t="s">
        <v>75</v>
      </c>
      <c r="F45" s="10" t="s">
        <v>75</v>
      </c>
      <c r="J45" s="10" t="s">
        <v>2291</v>
      </c>
    </row>
    <row r="46">
      <c r="A46" s="10" t="s">
        <v>2722</v>
      </c>
      <c r="B46" s="31">
        <v>0.04113425925925926</v>
      </c>
      <c r="C46" s="10" t="s">
        <v>70</v>
      </c>
      <c r="D46" s="10" t="s">
        <v>93</v>
      </c>
      <c r="E46" s="10">
        <v>26.0</v>
      </c>
      <c r="F46">
        <f>E46-10</f>
        <v>16</v>
      </c>
      <c r="J46" s="10" t="s">
        <v>2724</v>
      </c>
    </row>
    <row r="47">
      <c r="A47" s="10" t="s">
        <v>2722</v>
      </c>
      <c r="B47" s="31">
        <v>0.04116898148148148</v>
      </c>
      <c r="C47" s="10" t="s">
        <v>70</v>
      </c>
      <c r="D47" s="10" t="s">
        <v>91</v>
      </c>
      <c r="E47" s="10">
        <v>9.0</v>
      </c>
      <c r="H47" s="10" t="s">
        <v>2739</v>
      </c>
    </row>
    <row r="48">
      <c r="A48" s="10" t="s">
        <v>2722</v>
      </c>
      <c r="B48" s="31">
        <v>0.04125</v>
      </c>
      <c r="C48" s="10" t="s">
        <v>70</v>
      </c>
      <c r="D48" s="10" t="s">
        <v>93</v>
      </c>
      <c r="E48">
        <f t="shared" ref="E48:E49" si="9">F48+10</f>
        <v>18</v>
      </c>
      <c r="F48" s="10">
        <v>8.0</v>
      </c>
      <c r="J48" s="10" t="s">
        <v>2724</v>
      </c>
    </row>
    <row r="49">
      <c r="A49" s="10" t="s">
        <v>2722</v>
      </c>
      <c r="B49" s="31">
        <v>0.04125</v>
      </c>
      <c r="C49" s="10" t="s">
        <v>70</v>
      </c>
      <c r="D49" s="10" t="s">
        <v>93</v>
      </c>
      <c r="E49">
        <f t="shared" si="9"/>
        <v>13</v>
      </c>
      <c r="F49" s="10">
        <v>3.0</v>
      </c>
      <c r="J49" s="10" t="s">
        <v>2291</v>
      </c>
    </row>
    <row r="50">
      <c r="A50" s="10" t="s">
        <v>2722</v>
      </c>
      <c r="B50" s="31">
        <v>0.04196759259259259</v>
      </c>
      <c r="C50" s="10" t="s">
        <v>69</v>
      </c>
      <c r="D50" s="10" t="s">
        <v>89</v>
      </c>
      <c r="E50" s="10" t="s">
        <v>88</v>
      </c>
      <c r="F50" s="10">
        <v>1.0</v>
      </c>
      <c r="J50" s="10" t="s">
        <v>2740</v>
      </c>
    </row>
    <row r="51">
      <c r="A51" s="10" t="s">
        <v>2722</v>
      </c>
      <c r="B51" s="31">
        <v>0.04224537037037037</v>
      </c>
      <c r="C51" s="10" t="s">
        <v>69</v>
      </c>
      <c r="D51" s="10" t="s">
        <v>89</v>
      </c>
      <c r="E51">
        <f>F51+9</f>
        <v>11</v>
      </c>
      <c r="F51" s="10">
        <v>2.0</v>
      </c>
      <c r="J51" s="10" t="s">
        <v>2741</v>
      </c>
    </row>
    <row r="52">
      <c r="A52" s="10" t="s">
        <v>2722</v>
      </c>
      <c r="B52" s="31">
        <v>0.044502314814814814</v>
      </c>
      <c r="C52" s="10" t="s">
        <v>82</v>
      </c>
      <c r="D52" s="10" t="s">
        <v>91</v>
      </c>
      <c r="E52" s="10">
        <v>11.0</v>
      </c>
      <c r="H52" s="10" t="s">
        <v>2742</v>
      </c>
      <c r="J52" s="10" t="s">
        <v>2734</v>
      </c>
    </row>
    <row r="53">
      <c r="A53" s="10" t="s">
        <v>2722</v>
      </c>
      <c r="B53" s="31">
        <v>0.04553240740740741</v>
      </c>
      <c r="C53" s="10" t="s">
        <v>968</v>
      </c>
      <c r="D53" s="10" t="s">
        <v>91</v>
      </c>
      <c r="E53" s="10">
        <v>32.0</v>
      </c>
      <c r="H53" s="10" t="s">
        <v>2743</v>
      </c>
      <c r="J53" s="10" t="s">
        <v>2744</v>
      </c>
    </row>
    <row r="54">
      <c r="A54" s="10" t="s">
        <v>2722</v>
      </c>
      <c r="B54" s="31">
        <v>0.04666666666666667</v>
      </c>
      <c r="C54" s="10" t="s">
        <v>66</v>
      </c>
      <c r="D54" s="10" t="s">
        <v>93</v>
      </c>
      <c r="E54" s="10">
        <v>20.0</v>
      </c>
      <c r="F54">
        <f t="shared" ref="F54:F55" si="10">E54-11</f>
        <v>9</v>
      </c>
      <c r="J54" s="10" t="s">
        <v>2745</v>
      </c>
    </row>
    <row r="55">
      <c r="A55" s="10" t="s">
        <v>2722</v>
      </c>
      <c r="B55" s="31">
        <v>0.04712962962962963</v>
      </c>
      <c r="C55" s="10" t="s">
        <v>66</v>
      </c>
      <c r="D55" s="10" t="s">
        <v>93</v>
      </c>
      <c r="E55" s="10">
        <v>24.0</v>
      </c>
      <c r="F55">
        <f t="shared" si="10"/>
        <v>13</v>
      </c>
      <c r="J55" s="10" t="s">
        <v>2745</v>
      </c>
    </row>
    <row r="56">
      <c r="A56" s="10" t="s">
        <v>2722</v>
      </c>
      <c r="B56" s="31">
        <v>0.04748842592592593</v>
      </c>
      <c r="C56" s="10" t="s">
        <v>66</v>
      </c>
      <c r="D56" s="10" t="s">
        <v>91</v>
      </c>
      <c r="E56" s="10">
        <v>33.0</v>
      </c>
      <c r="H56" s="10" t="s">
        <v>2746</v>
      </c>
      <c r="J56" s="10" t="s">
        <v>2747</v>
      </c>
    </row>
    <row r="57">
      <c r="A57" s="10" t="s">
        <v>2722</v>
      </c>
      <c r="B57" s="31">
        <v>0.04878472222222222</v>
      </c>
      <c r="C57" s="10" t="s">
        <v>66</v>
      </c>
      <c r="D57" s="10" t="s">
        <v>91</v>
      </c>
      <c r="E57" s="10">
        <v>8.0</v>
      </c>
      <c r="H57" s="10" t="s">
        <v>2728</v>
      </c>
      <c r="J57" s="10" t="s">
        <v>2748</v>
      </c>
    </row>
    <row r="58">
      <c r="A58" s="10" t="s">
        <v>2722</v>
      </c>
      <c r="B58" s="31">
        <v>0.04881944444444444</v>
      </c>
      <c r="C58" s="10" t="s">
        <v>69</v>
      </c>
      <c r="D58" s="10" t="s">
        <v>120</v>
      </c>
      <c r="E58" s="10">
        <v>13.0</v>
      </c>
      <c r="H58" s="10" t="s">
        <v>2749</v>
      </c>
      <c r="J58" s="10" t="s">
        <v>2750</v>
      </c>
    </row>
    <row r="59">
      <c r="A59" s="10" t="s">
        <v>2722</v>
      </c>
      <c r="B59" s="31">
        <v>0.04887731481481482</v>
      </c>
      <c r="C59" s="10" t="s">
        <v>968</v>
      </c>
      <c r="D59" s="10" t="s">
        <v>120</v>
      </c>
      <c r="E59" s="10">
        <v>23.0</v>
      </c>
      <c r="H59" s="10" t="s">
        <v>2751</v>
      </c>
      <c r="J59" s="10" t="s">
        <v>2752</v>
      </c>
    </row>
    <row r="60">
      <c r="A60" s="10" t="s">
        <v>2722</v>
      </c>
      <c r="B60" s="31">
        <v>0.05009259259259259</v>
      </c>
      <c r="C60" s="10" t="s">
        <v>74</v>
      </c>
      <c r="D60" s="10" t="s">
        <v>67</v>
      </c>
      <c r="E60" s="10" t="s">
        <v>88</v>
      </c>
      <c r="F60" s="10">
        <v>1.0</v>
      </c>
    </row>
    <row r="61">
      <c r="A61" s="10" t="s">
        <v>2722</v>
      </c>
      <c r="B61" s="31">
        <v>0.050243055555555555</v>
      </c>
      <c r="C61" s="10" t="s">
        <v>69</v>
      </c>
      <c r="D61" s="10" t="s">
        <v>67</v>
      </c>
      <c r="E61" s="10">
        <v>20.0</v>
      </c>
      <c r="F61">
        <f>E61-5</f>
        <v>15</v>
      </c>
    </row>
    <row r="62">
      <c r="A62" s="10" t="s">
        <v>2722</v>
      </c>
      <c r="B62" s="31">
        <v>0.05074074074074074</v>
      </c>
      <c r="C62" s="10" t="s">
        <v>74</v>
      </c>
      <c r="D62" s="10" t="s">
        <v>125</v>
      </c>
      <c r="E62" s="10" t="s">
        <v>75</v>
      </c>
      <c r="F62" s="10" t="s">
        <v>75</v>
      </c>
      <c r="J62" s="10" t="s">
        <v>2291</v>
      </c>
    </row>
    <row r="63">
      <c r="A63" s="10" t="s">
        <v>2722</v>
      </c>
      <c r="B63" s="31">
        <v>0.05074074074074074</v>
      </c>
      <c r="C63" s="10" t="s">
        <v>74</v>
      </c>
      <c r="D63" s="10" t="s">
        <v>125</v>
      </c>
      <c r="E63" s="10">
        <v>16.0</v>
      </c>
      <c r="F63">
        <f>E63-13</f>
        <v>3</v>
      </c>
    </row>
    <row r="64">
      <c r="A64" s="10" t="s">
        <v>2722</v>
      </c>
      <c r="B64" s="31">
        <v>0.05347222222222222</v>
      </c>
      <c r="C64" s="10" t="s">
        <v>74</v>
      </c>
      <c r="D64" s="10" t="s">
        <v>93</v>
      </c>
      <c r="E64" s="10">
        <v>29.0</v>
      </c>
      <c r="F64">
        <f>E64-10</f>
        <v>19</v>
      </c>
      <c r="J64" s="10" t="s">
        <v>2753</v>
      </c>
    </row>
    <row r="65">
      <c r="A65" s="10" t="s">
        <v>2722</v>
      </c>
      <c r="B65" s="31">
        <v>0.05439814814814815</v>
      </c>
      <c r="C65" s="10" t="s">
        <v>70</v>
      </c>
      <c r="D65" s="10" t="s">
        <v>93</v>
      </c>
      <c r="E65">
        <f>F65+10</f>
        <v>29</v>
      </c>
      <c r="F65" s="10">
        <v>19.0</v>
      </c>
      <c r="J65" s="10" t="s">
        <v>2724</v>
      </c>
    </row>
    <row r="66">
      <c r="A66" s="10" t="s">
        <v>2722</v>
      </c>
      <c r="B66" s="31">
        <v>0.05439814814814815</v>
      </c>
      <c r="C66" s="10" t="s">
        <v>70</v>
      </c>
      <c r="D66" s="10" t="s">
        <v>93</v>
      </c>
      <c r="E66" s="10" t="s">
        <v>75</v>
      </c>
      <c r="F66" s="10" t="s">
        <v>75</v>
      </c>
      <c r="J66" s="10" t="s">
        <v>2291</v>
      </c>
    </row>
    <row r="67">
      <c r="A67" s="10" t="s">
        <v>2722</v>
      </c>
      <c r="B67" s="31">
        <v>0.054467592592592595</v>
      </c>
      <c r="C67" s="10" t="s">
        <v>70</v>
      </c>
      <c r="D67" s="10" t="s">
        <v>93</v>
      </c>
      <c r="E67" s="10">
        <v>15.0</v>
      </c>
      <c r="F67" s="10">
        <f>E67-10</f>
        <v>5</v>
      </c>
      <c r="J67" s="10" t="s">
        <v>2724</v>
      </c>
    </row>
    <row r="68">
      <c r="A68" s="10" t="s">
        <v>2722</v>
      </c>
      <c r="B68" s="31">
        <v>0.054467592592592595</v>
      </c>
      <c r="C68" s="10" t="s">
        <v>70</v>
      </c>
      <c r="D68" s="10" t="s">
        <v>93</v>
      </c>
      <c r="E68" s="10" t="s">
        <v>75</v>
      </c>
      <c r="F68" s="10" t="s">
        <v>75</v>
      </c>
      <c r="J68" s="10" t="s">
        <v>2291</v>
      </c>
    </row>
    <row r="69">
      <c r="A69" s="10" t="s">
        <v>2722</v>
      </c>
      <c r="B69" s="31">
        <v>0.05460648148148148</v>
      </c>
      <c r="C69" s="10" t="s">
        <v>70</v>
      </c>
      <c r="D69" s="10" t="s">
        <v>91</v>
      </c>
      <c r="E69" s="10">
        <v>9.0</v>
      </c>
      <c r="H69" s="10" t="s">
        <v>2739</v>
      </c>
    </row>
    <row r="70">
      <c r="A70" s="10" t="s">
        <v>2722</v>
      </c>
      <c r="B70" s="31">
        <v>0.055</v>
      </c>
      <c r="C70" s="10" t="s">
        <v>69</v>
      </c>
      <c r="D70" s="10" t="s">
        <v>89</v>
      </c>
      <c r="E70" s="10">
        <v>15.0</v>
      </c>
      <c r="F70">
        <f>E70-9</f>
        <v>6</v>
      </c>
      <c r="J70" s="10" t="s">
        <v>2740</v>
      </c>
    </row>
    <row r="71">
      <c r="A71" s="10" t="s">
        <v>2722</v>
      </c>
      <c r="B71" s="31">
        <v>0.05555555555555555</v>
      </c>
      <c r="C71" s="10" t="s">
        <v>82</v>
      </c>
      <c r="D71" s="10" t="s">
        <v>209</v>
      </c>
      <c r="E71" s="10" t="s">
        <v>75</v>
      </c>
      <c r="F71" s="10" t="s">
        <v>75</v>
      </c>
      <c r="J71" s="10" t="s">
        <v>2291</v>
      </c>
    </row>
    <row r="72">
      <c r="A72" s="10" t="s">
        <v>2722</v>
      </c>
      <c r="B72" s="31">
        <v>0.05555555555555555</v>
      </c>
      <c r="C72" s="10" t="s">
        <v>82</v>
      </c>
      <c r="D72" s="10" t="s">
        <v>209</v>
      </c>
      <c r="E72" s="10">
        <v>32.0</v>
      </c>
      <c r="F72">
        <f>E72-13</f>
        <v>19</v>
      </c>
      <c r="J72" s="10" t="s">
        <v>2074</v>
      </c>
    </row>
    <row r="73">
      <c r="A73" s="10" t="s">
        <v>2722</v>
      </c>
      <c r="B73" s="31">
        <v>0.05650462962962963</v>
      </c>
      <c r="C73" s="10" t="s">
        <v>74</v>
      </c>
      <c r="D73" s="10" t="s">
        <v>93</v>
      </c>
      <c r="E73" s="10">
        <v>12.0</v>
      </c>
      <c r="F73">
        <f t="shared" ref="F73:F75" si="11">E73-10</f>
        <v>2</v>
      </c>
      <c r="J73" s="10" t="s">
        <v>2723</v>
      </c>
    </row>
    <row r="74">
      <c r="A74" s="10" t="s">
        <v>2722</v>
      </c>
      <c r="B74" s="31">
        <v>0.056608796296296296</v>
      </c>
      <c r="C74" s="10" t="s">
        <v>74</v>
      </c>
      <c r="D74" s="10" t="s">
        <v>93</v>
      </c>
      <c r="E74" s="10">
        <v>21.0</v>
      </c>
      <c r="F74">
        <f t="shared" si="11"/>
        <v>11</v>
      </c>
      <c r="J74" s="10" t="s">
        <v>2723</v>
      </c>
    </row>
    <row r="75">
      <c r="A75" s="10" t="s">
        <v>2722</v>
      </c>
      <c r="B75" s="31">
        <v>0.05731481481481481</v>
      </c>
      <c r="C75" s="10" t="s">
        <v>70</v>
      </c>
      <c r="D75" s="10" t="s">
        <v>93</v>
      </c>
      <c r="E75" s="10">
        <v>17.0</v>
      </c>
      <c r="F75">
        <f t="shared" si="11"/>
        <v>7</v>
      </c>
      <c r="J75" s="10" t="s">
        <v>2754</v>
      </c>
    </row>
    <row r="76">
      <c r="A76" s="10" t="s">
        <v>2722</v>
      </c>
      <c r="B76" s="31">
        <v>0.06175925925925926</v>
      </c>
      <c r="C76" s="10" t="s">
        <v>69</v>
      </c>
      <c r="D76" s="10" t="s">
        <v>129</v>
      </c>
      <c r="E76" s="10">
        <v>6.0</v>
      </c>
      <c r="F76">
        <f>E76-4</f>
        <v>2</v>
      </c>
    </row>
    <row r="77">
      <c r="A77" s="10" t="s">
        <v>2722</v>
      </c>
      <c r="B77" s="31">
        <v>0.06546296296296296</v>
      </c>
      <c r="C77" s="10" t="s">
        <v>66</v>
      </c>
      <c r="D77" s="10" t="s">
        <v>67</v>
      </c>
      <c r="E77" s="10">
        <v>12.0</v>
      </c>
      <c r="F77">
        <f>E77-2</f>
        <v>10</v>
      </c>
    </row>
    <row r="78">
      <c r="A78" s="10" t="s">
        <v>2722</v>
      </c>
      <c r="B78" s="31">
        <v>0.06814814814814815</v>
      </c>
      <c r="C78" s="10" t="s">
        <v>70</v>
      </c>
      <c r="D78" s="10" t="s">
        <v>155</v>
      </c>
      <c r="E78">
        <f>79-52</f>
        <v>27</v>
      </c>
    </row>
    <row r="79">
      <c r="A79" s="10" t="s">
        <v>2722</v>
      </c>
      <c r="B79" s="31">
        <v>0.06814814814814815</v>
      </c>
      <c r="C79" s="10" t="s">
        <v>74</v>
      </c>
      <c r="D79" s="10" t="s">
        <v>155</v>
      </c>
      <c r="E79">
        <f>52-30</f>
        <v>22</v>
      </c>
    </row>
    <row r="80">
      <c r="A80" s="10" t="s">
        <v>2722</v>
      </c>
      <c r="B80" s="31">
        <v>0.06814814814814815</v>
      </c>
      <c r="C80" s="10" t="s">
        <v>968</v>
      </c>
      <c r="D80" s="10" t="s">
        <v>155</v>
      </c>
      <c r="E80">
        <f>87-42</f>
        <v>45</v>
      </c>
    </row>
    <row r="81">
      <c r="A81" s="10" t="s">
        <v>2722</v>
      </c>
      <c r="B81" s="31">
        <v>0.0753587962962963</v>
      </c>
      <c r="C81" s="10" t="s">
        <v>968</v>
      </c>
      <c r="D81" s="10" t="s">
        <v>67</v>
      </c>
      <c r="E81" s="10" t="s">
        <v>75</v>
      </c>
      <c r="F81" s="10" t="s">
        <v>75</v>
      </c>
      <c r="J81" s="10" t="s">
        <v>2291</v>
      </c>
    </row>
    <row r="82">
      <c r="A82" s="10" t="s">
        <v>2722</v>
      </c>
      <c r="B82" s="31">
        <v>0.0753587962962963</v>
      </c>
      <c r="C82" s="10" t="s">
        <v>968</v>
      </c>
      <c r="D82" s="10" t="s">
        <v>67</v>
      </c>
      <c r="E82" s="10">
        <v>24.0</v>
      </c>
      <c r="F82">
        <f>E82-9</f>
        <v>15</v>
      </c>
    </row>
    <row r="83">
      <c r="A83" s="10" t="s">
        <v>2722</v>
      </c>
      <c r="B83" s="31">
        <v>0.07887731481481482</v>
      </c>
      <c r="C83" s="10" t="s">
        <v>74</v>
      </c>
      <c r="D83" s="10" t="s">
        <v>71</v>
      </c>
      <c r="E83" s="10">
        <f>F83+4</f>
        <v>8</v>
      </c>
      <c r="F83" s="10">
        <v>4.0</v>
      </c>
    </row>
    <row r="84">
      <c r="A84" s="10" t="s">
        <v>2722</v>
      </c>
      <c r="B84" s="31">
        <v>0.07894675925925926</v>
      </c>
      <c r="C84" s="10" t="s">
        <v>968</v>
      </c>
      <c r="D84" s="10" t="s">
        <v>67</v>
      </c>
      <c r="E84" s="10" t="s">
        <v>75</v>
      </c>
      <c r="F84" s="10" t="s">
        <v>75</v>
      </c>
      <c r="J84" s="10" t="s">
        <v>2291</v>
      </c>
    </row>
    <row r="85">
      <c r="A85" s="10" t="s">
        <v>2722</v>
      </c>
      <c r="B85" s="31">
        <v>0.07894675925925926</v>
      </c>
      <c r="C85" s="10" t="s">
        <v>968</v>
      </c>
      <c r="D85" s="10" t="s">
        <v>67</v>
      </c>
      <c r="E85" s="10">
        <v>25.0</v>
      </c>
      <c r="F85">
        <f>E85-9</f>
        <v>16</v>
      </c>
    </row>
    <row r="86">
      <c r="A86" s="10" t="s">
        <v>2722</v>
      </c>
      <c r="B86" s="31">
        <v>0.08086805555555555</v>
      </c>
      <c r="C86" s="10" t="s">
        <v>968</v>
      </c>
      <c r="D86" s="10" t="s">
        <v>67</v>
      </c>
      <c r="E86" s="10" t="s">
        <v>75</v>
      </c>
      <c r="F86" s="10" t="s">
        <v>75</v>
      </c>
      <c r="J86" s="10" t="s">
        <v>2291</v>
      </c>
    </row>
    <row r="87">
      <c r="A87" s="10" t="s">
        <v>2722</v>
      </c>
      <c r="B87" s="31">
        <v>0.08086805555555555</v>
      </c>
      <c r="C87" s="10" t="s">
        <v>968</v>
      </c>
      <c r="D87" s="10" t="s">
        <v>67</v>
      </c>
      <c r="E87" s="10">
        <v>22.0</v>
      </c>
      <c r="F87">
        <f>E87-9</f>
        <v>13</v>
      </c>
    </row>
    <row r="88">
      <c r="A88" s="10" t="s">
        <v>2722</v>
      </c>
      <c r="B88" s="31">
        <v>0.08614583333333334</v>
      </c>
      <c r="C88" s="10" t="s">
        <v>968</v>
      </c>
      <c r="D88" s="10" t="s">
        <v>67</v>
      </c>
      <c r="E88" s="10" t="s">
        <v>75</v>
      </c>
      <c r="F88" s="10" t="s">
        <v>75</v>
      </c>
      <c r="J88" s="10" t="s">
        <v>2291</v>
      </c>
    </row>
    <row r="89">
      <c r="A89" s="10" t="s">
        <v>2722</v>
      </c>
      <c r="B89" s="31">
        <v>0.08614583333333334</v>
      </c>
      <c r="C89" s="10" t="s">
        <v>968</v>
      </c>
      <c r="D89" s="10" t="s">
        <v>67</v>
      </c>
      <c r="E89" s="10">
        <v>20.0</v>
      </c>
      <c r="F89">
        <f>E89-9</f>
        <v>11</v>
      </c>
    </row>
    <row r="90">
      <c r="A90" s="10" t="s">
        <v>2722</v>
      </c>
      <c r="B90" s="31">
        <v>0.08614583333333334</v>
      </c>
      <c r="C90" s="10" t="s">
        <v>82</v>
      </c>
      <c r="D90" s="10" t="s">
        <v>71</v>
      </c>
      <c r="E90" s="10">
        <v>13.0</v>
      </c>
    </row>
    <row r="91">
      <c r="A91" s="10" t="s">
        <v>2722</v>
      </c>
      <c r="B91" s="31">
        <v>0.08614583333333334</v>
      </c>
      <c r="C91" s="10" t="s">
        <v>66</v>
      </c>
      <c r="D91" s="10" t="s">
        <v>71</v>
      </c>
      <c r="E91" s="10" t="s">
        <v>75</v>
      </c>
      <c r="F91" s="10" t="s">
        <v>75</v>
      </c>
    </row>
    <row r="92">
      <c r="A92" s="10" t="s">
        <v>2722</v>
      </c>
      <c r="B92" s="31">
        <v>0.08842592592592592</v>
      </c>
      <c r="C92" s="10" t="s">
        <v>66</v>
      </c>
      <c r="D92" s="10" t="s">
        <v>71</v>
      </c>
      <c r="E92" s="10">
        <v>18.0</v>
      </c>
      <c r="F92" s="77">
        <f>E92--2</f>
        <v>20</v>
      </c>
    </row>
    <row r="93">
      <c r="A93" s="10" t="s">
        <v>2722</v>
      </c>
      <c r="B93" s="31">
        <v>0.08842592592592592</v>
      </c>
      <c r="C93" s="10" t="s">
        <v>70</v>
      </c>
      <c r="D93" s="10" t="s">
        <v>71</v>
      </c>
      <c r="E93" s="10" t="s">
        <v>88</v>
      </c>
      <c r="F93" s="10">
        <v>1.0</v>
      </c>
    </row>
    <row r="94">
      <c r="A94" s="10" t="s">
        <v>2722</v>
      </c>
      <c r="B94" s="31">
        <v>0.08842592592592592</v>
      </c>
      <c r="C94" s="10" t="s">
        <v>69</v>
      </c>
      <c r="D94" s="10" t="s">
        <v>71</v>
      </c>
      <c r="E94">
        <f>F94+5</f>
        <v>7</v>
      </c>
      <c r="F94" s="10">
        <v>2.0</v>
      </c>
    </row>
    <row r="95">
      <c r="A95" s="10" t="s">
        <v>2722</v>
      </c>
      <c r="B95" s="31">
        <v>0.08842592592592592</v>
      </c>
      <c r="C95" s="10" t="s">
        <v>968</v>
      </c>
      <c r="D95" s="10" t="s">
        <v>71</v>
      </c>
      <c r="E95" s="10" t="s">
        <v>75</v>
      </c>
      <c r="F95" s="10" t="s">
        <v>75</v>
      </c>
      <c r="J95" s="10" t="s">
        <v>2291</v>
      </c>
    </row>
    <row r="96">
      <c r="A96" s="10" t="s">
        <v>2722</v>
      </c>
      <c r="B96" s="31">
        <v>0.08842592592592592</v>
      </c>
      <c r="C96" s="10" t="s">
        <v>968</v>
      </c>
      <c r="D96" s="10" t="s">
        <v>71</v>
      </c>
      <c r="E96" s="10">
        <v>27.0</v>
      </c>
      <c r="F96">
        <f>E96-9</f>
        <v>18</v>
      </c>
    </row>
    <row r="97">
      <c r="A97" s="10" t="s">
        <v>2722</v>
      </c>
      <c r="B97" s="31">
        <v>0.0961111111111111</v>
      </c>
      <c r="C97" s="10" t="s">
        <v>968</v>
      </c>
      <c r="D97" s="10" t="s">
        <v>127</v>
      </c>
      <c r="E97" s="10" t="s">
        <v>75</v>
      </c>
      <c r="F97" s="10" t="s">
        <v>75</v>
      </c>
      <c r="J97" s="10" t="s">
        <v>2291</v>
      </c>
    </row>
    <row r="98">
      <c r="A98" s="10" t="s">
        <v>2722</v>
      </c>
      <c r="B98" s="31">
        <v>0.0961111111111111</v>
      </c>
      <c r="C98" s="10" t="s">
        <v>968</v>
      </c>
      <c r="D98" s="10" t="s">
        <v>127</v>
      </c>
      <c r="E98" s="10">
        <v>16.0</v>
      </c>
      <c r="F98">
        <f t="shared" ref="F98:F99" si="12">E98-3</f>
        <v>13</v>
      </c>
    </row>
    <row r="99">
      <c r="A99" s="10" t="s">
        <v>2722</v>
      </c>
      <c r="B99" s="31">
        <v>0.09729166666666667</v>
      </c>
      <c r="C99" s="10" t="s">
        <v>82</v>
      </c>
      <c r="D99" s="10" t="s">
        <v>81</v>
      </c>
      <c r="E99" s="10">
        <v>7.0</v>
      </c>
      <c r="F99">
        <f t="shared" si="12"/>
        <v>4</v>
      </c>
    </row>
    <row r="100">
      <c r="A100" s="10" t="s">
        <v>2722</v>
      </c>
      <c r="B100" s="31">
        <v>0.1038425925925926</v>
      </c>
      <c r="C100" s="10" t="s">
        <v>69</v>
      </c>
      <c r="D100" s="10" t="s">
        <v>67</v>
      </c>
      <c r="E100" s="10">
        <v>20.0</v>
      </c>
      <c r="F100">
        <f>E100-5</f>
        <v>15</v>
      </c>
    </row>
    <row r="101">
      <c r="A101" s="10" t="s">
        <v>2722</v>
      </c>
      <c r="B101" s="31">
        <v>0.13752314814814814</v>
      </c>
      <c r="C101" s="10" t="s">
        <v>66</v>
      </c>
      <c r="D101" s="10" t="s">
        <v>67</v>
      </c>
      <c r="E101" s="10">
        <v>18.0</v>
      </c>
      <c r="F101">
        <f>E101-2</f>
        <v>16</v>
      </c>
    </row>
    <row r="102">
      <c r="A102" s="10" t="s">
        <v>2722</v>
      </c>
      <c r="B102" s="31">
        <v>0.13752314814814814</v>
      </c>
      <c r="C102" s="10" t="s">
        <v>968</v>
      </c>
      <c r="D102" s="10" t="s">
        <v>67</v>
      </c>
      <c r="E102" s="10" t="s">
        <v>75</v>
      </c>
      <c r="F102" s="10" t="s">
        <v>75</v>
      </c>
    </row>
    <row r="103">
      <c r="A103" s="10" t="s">
        <v>2722</v>
      </c>
      <c r="B103" s="31">
        <v>0.14649305555555556</v>
      </c>
      <c r="C103" s="10" t="s">
        <v>82</v>
      </c>
      <c r="D103" s="10" t="s">
        <v>80</v>
      </c>
      <c r="E103" s="10">
        <v>16.0</v>
      </c>
      <c r="F103" s="10" t="s">
        <v>75</v>
      </c>
      <c r="J103" s="10" t="s">
        <v>2537</v>
      </c>
    </row>
    <row r="104">
      <c r="A104" s="10" t="s">
        <v>2722</v>
      </c>
      <c r="B104" s="31">
        <v>0.14746527777777776</v>
      </c>
      <c r="C104" s="10" t="s">
        <v>82</v>
      </c>
      <c r="D104" s="10" t="s">
        <v>80</v>
      </c>
      <c r="E104" s="10" t="s">
        <v>75</v>
      </c>
      <c r="F104" s="10" t="s">
        <v>75</v>
      </c>
      <c r="J104" s="10" t="s">
        <v>2291</v>
      </c>
    </row>
    <row r="105">
      <c r="A105" s="10" t="s">
        <v>2722</v>
      </c>
      <c r="B105" s="31">
        <v>0.14746527777777776</v>
      </c>
      <c r="C105" s="10" t="s">
        <v>82</v>
      </c>
      <c r="D105" s="10" t="s">
        <v>80</v>
      </c>
      <c r="E105" s="10">
        <v>27.0</v>
      </c>
      <c r="F105" s="10" t="s">
        <v>75</v>
      </c>
      <c r="J105" s="10" t="s">
        <v>2537</v>
      </c>
    </row>
    <row r="106">
      <c r="A106" s="10" t="s">
        <v>2722</v>
      </c>
      <c r="B106" s="31">
        <v>0.1504050925925926</v>
      </c>
      <c r="C106" s="10" t="s">
        <v>74</v>
      </c>
      <c r="D106" s="10" t="s">
        <v>83</v>
      </c>
      <c r="E106" s="10">
        <v>29.0</v>
      </c>
      <c r="F106">
        <f>E106-11</f>
        <v>18</v>
      </c>
    </row>
    <row r="107">
      <c r="A107" s="10" t="s">
        <v>2722</v>
      </c>
      <c r="B107" s="31">
        <v>0.1504050925925926</v>
      </c>
      <c r="C107" s="10" t="s">
        <v>74</v>
      </c>
      <c r="D107" s="10" t="s">
        <v>76</v>
      </c>
      <c r="E107" s="10">
        <v>4.0</v>
      </c>
      <c r="J107" s="10" t="s">
        <v>2536</v>
      </c>
    </row>
    <row r="108">
      <c r="A108" s="10" t="s">
        <v>2722</v>
      </c>
      <c r="B108" s="31">
        <v>0.1568287037037037</v>
      </c>
      <c r="C108" s="10" t="s">
        <v>84</v>
      </c>
      <c r="D108" s="10" t="s">
        <v>166</v>
      </c>
      <c r="E108" s="10" t="s">
        <v>75</v>
      </c>
      <c r="F108" s="10" t="s">
        <v>75</v>
      </c>
      <c r="J108" s="10" t="s">
        <v>2755</v>
      </c>
    </row>
    <row r="109">
      <c r="A109" s="10" t="s">
        <v>2722</v>
      </c>
      <c r="B109" s="31">
        <v>0.16975694444444445</v>
      </c>
      <c r="C109" s="10" t="s">
        <v>968</v>
      </c>
      <c r="D109" s="10" t="s">
        <v>67</v>
      </c>
      <c r="E109" s="10" t="s">
        <v>88</v>
      </c>
      <c r="F109" s="10">
        <v>1.0</v>
      </c>
      <c r="J109" s="10" t="s">
        <v>2291</v>
      </c>
    </row>
    <row r="110">
      <c r="A110" s="10" t="s">
        <v>2722</v>
      </c>
      <c r="B110" s="31">
        <v>0.16975694444444445</v>
      </c>
      <c r="C110" s="10" t="s">
        <v>968</v>
      </c>
      <c r="D110" s="10" t="s">
        <v>67</v>
      </c>
      <c r="E110" s="10" t="s">
        <v>88</v>
      </c>
      <c r="F110" s="10">
        <v>1.0</v>
      </c>
    </row>
    <row r="111">
      <c r="A111" s="10" t="s">
        <v>2722</v>
      </c>
      <c r="B111" s="31">
        <v>0.17118055555555556</v>
      </c>
      <c r="C111" s="10" t="s">
        <v>84</v>
      </c>
      <c r="D111" s="10" t="s">
        <v>166</v>
      </c>
      <c r="E111" s="10">
        <v>16.0</v>
      </c>
      <c r="F111">
        <f>E111-0</f>
        <v>16</v>
      </c>
      <c r="J111" s="10" t="s">
        <v>2756</v>
      </c>
    </row>
    <row r="112">
      <c r="A112" s="10" t="s">
        <v>2722</v>
      </c>
      <c r="B112" s="31">
        <v>0.1725462962962963</v>
      </c>
      <c r="C112" s="10" t="s">
        <v>69</v>
      </c>
      <c r="D112" s="10" t="s">
        <v>67</v>
      </c>
      <c r="E112" s="10">
        <v>21.0</v>
      </c>
      <c r="F112">
        <f>E112-5</f>
        <v>16</v>
      </c>
    </row>
    <row r="113">
      <c r="A113" s="10" t="s">
        <v>2722</v>
      </c>
      <c r="B113" s="31">
        <v>0.17510416666666667</v>
      </c>
      <c r="C113" s="10" t="s">
        <v>82</v>
      </c>
      <c r="D113" s="10" t="s">
        <v>67</v>
      </c>
      <c r="E113" s="10">
        <v>9.0</v>
      </c>
      <c r="F113">
        <f>E113-3</f>
        <v>6</v>
      </c>
    </row>
    <row r="114">
      <c r="A114" s="10" t="s">
        <v>2722</v>
      </c>
      <c r="B114" s="31">
        <v>0.17511574074074074</v>
      </c>
      <c r="C114" s="10" t="s">
        <v>74</v>
      </c>
      <c r="D114" s="10" t="s">
        <v>67</v>
      </c>
      <c r="E114" s="10">
        <v>14.0</v>
      </c>
      <c r="F114">
        <f>E114-1</f>
        <v>13</v>
      </c>
    </row>
    <row r="115">
      <c r="A115" s="10" t="s">
        <v>2722</v>
      </c>
      <c r="B115" s="31">
        <v>0.17695601851851853</v>
      </c>
      <c r="C115" s="10" t="s">
        <v>82</v>
      </c>
      <c r="D115" s="10" t="s">
        <v>127</v>
      </c>
      <c r="E115" s="10">
        <v>6.0</v>
      </c>
      <c r="F115">
        <f>E115-3</f>
        <v>3</v>
      </c>
    </row>
    <row r="116">
      <c r="A116" s="10" t="s">
        <v>2722</v>
      </c>
      <c r="B116" s="31">
        <v>0.18094907407407407</v>
      </c>
      <c r="C116" s="10" t="s">
        <v>70</v>
      </c>
      <c r="D116" s="10" t="s">
        <v>131</v>
      </c>
      <c r="E116" s="10">
        <v>7.0</v>
      </c>
      <c r="F116">
        <f>E116-4</f>
        <v>3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43"/>
    <col customWidth="1" min="4" max="4" width="15.57"/>
    <col customWidth="1" min="5" max="5" width="10.43"/>
    <col customWidth="1" min="6" max="6" width="12.43"/>
    <col customWidth="1" min="7" max="7" width="5.14"/>
    <col customWidth="1" min="8" max="8" width="39.14"/>
    <col customWidth="1" min="9" max="9" width="6.29"/>
    <col customWidth="1" min="10" max="10" width="47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2757</v>
      </c>
      <c r="B2" s="31">
        <v>0.011990740740740741</v>
      </c>
      <c r="C2" s="10" t="s">
        <v>82</v>
      </c>
      <c r="D2" s="10" t="s">
        <v>67</v>
      </c>
      <c r="E2" s="10">
        <v>15.0</v>
      </c>
      <c r="F2">
        <f>E2-4</f>
        <v>11</v>
      </c>
    </row>
    <row r="3">
      <c r="A3" s="10" t="s">
        <v>2757</v>
      </c>
      <c r="B3" s="31">
        <v>0.015949074074074074</v>
      </c>
      <c r="C3" s="10" t="s">
        <v>66</v>
      </c>
      <c r="D3" s="10" t="s">
        <v>127</v>
      </c>
      <c r="E3" s="10">
        <v>23.0</v>
      </c>
      <c r="F3">
        <f>E3-5</f>
        <v>18</v>
      </c>
    </row>
    <row r="4">
      <c r="A4" s="10" t="s">
        <v>2757</v>
      </c>
      <c r="B4" s="31">
        <v>0.016006944444444445</v>
      </c>
      <c r="C4" s="10" t="s">
        <v>968</v>
      </c>
      <c r="D4" s="10" t="s">
        <v>67</v>
      </c>
      <c r="E4" s="10">
        <v>27.0</v>
      </c>
      <c r="F4">
        <f>E4-9</f>
        <v>18</v>
      </c>
    </row>
    <row r="5">
      <c r="A5" s="10" t="s">
        <v>2757</v>
      </c>
      <c r="B5" s="31">
        <v>0.01962962962962963</v>
      </c>
      <c r="C5" s="10" t="s">
        <v>74</v>
      </c>
      <c r="D5" s="10" t="s">
        <v>83</v>
      </c>
      <c r="E5" s="10">
        <v>19.0</v>
      </c>
      <c r="F5">
        <f>E5-11</f>
        <v>8</v>
      </c>
    </row>
    <row r="6">
      <c r="A6" s="10" t="s">
        <v>2757</v>
      </c>
      <c r="B6" s="31">
        <v>0.02091435185185185</v>
      </c>
      <c r="C6" s="10" t="s">
        <v>74</v>
      </c>
      <c r="D6" s="10" t="s">
        <v>217</v>
      </c>
      <c r="E6" s="10">
        <v>19.0</v>
      </c>
      <c r="F6">
        <f>E6-13</f>
        <v>6</v>
      </c>
    </row>
    <row r="7">
      <c r="A7" s="10" t="s">
        <v>2757</v>
      </c>
      <c r="B7" s="31">
        <v>0.020925925925925924</v>
      </c>
      <c r="C7" s="10" t="s">
        <v>69</v>
      </c>
      <c r="D7" s="10" t="s">
        <v>67</v>
      </c>
      <c r="E7" s="10" t="s">
        <v>75</v>
      </c>
      <c r="F7" s="10" t="s">
        <v>75</v>
      </c>
      <c r="J7" s="10" t="s">
        <v>2293</v>
      </c>
    </row>
    <row r="8">
      <c r="A8" s="10" t="s">
        <v>2757</v>
      </c>
      <c r="B8" s="31">
        <v>0.020925925925925924</v>
      </c>
      <c r="C8" s="10" t="s">
        <v>69</v>
      </c>
      <c r="D8" s="10" t="s">
        <v>67</v>
      </c>
      <c r="E8" s="10">
        <v>20.0</v>
      </c>
      <c r="F8" s="10" t="s">
        <v>75</v>
      </c>
      <c r="J8" s="10" t="s">
        <v>2537</v>
      </c>
    </row>
    <row r="9">
      <c r="A9" s="10" t="s">
        <v>2757</v>
      </c>
      <c r="B9" s="31">
        <v>0.021944444444444444</v>
      </c>
      <c r="C9" s="10" t="s">
        <v>70</v>
      </c>
      <c r="D9" s="10" t="s">
        <v>67</v>
      </c>
      <c r="E9" s="10">
        <v>20.0</v>
      </c>
      <c r="F9">
        <f>E9-3</f>
        <v>17</v>
      </c>
    </row>
    <row r="10">
      <c r="A10" s="10" t="s">
        <v>2757</v>
      </c>
      <c r="B10" s="31">
        <v>0.022025462962962962</v>
      </c>
      <c r="C10" s="10" t="s">
        <v>66</v>
      </c>
      <c r="D10" s="10" t="s">
        <v>67</v>
      </c>
      <c r="E10" s="10">
        <v>20.0</v>
      </c>
      <c r="F10">
        <f>E10-2</f>
        <v>18</v>
      </c>
    </row>
    <row r="11">
      <c r="A11" s="10" t="s">
        <v>2757</v>
      </c>
      <c r="B11" s="31">
        <v>0.026805555555555555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85</v>
      </c>
    </row>
    <row r="12">
      <c r="A12" s="10" t="s">
        <v>2757</v>
      </c>
      <c r="B12" s="31">
        <v>0.026805555555555555</v>
      </c>
      <c r="C12" s="10" t="s">
        <v>74</v>
      </c>
      <c r="D12" s="10" t="s">
        <v>76</v>
      </c>
      <c r="E12" s="10">
        <v>2.0</v>
      </c>
      <c r="J12" s="10" t="s">
        <v>1604</v>
      </c>
    </row>
    <row r="13">
      <c r="A13" s="10" t="s">
        <v>2757</v>
      </c>
      <c r="B13" s="31">
        <v>0.026805555555555555</v>
      </c>
      <c r="C13" s="10" t="s">
        <v>74</v>
      </c>
      <c r="D13" s="10" t="s">
        <v>125</v>
      </c>
      <c r="E13" s="10">
        <v>25.0</v>
      </c>
      <c r="F13">
        <f>E13-13</f>
        <v>12</v>
      </c>
    </row>
    <row r="14">
      <c r="A14" s="10" t="s">
        <v>2757</v>
      </c>
      <c r="B14" s="31">
        <v>0.03266203703703704</v>
      </c>
      <c r="C14" s="10" t="s">
        <v>968</v>
      </c>
      <c r="D14" s="10" t="s">
        <v>87</v>
      </c>
      <c r="E14" s="10" t="s">
        <v>88</v>
      </c>
      <c r="F14" s="10">
        <v>1.0</v>
      </c>
    </row>
    <row r="15">
      <c r="A15" s="10" t="s">
        <v>2757</v>
      </c>
      <c r="B15" s="31">
        <v>0.032962962962962965</v>
      </c>
      <c r="C15" s="10" t="s">
        <v>69</v>
      </c>
      <c r="D15" s="10" t="s">
        <v>87</v>
      </c>
      <c r="E15" s="10">
        <v>24.0</v>
      </c>
      <c r="F15">
        <f>E15-4</f>
        <v>20</v>
      </c>
    </row>
    <row r="16">
      <c r="A16" s="10" t="s">
        <v>2757</v>
      </c>
      <c r="B16" s="31">
        <v>0.03297453703703704</v>
      </c>
      <c r="C16" s="10" t="s">
        <v>74</v>
      </c>
      <c r="D16" s="10" t="s">
        <v>87</v>
      </c>
      <c r="E16" s="10">
        <v>23.0</v>
      </c>
      <c r="F16">
        <f>E16-5</f>
        <v>18</v>
      </c>
    </row>
    <row r="17">
      <c r="A17" s="10" t="s">
        <v>2757</v>
      </c>
      <c r="B17" s="31">
        <v>0.032997685185185185</v>
      </c>
      <c r="C17" s="10" t="s">
        <v>82</v>
      </c>
      <c r="D17" s="10" t="s">
        <v>87</v>
      </c>
      <c r="E17" s="10">
        <v>17.0</v>
      </c>
      <c r="F17">
        <f>E17-1</f>
        <v>16</v>
      </c>
    </row>
    <row r="18">
      <c r="A18" s="10" t="s">
        <v>2757</v>
      </c>
      <c r="B18" s="31">
        <v>0.033344907407407406</v>
      </c>
      <c r="C18" s="10" t="s">
        <v>70</v>
      </c>
      <c r="D18" s="10" t="s">
        <v>87</v>
      </c>
      <c r="E18" s="10">
        <v>12.0</v>
      </c>
      <c r="F18">
        <f>E18-5</f>
        <v>7</v>
      </c>
    </row>
    <row r="19">
      <c r="A19" s="10" t="s">
        <v>2757</v>
      </c>
      <c r="B19" s="31">
        <v>0.03335648148148148</v>
      </c>
      <c r="C19" s="10" t="s">
        <v>66</v>
      </c>
      <c r="D19" s="10" t="s">
        <v>87</v>
      </c>
      <c r="E19" s="10">
        <v>10.0</v>
      </c>
      <c r="F19">
        <f>E19-0</f>
        <v>10</v>
      </c>
    </row>
    <row r="20">
      <c r="A20" s="10" t="s">
        <v>2757</v>
      </c>
      <c r="B20" s="31">
        <v>0.03480324074074074</v>
      </c>
      <c r="C20" s="10" t="s">
        <v>69</v>
      </c>
      <c r="D20" s="10" t="s">
        <v>125</v>
      </c>
      <c r="E20" s="10">
        <v>14.0</v>
      </c>
      <c r="F20">
        <f>E20-4</f>
        <v>10</v>
      </c>
    </row>
    <row r="21">
      <c r="A21" s="10" t="s">
        <v>2757</v>
      </c>
      <c r="B21" s="31">
        <v>0.03603009259259259</v>
      </c>
      <c r="C21" s="10" t="s">
        <v>69</v>
      </c>
      <c r="D21" s="10" t="s">
        <v>89</v>
      </c>
      <c r="E21" s="10">
        <v>27.0</v>
      </c>
      <c r="F21">
        <f>E21-9</f>
        <v>18</v>
      </c>
      <c r="J21" s="10" t="s">
        <v>2758</v>
      </c>
    </row>
    <row r="22">
      <c r="A22" s="10" t="s">
        <v>2757</v>
      </c>
      <c r="B22" s="31">
        <v>0.036145833333333335</v>
      </c>
      <c r="C22" s="10" t="s">
        <v>69</v>
      </c>
      <c r="D22" s="10" t="s">
        <v>91</v>
      </c>
      <c r="E22" s="10">
        <v>8.0</v>
      </c>
      <c r="H22" s="10" t="s">
        <v>2759</v>
      </c>
    </row>
    <row r="23">
      <c r="A23" s="10" t="s">
        <v>2757</v>
      </c>
      <c r="B23" s="31">
        <v>0.021655092592592594</v>
      </c>
      <c r="C23" s="10" t="s">
        <v>74</v>
      </c>
      <c r="D23" s="10" t="s">
        <v>93</v>
      </c>
      <c r="E23" s="10" t="s">
        <v>75</v>
      </c>
      <c r="F23" s="10" t="s">
        <v>75</v>
      </c>
      <c r="J23" s="10" t="s">
        <v>2291</v>
      </c>
    </row>
    <row r="24">
      <c r="A24" s="10" t="s">
        <v>2757</v>
      </c>
      <c r="B24" s="31">
        <v>0.021655092592592594</v>
      </c>
      <c r="C24" s="10" t="s">
        <v>74</v>
      </c>
      <c r="D24" s="10" t="s">
        <v>93</v>
      </c>
      <c r="E24" s="10">
        <v>29.0</v>
      </c>
      <c r="F24">
        <f>E24-10</f>
        <v>19</v>
      </c>
      <c r="J24" s="10" t="s">
        <v>2760</v>
      </c>
    </row>
    <row r="25">
      <c r="A25" s="10" t="s">
        <v>2757</v>
      </c>
      <c r="B25" s="31">
        <v>0.03709490740740741</v>
      </c>
      <c r="C25" s="10" t="s">
        <v>74</v>
      </c>
      <c r="D25" s="10" t="s">
        <v>91</v>
      </c>
      <c r="E25" s="10">
        <v>24.0</v>
      </c>
      <c r="H25" s="10" t="s">
        <v>2761</v>
      </c>
    </row>
    <row r="26">
      <c r="A26" s="10" t="s">
        <v>2757</v>
      </c>
      <c r="B26" s="31">
        <v>0.04024305555555555</v>
      </c>
      <c r="C26" s="10" t="s">
        <v>82</v>
      </c>
      <c r="D26" s="10" t="s">
        <v>91</v>
      </c>
      <c r="E26" s="10">
        <v>36.0</v>
      </c>
      <c r="H26" s="10" t="s">
        <v>2762</v>
      </c>
      <c r="I26" s="10">
        <v>4.0</v>
      </c>
      <c r="J26" s="10" t="s">
        <v>2763</v>
      </c>
    </row>
    <row r="27">
      <c r="A27" s="10" t="s">
        <v>2757</v>
      </c>
      <c r="B27" s="31">
        <v>0.04075231481481482</v>
      </c>
      <c r="C27" s="10" t="s">
        <v>82</v>
      </c>
      <c r="D27" s="10" t="s">
        <v>166</v>
      </c>
      <c r="E27" s="10">
        <v>18.0</v>
      </c>
      <c r="F27">
        <f>E27-8</f>
        <v>10</v>
      </c>
    </row>
    <row r="28">
      <c r="A28" s="10" t="s">
        <v>2757</v>
      </c>
      <c r="B28" s="31">
        <v>0.04125</v>
      </c>
      <c r="C28" s="10" t="s">
        <v>82</v>
      </c>
      <c r="D28" s="10" t="s">
        <v>78</v>
      </c>
      <c r="E28" s="10">
        <v>7.0</v>
      </c>
      <c r="F28">
        <f>E28-2</f>
        <v>5</v>
      </c>
    </row>
    <row r="29">
      <c r="A29" s="10" t="s">
        <v>2757</v>
      </c>
      <c r="B29" s="31">
        <v>0.04535879629629629</v>
      </c>
      <c r="C29" s="10" t="s">
        <v>70</v>
      </c>
      <c r="D29" s="10" t="s">
        <v>93</v>
      </c>
      <c r="E29" s="10">
        <v>19.0</v>
      </c>
      <c r="F29">
        <f t="shared" ref="F29:F30" si="1">E29-10</f>
        <v>9</v>
      </c>
      <c r="J29" s="10" t="s">
        <v>2764</v>
      </c>
    </row>
    <row r="30">
      <c r="A30" s="10" t="s">
        <v>2757</v>
      </c>
      <c r="B30" s="31">
        <v>0.04537037037037037</v>
      </c>
      <c r="C30" s="10" t="s">
        <v>70</v>
      </c>
      <c r="D30" s="10" t="s">
        <v>93</v>
      </c>
      <c r="E30" s="10">
        <v>26.0</v>
      </c>
      <c r="F30">
        <f t="shared" si="1"/>
        <v>16</v>
      </c>
      <c r="J30" s="10" t="s">
        <v>2764</v>
      </c>
    </row>
    <row r="31">
      <c r="A31" s="10" t="s">
        <v>2757</v>
      </c>
      <c r="B31" s="31">
        <v>0.04567129629629629</v>
      </c>
      <c r="C31" s="10" t="s">
        <v>70</v>
      </c>
      <c r="D31" s="10" t="s">
        <v>91</v>
      </c>
      <c r="E31" s="10">
        <v>22.0</v>
      </c>
      <c r="H31" s="10" t="s">
        <v>2765</v>
      </c>
    </row>
    <row r="32">
      <c r="A32" s="10" t="s">
        <v>2757</v>
      </c>
      <c r="B32" s="31">
        <v>0.04744212962962963</v>
      </c>
      <c r="C32" s="10" t="s">
        <v>82</v>
      </c>
      <c r="D32" s="10" t="s">
        <v>100</v>
      </c>
      <c r="E32" s="10" t="s">
        <v>68</v>
      </c>
      <c r="F32" s="10">
        <v>20.0</v>
      </c>
      <c r="H32" s="10" t="s">
        <v>2766</v>
      </c>
      <c r="J32" s="10" t="s">
        <v>2767</v>
      </c>
    </row>
    <row r="33">
      <c r="A33" s="10" t="s">
        <v>2757</v>
      </c>
      <c r="B33" s="31">
        <v>0.04775462962962963</v>
      </c>
      <c r="C33" s="10" t="s">
        <v>70</v>
      </c>
      <c r="D33" s="10" t="s">
        <v>100</v>
      </c>
      <c r="E33" s="10">
        <v>13.0</v>
      </c>
      <c r="F33">
        <f t="shared" ref="F33:F36" si="2">E33-9</f>
        <v>4</v>
      </c>
      <c r="H33" s="10" t="s">
        <v>2768</v>
      </c>
      <c r="J33" s="10" t="s">
        <v>2769</v>
      </c>
    </row>
    <row r="34">
      <c r="A34" s="10" t="s">
        <v>2757</v>
      </c>
      <c r="B34" s="31">
        <v>0.047789351851851854</v>
      </c>
      <c r="C34" s="10" t="s">
        <v>74</v>
      </c>
      <c r="D34" s="10" t="s">
        <v>100</v>
      </c>
      <c r="E34" s="10">
        <v>17.0</v>
      </c>
      <c r="F34">
        <f t="shared" si="2"/>
        <v>8</v>
      </c>
      <c r="H34" s="10" t="s">
        <v>2770</v>
      </c>
      <c r="J34" s="10" t="s">
        <v>2769</v>
      </c>
    </row>
    <row r="35">
      <c r="A35" s="10" t="s">
        <v>2757</v>
      </c>
      <c r="B35" s="31">
        <v>0.0490625</v>
      </c>
      <c r="C35" s="10" t="s">
        <v>66</v>
      </c>
      <c r="D35" s="10" t="s">
        <v>89</v>
      </c>
      <c r="E35" s="10">
        <v>14.0</v>
      </c>
      <c r="F35">
        <f t="shared" si="2"/>
        <v>5</v>
      </c>
      <c r="J35" s="10" t="s">
        <v>2771</v>
      </c>
    </row>
    <row r="36">
      <c r="A36" s="10" t="s">
        <v>2757</v>
      </c>
      <c r="B36" s="31">
        <v>0.04908564814814815</v>
      </c>
      <c r="C36" s="10" t="s">
        <v>66</v>
      </c>
      <c r="D36" s="10" t="s">
        <v>89</v>
      </c>
      <c r="E36" s="10">
        <v>27.0</v>
      </c>
      <c r="F36">
        <f t="shared" si="2"/>
        <v>18</v>
      </c>
      <c r="J36" s="10" t="s">
        <v>2771</v>
      </c>
    </row>
    <row r="37">
      <c r="A37" s="10" t="s">
        <v>2757</v>
      </c>
      <c r="B37" s="31">
        <v>0.04917824074074074</v>
      </c>
      <c r="C37" s="10" t="s">
        <v>66</v>
      </c>
      <c r="D37" s="10" t="s">
        <v>91</v>
      </c>
      <c r="E37" s="10">
        <v>7.0</v>
      </c>
      <c r="H37" s="10" t="s">
        <v>2772</v>
      </c>
    </row>
    <row r="38">
      <c r="A38" s="10" t="s">
        <v>2757</v>
      </c>
      <c r="B38" s="31">
        <v>0.053773148148148146</v>
      </c>
      <c r="C38" s="10" t="s">
        <v>66</v>
      </c>
      <c r="D38" s="10" t="s">
        <v>91</v>
      </c>
      <c r="E38" s="10">
        <v>7.0</v>
      </c>
      <c r="H38" s="10" t="s">
        <v>2773</v>
      </c>
      <c r="J38" s="10" t="s">
        <v>2774</v>
      </c>
    </row>
    <row r="39">
      <c r="A39" s="10" t="s">
        <v>2757</v>
      </c>
      <c r="B39" s="31">
        <v>0.05480324074074074</v>
      </c>
      <c r="C39" s="10" t="s">
        <v>968</v>
      </c>
      <c r="D39" s="10" t="s">
        <v>91</v>
      </c>
      <c r="E39" s="10">
        <v>21.0</v>
      </c>
      <c r="H39" s="10" t="s">
        <v>2775</v>
      </c>
      <c r="I39" s="10">
        <v>1.0</v>
      </c>
      <c r="J39" s="10" t="s">
        <v>2776</v>
      </c>
    </row>
    <row r="40">
      <c r="A40" s="10" t="s">
        <v>2757</v>
      </c>
      <c r="B40" s="31">
        <v>0.055601851851851854</v>
      </c>
      <c r="C40" s="10" t="s">
        <v>69</v>
      </c>
      <c r="D40" s="10" t="s">
        <v>89</v>
      </c>
      <c r="E40" s="10">
        <v>20.0</v>
      </c>
      <c r="F40">
        <f>E40-9</f>
        <v>11</v>
      </c>
      <c r="J40" s="10" t="s">
        <v>2777</v>
      </c>
    </row>
    <row r="41">
      <c r="A41" s="10" t="s">
        <v>2757</v>
      </c>
      <c r="B41" s="31">
        <v>0.05569444444444444</v>
      </c>
      <c r="C41" s="10" t="s">
        <v>69</v>
      </c>
      <c r="D41" s="10" t="s">
        <v>91</v>
      </c>
      <c r="E41" s="10">
        <v>9.0</v>
      </c>
      <c r="H41" s="10" t="s">
        <v>2778</v>
      </c>
    </row>
    <row r="42">
      <c r="A42" s="10" t="s">
        <v>2757</v>
      </c>
      <c r="B42" s="31">
        <v>0.05613425925925926</v>
      </c>
      <c r="C42" s="10" t="s">
        <v>69</v>
      </c>
      <c r="D42" s="10" t="s">
        <v>89</v>
      </c>
      <c r="E42" s="10">
        <v>20.0</v>
      </c>
      <c r="F42">
        <f>E42-9</f>
        <v>11</v>
      </c>
      <c r="J42" s="10" t="s">
        <v>2779</v>
      </c>
    </row>
    <row r="43">
      <c r="A43" s="10" t="s">
        <v>2757</v>
      </c>
      <c r="B43" s="31">
        <v>0.05662037037037037</v>
      </c>
      <c r="C43" s="10" t="s">
        <v>69</v>
      </c>
      <c r="D43" s="10" t="s">
        <v>91</v>
      </c>
      <c r="E43" s="10">
        <v>24.0</v>
      </c>
      <c r="H43" s="10" t="s">
        <v>2761</v>
      </c>
    </row>
    <row r="44">
      <c r="A44" s="10" t="s">
        <v>2757</v>
      </c>
      <c r="B44" s="31">
        <v>0.05732638888888889</v>
      </c>
      <c r="C44" s="10" t="s">
        <v>74</v>
      </c>
      <c r="D44" s="10" t="s">
        <v>93</v>
      </c>
      <c r="E44" s="10" t="s">
        <v>75</v>
      </c>
      <c r="F44" s="10" t="s">
        <v>75</v>
      </c>
      <c r="J44" s="10" t="s">
        <v>2291</v>
      </c>
    </row>
    <row r="45">
      <c r="A45" s="10" t="s">
        <v>2757</v>
      </c>
      <c r="B45" s="31">
        <v>0.05732638888888889</v>
      </c>
      <c r="C45" s="10" t="s">
        <v>74</v>
      </c>
      <c r="D45" s="10" t="s">
        <v>93</v>
      </c>
      <c r="E45" s="10">
        <v>19.0</v>
      </c>
      <c r="F45">
        <f>E45-10</f>
        <v>9</v>
      </c>
      <c r="J45" s="10" t="s">
        <v>2760</v>
      </c>
    </row>
    <row r="46">
      <c r="A46" s="10" t="s">
        <v>2757</v>
      </c>
      <c r="B46" s="31">
        <v>0.05767361111111111</v>
      </c>
      <c r="C46" s="10" t="s">
        <v>74</v>
      </c>
      <c r="D46" s="10" t="s">
        <v>91</v>
      </c>
      <c r="E46" s="10">
        <v>24.0</v>
      </c>
      <c r="H46" s="10" t="s">
        <v>2761</v>
      </c>
      <c r="I46" s="10">
        <v>1.0</v>
      </c>
      <c r="J46" s="10" t="s">
        <v>2780</v>
      </c>
    </row>
    <row r="47">
      <c r="A47" s="10" t="s">
        <v>2757</v>
      </c>
      <c r="B47" s="31">
        <v>0.05876157407407408</v>
      </c>
      <c r="C47" s="10" t="s">
        <v>74</v>
      </c>
      <c r="D47" s="10" t="s">
        <v>100</v>
      </c>
      <c r="E47" s="10">
        <v>16.0</v>
      </c>
      <c r="F47">
        <f>E47-9</f>
        <v>7</v>
      </c>
    </row>
    <row r="48">
      <c r="A48" s="10" t="s">
        <v>2757</v>
      </c>
      <c r="B48" s="31">
        <v>0.060578703703703704</v>
      </c>
      <c r="C48" s="10" t="s">
        <v>84</v>
      </c>
      <c r="D48" s="10" t="s">
        <v>87</v>
      </c>
      <c r="E48" s="10" t="s">
        <v>75</v>
      </c>
      <c r="F48" s="10" t="s">
        <v>75</v>
      </c>
      <c r="J48" s="10" t="s">
        <v>2291</v>
      </c>
    </row>
    <row r="49">
      <c r="A49" s="10" t="s">
        <v>2757</v>
      </c>
      <c r="B49" s="31">
        <v>0.060578703703703704</v>
      </c>
      <c r="C49" s="10" t="s">
        <v>84</v>
      </c>
      <c r="D49" s="10" t="s">
        <v>87</v>
      </c>
      <c r="E49" s="10">
        <v>14.0</v>
      </c>
      <c r="F49">
        <f>E49-2</f>
        <v>12</v>
      </c>
    </row>
    <row r="50">
      <c r="A50" s="10" t="s">
        <v>2757</v>
      </c>
      <c r="B50" s="31">
        <v>0.062175925925925926</v>
      </c>
      <c r="C50" s="10" t="s">
        <v>70</v>
      </c>
      <c r="D50" s="10" t="s">
        <v>166</v>
      </c>
      <c r="E50" s="10">
        <v>7.0</v>
      </c>
      <c r="F50">
        <f>E50-3</f>
        <v>4</v>
      </c>
      <c r="J50" s="10" t="s">
        <v>2781</v>
      </c>
    </row>
    <row r="51">
      <c r="A51" s="10" t="s">
        <v>2757</v>
      </c>
      <c r="B51" s="31">
        <v>0.06315972222222223</v>
      </c>
      <c r="C51" s="10" t="s">
        <v>82</v>
      </c>
      <c r="D51" s="10" t="s">
        <v>89</v>
      </c>
      <c r="E51" s="10">
        <v>21.0</v>
      </c>
      <c r="F51">
        <f>E51-9</f>
        <v>12</v>
      </c>
      <c r="J51" s="10" t="s">
        <v>2782</v>
      </c>
    </row>
    <row r="52">
      <c r="A52" s="10" t="s">
        <v>2757</v>
      </c>
      <c r="B52" s="31">
        <v>0.06325231481481482</v>
      </c>
      <c r="C52" s="10" t="s">
        <v>82</v>
      </c>
      <c r="D52" s="10" t="s">
        <v>91</v>
      </c>
      <c r="E52" s="10">
        <v>23.0</v>
      </c>
      <c r="H52" s="10" t="s">
        <v>2783</v>
      </c>
      <c r="I52" s="10">
        <v>1.0</v>
      </c>
      <c r="J52" s="10" t="s">
        <v>2784</v>
      </c>
    </row>
    <row r="53">
      <c r="A53" s="10" t="s">
        <v>2757</v>
      </c>
      <c r="B53" s="31">
        <v>0.0640162037037037</v>
      </c>
      <c r="C53" s="10" t="s">
        <v>82</v>
      </c>
      <c r="D53" s="10" t="s">
        <v>91</v>
      </c>
      <c r="E53" s="10">
        <v>26.0</v>
      </c>
      <c r="H53" s="10" t="s">
        <v>2785</v>
      </c>
      <c r="I53" s="10">
        <v>1.0</v>
      </c>
      <c r="J53" s="10" t="s">
        <v>2786</v>
      </c>
    </row>
    <row r="54">
      <c r="A54" s="10" t="s">
        <v>2757</v>
      </c>
      <c r="B54" s="31">
        <v>0.06460648148148149</v>
      </c>
      <c r="C54" s="10" t="s">
        <v>82</v>
      </c>
      <c r="D54" s="10" t="s">
        <v>166</v>
      </c>
      <c r="E54" s="10">
        <v>14.0</v>
      </c>
      <c r="F54">
        <f>E54-8</f>
        <v>6</v>
      </c>
    </row>
    <row r="55">
      <c r="A55" s="10" t="s">
        <v>2757</v>
      </c>
      <c r="B55" s="31">
        <v>0.06848379629629629</v>
      </c>
      <c r="C55" s="10" t="s">
        <v>84</v>
      </c>
      <c r="D55" s="10" t="s">
        <v>93</v>
      </c>
      <c r="E55" s="10" t="s">
        <v>88</v>
      </c>
      <c r="F55" s="10">
        <v>1.0</v>
      </c>
      <c r="J55" s="10" t="s">
        <v>2291</v>
      </c>
    </row>
    <row r="56">
      <c r="A56" s="10" t="s">
        <v>2757</v>
      </c>
      <c r="B56" s="31">
        <v>0.06848379629629629</v>
      </c>
      <c r="C56" s="10" t="s">
        <v>84</v>
      </c>
      <c r="D56" s="10" t="s">
        <v>93</v>
      </c>
      <c r="E56" s="10" t="s">
        <v>88</v>
      </c>
      <c r="F56" s="10">
        <v>1.0</v>
      </c>
      <c r="J56" s="10" t="s">
        <v>2787</v>
      </c>
    </row>
    <row r="57">
      <c r="A57" s="10" t="s">
        <v>2757</v>
      </c>
      <c r="B57" s="31">
        <v>0.07020833333333333</v>
      </c>
      <c r="C57" s="10" t="s">
        <v>1532</v>
      </c>
      <c r="D57" s="10" t="s">
        <v>87</v>
      </c>
      <c r="E57" s="10">
        <f>F57+2</f>
        <v>4</v>
      </c>
      <c r="F57" s="10">
        <v>2.0</v>
      </c>
    </row>
    <row r="58">
      <c r="A58" s="10" t="s">
        <v>2757</v>
      </c>
      <c r="B58" s="31">
        <v>0.07358796296296297</v>
      </c>
      <c r="C58" s="10" t="s">
        <v>66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>
      <c r="A59" s="10" t="s">
        <v>2757</v>
      </c>
      <c r="B59" s="31">
        <v>0.07358796296296297</v>
      </c>
      <c r="C59" s="10" t="s">
        <v>66</v>
      </c>
      <c r="D59" s="10" t="s">
        <v>81</v>
      </c>
      <c r="E59" s="10">
        <v>16.0</v>
      </c>
      <c r="F59">
        <f>E59-5</f>
        <v>11</v>
      </c>
      <c r="J59" s="10" t="s">
        <v>2788</v>
      </c>
    </row>
    <row r="60">
      <c r="A60" s="10" t="s">
        <v>2757</v>
      </c>
      <c r="B60" s="31">
        <v>0.07372685185185185</v>
      </c>
      <c r="C60" s="10" t="s">
        <v>66</v>
      </c>
      <c r="D60" s="10" t="s">
        <v>91</v>
      </c>
      <c r="E60" s="10">
        <v>5.0</v>
      </c>
      <c r="H60" s="10" t="s">
        <v>2789</v>
      </c>
    </row>
    <row r="61">
      <c r="A61" s="10" t="s">
        <v>2757</v>
      </c>
      <c r="B61" s="31">
        <v>0.07391203703703704</v>
      </c>
      <c r="C61" s="10" t="s">
        <v>66</v>
      </c>
      <c r="D61" s="10" t="s">
        <v>91</v>
      </c>
      <c r="E61" s="10">
        <v>8.0</v>
      </c>
      <c r="H61" s="10" t="s">
        <v>2790</v>
      </c>
      <c r="I61" s="10">
        <v>1.0</v>
      </c>
      <c r="J61" s="10" t="s">
        <v>2791</v>
      </c>
    </row>
    <row r="62">
      <c r="A62" s="10" t="s">
        <v>2757</v>
      </c>
      <c r="B62" s="31">
        <v>0.07408564814814815</v>
      </c>
      <c r="C62" s="10" t="s">
        <v>66</v>
      </c>
      <c r="D62" s="10" t="s">
        <v>81</v>
      </c>
      <c r="E62" s="10" t="s">
        <v>75</v>
      </c>
      <c r="F62" s="10" t="s">
        <v>75</v>
      </c>
      <c r="J62" s="10" t="s">
        <v>2291</v>
      </c>
    </row>
    <row r="63">
      <c r="A63" s="10" t="s">
        <v>2757</v>
      </c>
      <c r="B63" s="31">
        <v>0.07408564814814815</v>
      </c>
      <c r="C63" s="10" t="s">
        <v>66</v>
      </c>
      <c r="D63" s="10" t="s">
        <v>81</v>
      </c>
      <c r="E63" s="10">
        <v>22.0</v>
      </c>
      <c r="F63">
        <f>E63-5</f>
        <v>17</v>
      </c>
      <c r="J63" s="10" t="s">
        <v>2788</v>
      </c>
    </row>
    <row r="64">
      <c r="A64" s="10" t="s">
        <v>2757</v>
      </c>
      <c r="B64" s="31">
        <v>0.07372685185185185</v>
      </c>
      <c r="C64" s="10" t="s">
        <v>66</v>
      </c>
      <c r="D64" s="10" t="s">
        <v>91</v>
      </c>
      <c r="E64" s="10">
        <v>5.0</v>
      </c>
      <c r="H64" s="10" t="s">
        <v>2789</v>
      </c>
      <c r="J64" s="10" t="s">
        <v>2774</v>
      </c>
    </row>
    <row r="65">
      <c r="A65" s="10" t="s">
        <v>2757</v>
      </c>
      <c r="B65" s="31">
        <v>0.07436342592592593</v>
      </c>
      <c r="C65" s="10" t="s">
        <v>66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>
      <c r="A66" s="10" t="s">
        <v>2757</v>
      </c>
      <c r="B66" s="31">
        <v>0.07436342592592593</v>
      </c>
      <c r="C66" s="10" t="s">
        <v>66</v>
      </c>
      <c r="D66" s="10" t="s">
        <v>81</v>
      </c>
      <c r="E66" s="10">
        <v>24.0</v>
      </c>
      <c r="F66">
        <f>E66-5</f>
        <v>19</v>
      </c>
      <c r="J66" s="10" t="s">
        <v>2788</v>
      </c>
    </row>
    <row r="67">
      <c r="A67" s="10" t="s">
        <v>2757</v>
      </c>
      <c r="B67" s="31">
        <v>0.07505787037037037</v>
      </c>
      <c r="C67" s="10" t="s">
        <v>66</v>
      </c>
      <c r="D67" s="10" t="s">
        <v>91</v>
      </c>
      <c r="E67" s="10">
        <v>11.0</v>
      </c>
      <c r="H67" s="10" t="s">
        <v>2742</v>
      </c>
      <c r="J67" s="10" t="s">
        <v>2774</v>
      </c>
    </row>
    <row r="68">
      <c r="A68" s="10" t="s">
        <v>2757</v>
      </c>
      <c r="B68" s="31">
        <v>0.0755787037037037</v>
      </c>
      <c r="C68" s="10" t="s">
        <v>66</v>
      </c>
      <c r="D68" s="10" t="s">
        <v>81</v>
      </c>
      <c r="E68" s="10">
        <v>21.0</v>
      </c>
      <c r="F68">
        <f>E68-5</f>
        <v>16</v>
      </c>
      <c r="J68" s="10" t="s">
        <v>2792</v>
      </c>
    </row>
    <row r="69">
      <c r="A69" s="10" t="s">
        <v>2757</v>
      </c>
      <c r="B69" s="31">
        <v>0.0755787037037037</v>
      </c>
      <c r="C69" s="10" t="s">
        <v>66</v>
      </c>
      <c r="D69" s="10" t="s">
        <v>81</v>
      </c>
      <c r="E69" s="10" t="s">
        <v>75</v>
      </c>
      <c r="F69" s="10" t="s">
        <v>75</v>
      </c>
      <c r="J69" s="10" t="s">
        <v>2291</v>
      </c>
    </row>
    <row r="70">
      <c r="A70" s="10" t="s">
        <v>2757</v>
      </c>
      <c r="B70" s="31">
        <v>0.06892361111111112</v>
      </c>
      <c r="C70" s="10" t="s">
        <v>66</v>
      </c>
      <c r="D70" s="10" t="s">
        <v>81</v>
      </c>
      <c r="E70" s="10">
        <v>17.0</v>
      </c>
      <c r="J70" s="10" t="s">
        <v>2793</v>
      </c>
    </row>
    <row r="71">
      <c r="A71" s="10" t="s">
        <v>2757</v>
      </c>
      <c r="B71" s="31">
        <v>0.07604166666666666</v>
      </c>
      <c r="C71" s="10" t="s">
        <v>66</v>
      </c>
      <c r="D71" s="10" t="s">
        <v>91</v>
      </c>
      <c r="E71" s="10">
        <v>1.0</v>
      </c>
      <c r="H71" s="10" t="s">
        <v>2794</v>
      </c>
      <c r="J71" s="10" t="s">
        <v>2774</v>
      </c>
    </row>
    <row r="72">
      <c r="A72" s="10" t="s">
        <v>2757</v>
      </c>
      <c r="B72" s="31">
        <v>0.07609953703703703</v>
      </c>
      <c r="C72" s="10" t="s">
        <v>66</v>
      </c>
      <c r="D72" s="10" t="s">
        <v>81</v>
      </c>
      <c r="E72" s="10">
        <v>10.0</v>
      </c>
      <c r="J72" s="10" t="s">
        <v>2795</v>
      </c>
    </row>
    <row r="73">
      <c r="A73" s="10" t="s">
        <v>2757</v>
      </c>
      <c r="B73" s="31">
        <v>0.07664351851851851</v>
      </c>
      <c r="C73" s="10" t="s">
        <v>66</v>
      </c>
      <c r="D73" s="10" t="s">
        <v>93</v>
      </c>
      <c r="E73" s="10" t="s">
        <v>75</v>
      </c>
      <c r="F73" s="10" t="s">
        <v>75</v>
      </c>
      <c r="J73" s="10" t="s">
        <v>2293</v>
      </c>
    </row>
    <row r="74">
      <c r="A74" s="10" t="s">
        <v>2757</v>
      </c>
      <c r="B74" s="31">
        <v>0.07664351851851851</v>
      </c>
      <c r="C74" s="10" t="s">
        <v>66</v>
      </c>
      <c r="D74" s="10" t="s">
        <v>93</v>
      </c>
      <c r="E74" s="10">
        <v>15.0</v>
      </c>
      <c r="F74">
        <f>E74-10</f>
        <v>5</v>
      </c>
    </row>
    <row r="75">
      <c r="A75" s="10" t="s">
        <v>2757</v>
      </c>
      <c r="B75" s="31">
        <v>0.07793981481481481</v>
      </c>
      <c r="C75" s="10" t="s">
        <v>1532</v>
      </c>
      <c r="D75" s="10" t="s">
        <v>93</v>
      </c>
      <c r="E75" s="10">
        <v>21.0</v>
      </c>
      <c r="F75">
        <f>E75-6</f>
        <v>15</v>
      </c>
      <c r="J75" s="10" t="s">
        <v>2796</v>
      </c>
    </row>
    <row r="76">
      <c r="A76" s="10" t="s">
        <v>2757</v>
      </c>
      <c r="B76" s="31">
        <v>0.07800925925925926</v>
      </c>
      <c r="C76" s="10" t="s">
        <v>1532</v>
      </c>
      <c r="D76" s="10" t="s">
        <v>91</v>
      </c>
      <c r="E76" s="10">
        <v>9.0</v>
      </c>
      <c r="H76" s="10" t="s">
        <v>2797</v>
      </c>
    </row>
    <row r="77">
      <c r="A77" s="10" t="s">
        <v>2757</v>
      </c>
      <c r="B77" s="31">
        <v>0.07806712962962963</v>
      </c>
      <c r="C77" s="10" t="s">
        <v>1532</v>
      </c>
      <c r="D77" s="10" t="s">
        <v>93</v>
      </c>
      <c r="E77" s="10">
        <v>11.0</v>
      </c>
      <c r="F77">
        <f>E77-6</f>
        <v>5</v>
      </c>
      <c r="J77" s="10" t="s">
        <v>2798</v>
      </c>
    </row>
    <row r="78">
      <c r="A78" s="10" t="s">
        <v>2757</v>
      </c>
      <c r="B78" s="31">
        <v>0.07981481481481481</v>
      </c>
      <c r="C78" s="10" t="s">
        <v>968</v>
      </c>
      <c r="D78" s="10" t="s">
        <v>67</v>
      </c>
      <c r="E78" s="10">
        <v>11.0</v>
      </c>
      <c r="F78">
        <f t="shared" ref="F78:F79" si="3">E78-9</f>
        <v>2</v>
      </c>
    </row>
    <row r="79">
      <c r="A79" s="10" t="s">
        <v>2757</v>
      </c>
      <c r="B79" s="31">
        <v>0.0825</v>
      </c>
      <c r="C79" s="10" t="s">
        <v>69</v>
      </c>
      <c r="D79" s="10" t="s">
        <v>89</v>
      </c>
      <c r="E79" s="10">
        <v>24.0</v>
      </c>
      <c r="F79">
        <f t="shared" si="3"/>
        <v>15</v>
      </c>
      <c r="J79" s="10" t="s">
        <v>2799</v>
      </c>
    </row>
    <row r="80">
      <c r="A80" s="10" t="s">
        <v>2757</v>
      </c>
      <c r="B80" s="31">
        <v>0.08278935185185185</v>
      </c>
      <c r="C80" s="10" t="s">
        <v>69</v>
      </c>
      <c r="D80" s="10" t="s">
        <v>91</v>
      </c>
      <c r="E80" s="10">
        <v>22.0</v>
      </c>
      <c r="H80" s="10" t="s">
        <v>2800</v>
      </c>
    </row>
    <row r="81">
      <c r="A81" s="10" t="s">
        <v>2757</v>
      </c>
      <c r="B81" s="31">
        <v>0.08310185185185186</v>
      </c>
      <c r="C81" s="10" t="s">
        <v>69</v>
      </c>
      <c r="D81" s="10" t="s">
        <v>89</v>
      </c>
      <c r="E81" s="10">
        <v>19.0</v>
      </c>
      <c r="F81">
        <f>E81-9</f>
        <v>10</v>
      </c>
      <c r="J81" s="10" t="s">
        <v>2777</v>
      </c>
    </row>
    <row r="82">
      <c r="A82" s="10" t="s">
        <v>2757</v>
      </c>
      <c r="B82" s="31">
        <v>0.0831712962962963</v>
      </c>
      <c r="C82" s="10" t="s">
        <v>69</v>
      </c>
      <c r="D82" s="10" t="s">
        <v>91</v>
      </c>
      <c r="E82" s="10">
        <v>8.0</v>
      </c>
      <c r="H82" s="10" t="s">
        <v>2790</v>
      </c>
      <c r="I82" s="10">
        <v>1.0</v>
      </c>
      <c r="J82" s="10" t="s">
        <v>2801</v>
      </c>
    </row>
    <row r="83">
      <c r="A83" s="10" t="s">
        <v>2757</v>
      </c>
      <c r="B83" s="31">
        <v>0.08363425925925926</v>
      </c>
      <c r="C83" s="10" t="s">
        <v>84</v>
      </c>
      <c r="D83" s="10" t="s">
        <v>93</v>
      </c>
      <c r="E83">
        <f>F83+8</f>
        <v>27</v>
      </c>
      <c r="F83" s="10">
        <v>19.0</v>
      </c>
      <c r="J83" s="10" t="s">
        <v>2787</v>
      </c>
    </row>
    <row r="84">
      <c r="A84" s="10" t="s">
        <v>2757</v>
      </c>
      <c r="B84" s="31">
        <v>0.084375</v>
      </c>
      <c r="C84" s="10" t="s">
        <v>84</v>
      </c>
      <c r="D84" s="10" t="s">
        <v>91</v>
      </c>
      <c r="E84" s="10">
        <v>11.0</v>
      </c>
      <c r="H84" s="10" t="s">
        <v>2802</v>
      </c>
      <c r="J84" s="10" t="s">
        <v>2803</v>
      </c>
    </row>
    <row r="85">
      <c r="A85" s="10" t="s">
        <v>2757</v>
      </c>
      <c r="B85" s="31">
        <v>0.08550925925925926</v>
      </c>
      <c r="C85" s="10" t="s">
        <v>74</v>
      </c>
      <c r="D85" s="10" t="s">
        <v>93</v>
      </c>
      <c r="E85" s="10" t="s">
        <v>68</v>
      </c>
      <c r="F85" s="10">
        <v>20.0</v>
      </c>
      <c r="J85" s="10" t="s">
        <v>2804</v>
      </c>
    </row>
    <row r="86">
      <c r="A86" s="10" t="s">
        <v>2757</v>
      </c>
      <c r="B86" s="31">
        <v>0.08572916666666666</v>
      </c>
      <c r="C86" s="10" t="s">
        <v>74</v>
      </c>
      <c r="D86" s="10" t="s">
        <v>91</v>
      </c>
      <c r="E86" s="10">
        <v>52.0</v>
      </c>
      <c r="H86" s="10" t="s">
        <v>2805</v>
      </c>
    </row>
    <row r="87">
      <c r="A87" s="10" t="s">
        <v>2757</v>
      </c>
      <c r="B87" s="31">
        <v>0.0859837962962963</v>
      </c>
      <c r="C87" s="10" t="s">
        <v>74</v>
      </c>
      <c r="D87" s="10" t="s">
        <v>93</v>
      </c>
      <c r="E87" s="10">
        <v>20.0</v>
      </c>
      <c r="F87">
        <f>E87-10</f>
        <v>10</v>
      </c>
      <c r="J87" s="10" t="s">
        <v>2804</v>
      </c>
    </row>
    <row r="88">
      <c r="A88" s="10" t="s">
        <v>2757</v>
      </c>
      <c r="B88" s="31">
        <v>0.08607638888888888</v>
      </c>
      <c r="C88" s="10" t="s">
        <v>74</v>
      </c>
      <c r="D88" s="10" t="s">
        <v>91</v>
      </c>
      <c r="E88" s="10">
        <v>12.0</v>
      </c>
      <c r="H88" s="10" t="s">
        <v>2368</v>
      </c>
    </row>
    <row r="89">
      <c r="A89" s="10" t="s">
        <v>2757</v>
      </c>
      <c r="B89" s="31">
        <v>0.08646990740740741</v>
      </c>
      <c r="C89" s="10" t="s">
        <v>1532</v>
      </c>
      <c r="D89" s="10" t="s">
        <v>93</v>
      </c>
      <c r="E89">
        <f>F89+6</f>
        <v>25</v>
      </c>
      <c r="F89" s="10">
        <v>19.0</v>
      </c>
      <c r="J89" s="10" t="s">
        <v>2806</v>
      </c>
    </row>
    <row r="90">
      <c r="A90" s="10" t="s">
        <v>2757</v>
      </c>
      <c r="B90" s="31">
        <v>0.08664351851851852</v>
      </c>
      <c r="C90" s="10" t="s">
        <v>1532</v>
      </c>
      <c r="D90" s="10" t="s">
        <v>91</v>
      </c>
      <c r="E90" s="10">
        <v>11.0</v>
      </c>
      <c r="H90" s="10" t="s">
        <v>2807</v>
      </c>
    </row>
    <row r="91">
      <c r="A91" s="10" t="s">
        <v>2757</v>
      </c>
      <c r="B91" s="31">
        <v>0.08693287037037037</v>
      </c>
      <c r="C91" s="10" t="s">
        <v>74</v>
      </c>
      <c r="D91" s="10" t="s">
        <v>166</v>
      </c>
      <c r="E91" s="10">
        <v>8.0</v>
      </c>
      <c r="F91">
        <f>E91-1</f>
        <v>7</v>
      </c>
    </row>
    <row r="92">
      <c r="A92" s="10" t="s">
        <v>2757</v>
      </c>
      <c r="B92" s="31">
        <v>0.08762731481481481</v>
      </c>
      <c r="C92" s="10" t="s">
        <v>82</v>
      </c>
      <c r="D92" s="10" t="s">
        <v>89</v>
      </c>
      <c r="E92" s="10" t="s">
        <v>88</v>
      </c>
      <c r="F92" s="10">
        <v>1.0</v>
      </c>
      <c r="J92" s="10" t="s">
        <v>2808</v>
      </c>
    </row>
    <row r="93">
      <c r="A93" s="10" t="s">
        <v>2757</v>
      </c>
      <c r="B93" s="31">
        <v>0.08854166666666667</v>
      </c>
      <c r="C93" s="10" t="s">
        <v>82</v>
      </c>
      <c r="D93" s="10" t="s">
        <v>91</v>
      </c>
      <c r="E93" s="10">
        <v>30.0</v>
      </c>
      <c r="H93" s="10" t="s">
        <v>2809</v>
      </c>
      <c r="J93" s="10" t="s">
        <v>2810</v>
      </c>
    </row>
    <row r="94">
      <c r="A94" s="10" t="s">
        <v>2757</v>
      </c>
      <c r="B94" s="31">
        <v>0.08993055555555556</v>
      </c>
      <c r="C94" s="10" t="s">
        <v>74</v>
      </c>
      <c r="D94" s="10" t="s">
        <v>100</v>
      </c>
      <c r="E94" s="10">
        <v>21.0</v>
      </c>
      <c r="F94">
        <f>E94-9</f>
        <v>12</v>
      </c>
      <c r="J94" s="10" t="s">
        <v>2811</v>
      </c>
    </row>
    <row r="95">
      <c r="A95" s="10" t="s">
        <v>2757</v>
      </c>
      <c r="B95" s="31">
        <v>0.08993055555555556</v>
      </c>
      <c r="C95" s="10" t="s">
        <v>84</v>
      </c>
      <c r="D95" s="10" t="s">
        <v>100</v>
      </c>
      <c r="E95" s="10">
        <v>21.0</v>
      </c>
      <c r="F95">
        <f>E95-2</f>
        <v>19</v>
      </c>
      <c r="J95" s="10" t="s">
        <v>2811</v>
      </c>
    </row>
    <row r="96">
      <c r="A96" s="10" t="s">
        <v>2757</v>
      </c>
      <c r="B96" s="31">
        <v>0.08998842592592593</v>
      </c>
      <c r="C96" s="10" t="s">
        <v>82</v>
      </c>
      <c r="D96" s="10" t="s">
        <v>166</v>
      </c>
      <c r="E96" s="10">
        <v>17.0</v>
      </c>
      <c r="F96">
        <f>E96-8</f>
        <v>9</v>
      </c>
    </row>
    <row r="97">
      <c r="A97" s="10" t="s">
        <v>2757</v>
      </c>
      <c r="B97" s="31">
        <v>0.09184027777777778</v>
      </c>
      <c r="C97" s="10" t="s">
        <v>70</v>
      </c>
      <c r="D97" s="10" t="s">
        <v>93</v>
      </c>
      <c r="E97" s="10">
        <v>22.0</v>
      </c>
      <c r="F97">
        <f t="shared" ref="F97:F98" si="4">E97-10</f>
        <v>12</v>
      </c>
      <c r="J97" s="10" t="s">
        <v>2812</v>
      </c>
    </row>
    <row r="98">
      <c r="A98" s="10" t="s">
        <v>2757</v>
      </c>
      <c r="B98" s="31">
        <v>0.09199074074074073</v>
      </c>
      <c r="C98" s="10" t="s">
        <v>70</v>
      </c>
      <c r="D98" s="10" t="s">
        <v>93</v>
      </c>
      <c r="E98" s="10">
        <v>27.0</v>
      </c>
      <c r="F98">
        <f t="shared" si="4"/>
        <v>17</v>
      </c>
      <c r="J98" s="10" t="s">
        <v>2812</v>
      </c>
    </row>
    <row r="99">
      <c r="A99" s="10" t="s">
        <v>2757</v>
      </c>
      <c r="B99" s="31">
        <v>0.09204861111111111</v>
      </c>
      <c r="C99" s="10" t="s">
        <v>70</v>
      </c>
      <c r="D99" s="10" t="s">
        <v>91</v>
      </c>
      <c r="E99" s="10">
        <v>17.0</v>
      </c>
      <c r="H99" s="10" t="s">
        <v>2813</v>
      </c>
    </row>
    <row r="100">
      <c r="A100" s="10" t="s">
        <v>2757</v>
      </c>
      <c r="B100" s="31">
        <v>0.09282407407407407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2291</v>
      </c>
    </row>
    <row r="101">
      <c r="A101" s="10" t="s">
        <v>2757</v>
      </c>
      <c r="B101" s="31">
        <v>0.09282407407407407</v>
      </c>
      <c r="C101" s="10" t="s">
        <v>70</v>
      </c>
      <c r="D101" s="10" t="s">
        <v>93</v>
      </c>
      <c r="E101" s="10">
        <v>22.0</v>
      </c>
      <c r="F101">
        <f>E101-10</f>
        <v>12</v>
      </c>
      <c r="J101" s="10" t="s">
        <v>2812</v>
      </c>
    </row>
    <row r="102">
      <c r="A102" s="10" t="s">
        <v>2757</v>
      </c>
      <c r="B102" s="31">
        <v>0.09288194444444445</v>
      </c>
      <c r="C102" s="10" t="s">
        <v>70</v>
      </c>
      <c r="D102" s="10" t="s">
        <v>93</v>
      </c>
      <c r="E102" s="10" t="s">
        <v>88</v>
      </c>
      <c r="F102" s="10">
        <v>1.0</v>
      </c>
      <c r="J102" s="10" t="s">
        <v>2291</v>
      </c>
    </row>
    <row r="103">
      <c r="A103" s="10" t="s">
        <v>2757</v>
      </c>
      <c r="B103" s="31">
        <v>0.09288194444444445</v>
      </c>
      <c r="C103" s="10" t="s">
        <v>70</v>
      </c>
      <c r="D103" s="10" t="s">
        <v>93</v>
      </c>
      <c r="E103" s="10">
        <v>17.0</v>
      </c>
      <c r="F103">
        <f>E103-10</f>
        <v>7</v>
      </c>
      <c r="J103" s="10" t="s">
        <v>2812</v>
      </c>
    </row>
    <row r="104">
      <c r="A104" s="10" t="s">
        <v>2757</v>
      </c>
      <c r="B104" s="31">
        <v>0.09303240740740741</v>
      </c>
      <c r="C104" s="10" t="s">
        <v>70</v>
      </c>
      <c r="D104" s="10" t="s">
        <v>91</v>
      </c>
      <c r="E104" s="10">
        <v>9.0</v>
      </c>
      <c r="H104" s="10" t="s">
        <v>2814</v>
      </c>
    </row>
    <row r="105">
      <c r="A105" s="10" t="s">
        <v>2757</v>
      </c>
      <c r="B105" s="31">
        <v>0.09385416666666667</v>
      </c>
      <c r="C105" s="10" t="s">
        <v>84</v>
      </c>
      <c r="D105" s="10" t="s">
        <v>93</v>
      </c>
      <c r="E105" s="10" t="s">
        <v>75</v>
      </c>
      <c r="F105" s="10" t="s">
        <v>75</v>
      </c>
      <c r="J105" s="10" t="s">
        <v>2291</v>
      </c>
    </row>
    <row r="106">
      <c r="A106" s="10" t="s">
        <v>2757</v>
      </c>
      <c r="B106" s="31">
        <v>0.09385416666666667</v>
      </c>
      <c r="C106" s="10" t="s">
        <v>84</v>
      </c>
      <c r="D106" s="10" t="s">
        <v>93</v>
      </c>
      <c r="E106">
        <f>F106+8</f>
        <v>27</v>
      </c>
      <c r="F106" s="10">
        <v>19.0</v>
      </c>
      <c r="J106" s="10" t="s">
        <v>2815</v>
      </c>
    </row>
    <row r="107">
      <c r="A107" s="10" t="s">
        <v>2757</v>
      </c>
      <c r="B107" s="31">
        <v>0.09462962962962963</v>
      </c>
      <c r="C107" s="10" t="s">
        <v>84</v>
      </c>
      <c r="D107" s="10" t="s">
        <v>91</v>
      </c>
      <c r="E107" s="10">
        <v>27.0</v>
      </c>
      <c r="H107" s="10" t="s">
        <v>891</v>
      </c>
      <c r="J107" s="10" t="s">
        <v>2816</v>
      </c>
    </row>
    <row r="108">
      <c r="A108" s="10" t="s">
        <v>2757</v>
      </c>
      <c r="B108" s="31">
        <v>0.09510416666666667</v>
      </c>
      <c r="C108" s="10" t="s">
        <v>84</v>
      </c>
      <c r="D108" s="10" t="s">
        <v>93</v>
      </c>
      <c r="E108" s="10" t="s">
        <v>75</v>
      </c>
      <c r="F108" s="10" t="s">
        <v>75</v>
      </c>
      <c r="J108" s="10" t="s">
        <v>2291</v>
      </c>
    </row>
    <row r="109">
      <c r="A109" s="10" t="s">
        <v>2757</v>
      </c>
      <c r="B109" s="31">
        <v>0.09510416666666667</v>
      </c>
      <c r="C109" s="10" t="s">
        <v>84</v>
      </c>
      <c r="D109" s="10" t="s">
        <v>93</v>
      </c>
      <c r="E109" s="10">
        <v>21.0</v>
      </c>
      <c r="F109">
        <f>E109-8</f>
        <v>13</v>
      </c>
      <c r="J109" s="10" t="s">
        <v>2817</v>
      </c>
    </row>
    <row r="110">
      <c r="A110" s="10" t="s">
        <v>2757</v>
      </c>
      <c r="B110" s="31">
        <v>0.0969212962962963</v>
      </c>
      <c r="C110" s="10" t="s">
        <v>84</v>
      </c>
      <c r="D110" s="10" t="s">
        <v>100</v>
      </c>
      <c r="E110" s="10" t="s">
        <v>75</v>
      </c>
      <c r="F110" s="10" t="s">
        <v>75</v>
      </c>
      <c r="J110" s="10" t="s">
        <v>2291</v>
      </c>
    </row>
    <row r="111">
      <c r="A111" s="10" t="s">
        <v>2757</v>
      </c>
      <c r="B111" s="31">
        <v>0.0969212962962963</v>
      </c>
      <c r="C111" s="10" t="s">
        <v>84</v>
      </c>
      <c r="D111" s="10" t="s">
        <v>100</v>
      </c>
      <c r="E111" s="10">
        <v>14.0</v>
      </c>
      <c r="F111">
        <f>E111-2</f>
        <v>12</v>
      </c>
      <c r="J111" s="10" t="s">
        <v>2818</v>
      </c>
    </row>
    <row r="112">
      <c r="A112" s="10" t="s">
        <v>2757</v>
      </c>
      <c r="B112" s="31">
        <v>0.09709490740740741</v>
      </c>
      <c r="C112" s="10" t="s">
        <v>66</v>
      </c>
      <c r="D112" s="10" t="s">
        <v>91</v>
      </c>
      <c r="E112" s="10">
        <v>21.0</v>
      </c>
      <c r="H112" s="10" t="s">
        <v>2819</v>
      </c>
      <c r="J112" s="10" t="s">
        <v>2820</v>
      </c>
    </row>
    <row r="113">
      <c r="A113" s="10" t="s">
        <v>2757</v>
      </c>
      <c r="B113" s="31">
        <v>0.09944444444444445</v>
      </c>
      <c r="C113" s="10" t="s">
        <v>66</v>
      </c>
      <c r="D113" s="10" t="s">
        <v>91</v>
      </c>
      <c r="E113" s="10">
        <v>6.0</v>
      </c>
      <c r="H113" s="10" t="s">
        <v>2821</v>
      </c>
      <c r="I113" s="10">
        <v>1.0</v>
      </c>
      <c r="J113" s="10" t="s">
        <v>2822</v>
      </c>
    </row>
    <row r="114">
      <c r="A114" s="10" t="s">
        <v>2757</v>
      </c>
      <c r="B114" s="31">
        <v>0.10069444444444445</v>
      </c>
      <c r="C114" s="10" t="s">
        <v>69</v>
      </c>
      <c r="D114" s="10" t="s">
        <v>81</v>
      </c>
      <c r="F114" s="10">
        <v>17.0</v>
      </c>
    </row>
    <row r="115">
      <c r="A115" s="10" t="s">
        <v>2757</v>
      </c>
      <c r="B115" s="31">
        <v>0.10123842592592593</v>
      </c>
      <c r="C115" s="10" t="s">
        <v>69</v>
      </c>
      <c r="D115" s="10" t="s">
        <v>93</v>
      </c>
      <c r="E115">
        <f>F115+8</f>
        <v>22</v>
      </c>
      <c r="F115" s="10">
        <v>14.0</v>
      </c>
      <c r="J115" s="10" t="s">
        <v>2823</v>
      </c>
    </row>
    <row r="116">
      <c r="A116" s="10" t="s">
        <v>2757</v>
      </c>
      <c r="B116" s="31">
        <v>0.10137731481481481</v>
      </c>
      <c r="C116" s="10" t="s">
        <v>69</v>
      </c>
      <c r="D116" s="10" t="s">
        <v>91</v>
      </c>
      <c r="E116" s="10">
        <v>7.0</v>
      </c>
      <c r="H116" s="10" t="s">
        <v>2737</v>
      </c>
    </row>
    <row r="117">
      <c r="A117" s="10" t="s">
        <v>2757</v>
      </c>
      <c r="B117" s="31">
        <v>0.10189814814814815</v>
      </c>
      <c r="C117" s="10" t="s">
        <v>1532</v>
      </c>
      <c r="D117" s="10" t="s">
        <v>93</v>
      </c>
      <c r="E117" s="10" t="s">
        <v>75</v>
      </c>
      <c r="F117" s="10" t="s">
        <v>75</v>
      </c>
      <c r="J117" s="10" t="s">
        <v>2291</v>
      </c>
    </row>
    <row r="118">
      <c r="A118" s="10" t="s">
        <v>2757</v>
      </c>
      <c r="B118" s="31">
        <v>0.10189814814814815</v>
      </c>
      <c r="C118" s="10" t="s">
        <v>1532</v>
      </c>
      <c r="D118" s="10" t="s">
        <v>93</v>
      </c>
      <c r="E118" s="10">
        <v>15.0</v>
      </c>
      <c r="F118">
        <f>E118-6</f>
        <v>9</v>
      </c>
      <c r="J118" s="10" t="s">
        <v>2824</v>
      </c>
    </row>
    <row r="119">
      <c r="A119" s="10" t="s">
        <v>2757</v>
      </c>
      <c r="B119" s="31">
        <v>0.10210648148148148</v>
      </c>
      <c r="C119" s="10" t="s">
        <v>1532</v>
      </c>
      <c r="D119" s="10" t="s">
        <v>93</v>
      </c>
      <c r="E119" s="10" t="s">
        <v>75</v>
      </c>
      <c r="F119" s="10" t="s">
        <v>75</v>
      </c>
      <c r="J119" s="10" t="s">
        <v>2291</v>
      </c>
    </row>
    <row r="120">
      <c r="A120" s="10" t="s">
        <v>2757</v>
      </c>
      <c r="B120" s="31">
        <v>0.10210648148148148</v>
      </c>
      <c r="C120" s="10" t="s">
        <v>1532</v>
      </c>
      <c r="D120" s="10" t="s">
        <v>93</v>
      </c>
      <c r="E120" s="10">
        <v>17.0</v>
      </c>
      <c r="F120">
        <f>E120-6</f>
        <v>11</v>
      </c>
      <c r="J120" s="10" t="s">
        <v>2825</v>
      </c>
    </row>
    <row r="121">
      <c r="A121" s="10" t="s">
        <v>2757</v>
      </c>
      <c r="B121" s="31">
        <v>0.10222222222222223</v>
      </c>
      <c r="C121" s="10" t="s">
        <v>1532</v>
      </c>
      <c r="D121" s="10" t="s">
        <v>91</v>
      </c>
      <c r="E121" s="10">
        <v>10.0</v>
      </c>
      <c r="H121" s="10" t="s">
        <v>865</v>
      </c>
    </row>
    <row r="122">
      <c r="A122" s="10" t="s">
        <v>2757</v>
      </c>
      <c r="B122" s="31">
        <v>0.10547453703703703</v>
      </c>
      <c r="C122" s="10" t="s">
        <v>69</v>
      </c>
      <c r="D122" s="10" t="s">
        <v>120</v>
      </c>
      <c r="E122" s="10">
        <v>27.0</v>
      </c>
      <c r="H122" s="10" t="s">
        <v>2826</v>
      </c>
      <c r="J122" s="10" t="s">
        <v>2827</v>
      </c>
    </row>
    <row r="123">
      <c r="A123" s="10" t="s">
        <v>2757</v>
      </c>
      <c r="B123" s="31">
        <v>0.1072337962962963</v>
      </c>
      <c r="C123" s="10" t="s">
        <v>74</v>
      </c>
      <c r="D123" s="10" t="s">
        <v>2828</v>
      </c>
      <c r="E123" s="10" t="s">
        <v>88</v>
      </c>
      <c r="F123" s="10">
        <v>1.0</v>
      </c>
    </row>
    <row r="124">
      <c r="A124" s="10" t="s">
        <v>2757</v>
      </c>
      <c r="B124" s="31">
        <v>0.10739583333333333</v>
      </c>
      <c r="C124" s="10" t="s">
        <v>74</v>
      </c>
      <c r="D124" s="10" t="s">
        <v>93</v>
      </c>
      <c r="E124" s="10">
        <v>12.0</v>
      </c>
      <c r="F124">
        <f>E124-10</f>
        <v>2</v>
      </c>
      <c r="J124" s="10" t="s">
        <v>2829</v>
      </c>
    </row>
    <row r="125">
      <c r="A125" s="10" t="s">
        <v>2757</v>
      </c>
      <c r="B125" s="31">
        <v>0.1083449074074074</v>
      </c>
      <c r="C125" s="10" t="s">
        <v>82</v>
      </c>
      <c r="D125" s="10" t="s">
        <v>91</v>
      </c>
      <c r="E125" s="10">
        <v>46.0</v>
      </c>
      <c r="H125" s="10" t="s">
        <v>2830</v>
      </c>
      <c r="I125" s="10">
        <v>1.0</v>
      </c>
      <c r="J125" s="10" t="s">
        <v>2831</v>
      </c>
    </row>
    <row r="126">
      <c r="A126" s="10" t="s">
        <v>2757</v>
      </c>
      <c r="B126" s="31">
        <v>0.11012731481481482</v>
      </c>
      <c r="C126" s="10" t="s">
        <v>82</v>
      </c>
      <c r="D126" s="10" t="s">
        <v>89</v>
      </c>
      <c r="E126" s="10">
        <v>12.0</v>
      </c>
      <c r="F126">
        <f>E126-9</f>
        <v>3</v>
      </c>
      <c r="J126" s="10" t="s">
        <v>2832</v>
      </c>
    </row>
    <row r="127">
      <c r="A127" s="10" t="s">
        <v>2757</v>
      </c>
      <c r="B127" s="31">
        <v>0.10898148148148148</v>
      </c>
      <c r="C127" s="10" t="s">
        <v>70</v>
      </c>
      <c r="D127" s="10" t="s">
        <v>93</v>
      </c>
      <c r="E127" s="10">
        <v>16.0</v>
      </c>
      <c r="F127">
        <f t="shared" ref="F127:F128" si="5">E127-10</f>
        <v>6</v>
      </c>
      <c r="J127" s="10" t="s">
        <v>2833</v>
      </c>
    </row>
    <row r="128">
      <c r="A128" s="10" t="s">
        <v>2757</v>
      </c>
      <c r="B128" s="31">
        <v>0.11106481481481481</v>
      </c>
      <c r="C128" s="10" t="s">
        <v>70</v>
      </c>
      <c r="D128" s="10" t="s">
        <v>93</v>
      </c>
      <c r="E128" s="10">
        <v>16.0</v>
      </c>
      <c r="F128">
        <f t="shared" si="5"/>
        <v>6</v>
      </c>
      <c r="J128" s="10" t="s">
        <v>2833</v>
      </c>
    </row>
    <row r="129">
      <c r="A129" s="10" t="s">
        <v>2757</v>
      </c>
      <c r="B129" s="31">
        <v>0.11127314814814815</v>
      </c>
      <c r="C129" s="10" t="s">
        <v>70</v>
      </c>
      <c r="D129" s="10" t="s">
        <v>91</v>
      </c>
      <c r="E129" s="10">
        <v>22.0</v>
      </c>
      <c r="H129" s="10" t="s">
        <v>2834</v>
      </c>
      <c r="I129" s="10">
        <v>1.0</v>
      </c>
      <c r="J129" s="10" t="s">
        <v>2801</v>
      </c>
    </row>
    <row r="130">
      <c r="A130" s="10" t="s">
        <v>2757</v>
      </c>
      <c r="B130" s="31">
        <v>0.11206018518518518</v>
      </c>
      <c r="C130" s="10" t="s">
        <v>84</v>
      </c>
      <c r="D130" s="10" t="s">
        <v>93</v>
      </c>
      <c r="E130" s="10" t="s">
        <v>75</v>
      </c>
      <c r="F130" s="10" t="s">
        <v>75</v>
      </c>
      <c r="J130" s="10" t="s">
        <v>2291</v>
      </c>
    </row>
    <row r="131">
      <c r="A131" s="10" t="s">
        <v>2757</v>
      </c>
      <c r="B131" s="31">
        <v>0.11206018518518518</v>
      </c>
      <c r="C131" s="10" t="s">
        <v>84</v>
      </c>
      <c r="D131" s="10" t="s">
        <v>93</v>
      </c>
      <c r="E131" s="10" t="s">
        <v>88</v>
      </c>
      <c r="F131" s="10">
        <v>1.0</v>
      </c>
      <c r="J131" s="10" t="s">
        <v>2835</v>
      </c>
    </row>
    <row r="132">
      <c r="A132" s="10" t="s">
        <v>2757</v>
      </c>
      <c r="B132" s="31">
        <v>0.11215277777777778</v>
      </c>
      <c r="C132" s="10" t="s">
        <v>84</v>
      </c>
      <c r="D132" s="10" t="s">
        <v>93</v>
      </c>
      <c r="E132" s="10">
        <v>17.0</v>
      </c>
      <c r="F132">
        <f t="shared" ref="F132:F133" si="6">E132-8</f>
        <v>9</v>
      </c>
      <c r="J132" s="10" t="s">
        <v>2291</v>
      </c>
    </row>
    <row r="133">
      <c r="A133" s="10" t="s">
        <v>2757</v>
      </c>
      <c r="B133" s="31">
        <v>0.11215277777777778</v>
      </c>
      <c r="C133" s="10" t="s">
        <v>84</v>
      </c>
      <c r="D133" s="10" t="s">
        <v>93</v>
      </c>
      <c r="E133" s="10">
        <v>18.0</v>
      </c>
      <c r="F133">
        <f t="shared" si="6"/>
        <v>10</v>
      </c>
      <c r="J133" s="10" t="s">
        <v>2835</v>
      </c>
    </row>
    <row r="134">
      <c r="A134" s="10" t="s">
        <v>2757</v>
      </c>
      <c r="B134" s="31">
        <v>0.11244212962962963</v>
      </c>
      <c r="C134" s="10" t="s">
        <v>84</v>
      </c>
      <c r="D134" s="10" t="s">
        <v>91</v>
      </c>
      <c r="E134" s="10">
        <v>13.0</v>
      </c>
      <c r="H134" s="10" t="s">
        <v>2836</v>
      </c>
    </row>
    <row r="135">
      <c r="A135" s="10" t="s">
        <v>2757</v>
      </c>
      <c r="B135" s="31">
        <v>0.11282407407407408</v>
      </c>
      <c r="C135" s="10" t="s">
        <v>66</v>
      </c>
      <c r="D135" s="10" t="s">
        <v>91</v>
      </c>
      <c r="E135" s="10">
        <v>19.0</v>
      </c>
      <c r="H135" s="10" t="s">
        <v>2837</v>
      </c>
      <c r="J135" s="10" t="s">
        <v>2838</v>
      </c>
    </row>
    <row r="136">
      <c r="A136" s="10" t="s">
        <v>2757</v>
      </c>
      <c r="B136" s="31">
        <v>0.11768518518518518</v>
      </c>
      <c r="C136" s="10" t="s">
        <v>968</v>
      </c>
      <c r="D136" s="10" t="s">
        <v>120</v>
      </c>
      <c r="E136" s="10">
        <v>19.0</v>
      </c>
      <c r="H136" s="10" t="s">
        <v>2839</v>
      </c>
      <c r="J136" s="10" t="s">
        <v>1208</v>
      </c>
    </row>
    <row r="137">
      <c r="A137" s="10" t="s">
        <v>2757</v>
      </c>
      <c r="B137" s="31">
        <v>0.11877314814814814</v>
      </c>
      <c r="C137" s="10" t="s">
        <v>66</v>
      </c>
      <c r="D137" s="10" t="s">
        <v>120</v>
      </c>
      <c r="E137" s="10">
        <v>9.0</v>
      </c>
      <c r="H137" s="10" t="s">
        <v>2840</v>
      </c>
      <c r="J137" s="10" t="s">
        <v>2841</v>
      </c>
    </row>
    <row r="138">
      <c r="A138" s="10" t="s">
        <v>2757</v>
      </c>
      <c r="B138" s="31">
        <v>0.11877314814814814</v>
      </c>
      <c r="C138" s="10" t="s">
        <v>74</v>
      </c>
      <c r="D138" s="10" t="s">
        <v>120</v>
      </c>
      <c r="E138" s="10">
        <v>14.0</v>
      </c>
      <c r="H138" s="10" t="s">
        <v>2842</v>
      </c>
      <c r="J138" s="10" t="s">
        <v>2843</v>
      </c>
    </row>
    <row r="139">
      <c r="A139" s="10" t="s">
        <v>2757</v>
      </c>
      <c r="B139" s="31">
        <v>0.11878472222222222</v>
      </c>
      <c r="C139" s="10" t="s">
        <v>70</v>
      </c>
      <c r="D139" s="10" t="s">
        <v>120</v>
      </c>
      <c r="E139" s="10">
        <v>8.0</v>
      </c>
      <c r="H139" s="10" t="s">
        <v>1231</v>
      </c>
      <c r="J139" s="10" t="s">
        <v>2841</v>
      </c>
    </row>
    <row r="140">
      <c r="A140" s="10" t="s">
        <v>2757</v>
      </c>
      <c r="B140" s="31">
        <v>0.11881944444444445</v>
      </c>
      <c r="C140" s="10" t="s">
        <v>82</v>
      </c>
      <c r="D140" s="10" t="s">
        <v>120</v>
      </c>
      <c r="E140" s="10" t="s">
        <v>75</v>
      </c>
      <c r="H140" s="10" t="s">
        <v>2844</v>
      </c>
      <c r="J140" s="10" t="s">
        <v>2845</v>
      </c>
    </row>
    <row r="141">
      <c r="A141" s="10" t="s">
        <v>2757</v>
      </c>
      <c r="B141" s="31">
        <v>0.12016203703703704</v>
      </c>
      <c r="C141" s="10" t="s">
        <v>69</v>
      </c>
      <c r="D141" s="10" t="s">
        <v>120</v>
      </c>
      <c r="E141" s="10">
        <v>6.0</v>
      </c>
      <c r="H141" s="10" t="s">
        <v>2846</v>
      </c>
      <c r="J141" s="10" t="s">
        <v>2847</v>
      </c>
    </row>
    <row r="142">
      <c r="A142" s="10" t="s">
        <v>2757</v>
      </c>
      <c r="B142" s="31">
        <v>0.12076388888888889</v>
      </c>
      <c r="C142" s="10" t="s">
        <v>84</v>
      </c>
      <c r="D142" s="10" t="s">
        <v>120</v>
      </c>
      <c r="E142" s="10">
        <v>7.0</v>
      </c>
      <c r="H142" s="10" t="s">
        <v>2848</v>
      </c>
      <c r="J142" s="10" t="s">
        <v>2841</v>
      </c>
    </row>
    <row r="143">
      <c r="A143" s="10" t="s">
        <v>2757</v>
      </c>
      <c r="B143" s="31">
        <v>0.14680555555555555</v>
      </c>
      <c r="C143" s="10" t="s">
        <v>968</v>
      </c>
      <c r="D143" s="10" t="s">
        <v>2247</v>
      </c>
      <c r="E143" s="10" t="s">
        <v>88</v>
      </c>
      <c r="F143" s="10">
        <v>1.0</v>
      </c>
    </row>
    <row r="144">
      <c r="A144" s="10" t="s">
        <v>2757</v>
      </c>
      <c r="B144" s="31">
        <v>0.14847222222222223</v>
      </c>
      <c r="C144" s="10" t="s">
        <v>84</v>
      </c>
      <c r="D144" s="10" t="s">
        <v>2247</v>
      </c>
      <c r="E144" s="10">
        <v>15.0</v>
      </c>
      <c r="F144">
        <f>E144-3</f>
        <v>12</v>
      </c>
    </row>
    <row r="145">
      <c r="A145" s="10" t="s">
        <v>2757</v>
      </c>
      <c r="B145" s="31">
        <v>0.14944444444444444</v>
      </c>
      <c r="C145" s="10" t="s">
        <v>968</v>
      </c>
      <c r="D145" s="10" t="s">
        <v>76</v>
      </c>
      <c r="E145" s="10">
        <v>77.0</v>
      </c>
      <c r="J145" s="10" t="s">
        <v>2538</v>
      </c>
    </row>
    <row r="146">
      <c r="A146" s="10" t="s">
        <v>2757</v>
      </c>
      <c r="B146" s="31">
        <v>0.15140046296296297</v>
      </c>
      <c r="C146" s="10" t="s">
        <v>82</v>
      </c>
      <c r="D146" s="10" t="s">
        <v>2247</v>
      </c>
      <c r="E146" s="10">
        <v>17.0</v>
      </c>
      <c r="F146">
        <f>E146-4</f>
        <v>13</v>
      </c>
    </row>
    <row r="147">
      <c r="A147" s="10" t="s">
        <v>2757</v>
      </c>
      <c r="B147" s="31">
        <v>0.15234953703703705</v>
      </c>
      <c r="C147" s="10" t="s">
        <v>70</v>
      </c>
      <c r="D147" s="10" t="s">
        <v>2849</v>
      </c>
      <c r="E147" s="10">
        <v>18.0</v>
      </c>
      <c r="F147">
        <f>E147-8</f>
        <v>10</v>
      </c>
    </row>
    <row r="148">
      <c r="A148" s="10" t="s">
        <v>2757</v>
      </c>
      <c r="B148" s="31">
        <v>0.1544675925925926</v>
      </c>
      <c r="C148" s="10" t="s">
        <v>69</v>
      </c>
      <c r="D148" s="10" t="s">
        <v>2849</v>
      </c>
      <c r="E148" s="10">
        <v>21.0</v>
      </c>
      <c r="F148">
        <f>E148-1</f>
        <v>20</v>
      </c>
    </row>
    <row r="149">
      <c r="A149" s="10" t="s">
        <v>2757</v>
      </c>
      <c r="B149" s="31">
        <v>0.15501157407407407</v>
      </c>
      <c r="C149" s="10" t="s">
        <v>82</v>
      </c>
      <c r="D149" s="10" t="s">
        <v>2849</v>
      </c>
      <c r="E149" s="10">
        <v>22.0</v>
      </c>
      <c r="F149">
        <f>E149-10</f>
        <v>12</v>
      </c>
    </row>
    <row r="150">
      <c r="A150" s="10" t="s">
        <v>2757</v>
      </c>
      <c r="B150" s="31">
        <v>0.1558912037037037</v>
      </c>
      <c r="C150" s="10" t="s">
        <v>84</v>
      </c>
      <c r="D150" s="10" t="s">
        <v>2849</v>
      </c>
      <c r="E150" s="10">
        <v>21.0</v>
      </c>
      <c r="F150">
        <f>E150-5</f>
        <v>16</v>
      </c>
    </row>
    <row r="151">
      <c r="A151" s="10" t="s">
        <v>2757</v>
      </c>
      <c r="B151" s="31">
        <v>0.15631944444444446</v>
      </c>
      <c r="C151" s="10" t="s">
        <v>84</v>
      </c>
      <c r="D151" s="10" t="s">
        <v>2850</v>
      </c>
      <c r="E151" s="10" t="s">
        <v>75</v>
      </c>
      <c r="F151" s="10" t="s">
        <v>75</v>
      </c>
      <c r="J151" s="10" t="s">
        <v>2291</v>
      </c>
    </row>
    <row r="152">
      <c r="A152" s="10" t="s">
        <v>2757</v>
      </c>
      <c r="B152" s="31">
        <v>0.15631944444444446</v>
      </c>
      <c r="C152" s="10" t="s">
        <v>84</v>
      </c>
      <c r="D152" s="10" t="s">
        <v>2850</v>
      </c>
      <c r="E152" s="10">
        <v>26.0</v>
      </c>
      <c r="F152">
        <f>E152-9</f>
        <v>17</v>
      </c>
    </row>
    <row r="153">
      <c r="A153" s="10" t="s">
        <v>2757</v>
      </c>
      <c r="B153" s="31">
        <v>0.1575</v>
      </c>
      <c r="C153" s="10" t="s">
        <v>70</v>
      </c>
      <c r="D153" s="10" t="s">
        <v>2849</v>
      </c>
      <c r="E153" s="10">
        <v>25.0</v>
      </c>
      <c r="F153">
        <f>E153-8</f>
        <v>17</v>
      </c>
    </row>
    <row r="154">
      <c r="A154" s="10" t="s">
        <v>2757</v>
      </c>
      <c r="B154" s="31">
        <v>0.15788194444444445</v>
      </c>
      <c r="C154" s="10" t="s">
        <v>69</v>
      </c>
      <c r="D154" s="10" t="s">
        <v>76</v>
      </c>
      <c r="E154" s="10">
        <v>22.0</v>
      </c>
      <c r="J154" s="10" t="s">
        <v>2538</v>
      </c>
    </row>
    <row r="155">
      <c r="A155" s="10" t="s">
        <v>2757</v>
      </c>
      <c r="B155" s="31">
        <v>0.15878472222222223</v>
      </c>
      <c r="C155" s="10" t="s">
        <v>84</v>
      </c>
      <c r="D155" s="10" t="s">
        <v>2850</v>
      </c>
      <c r="E155" s="10" t="s">
        <v>68</v>
      </c>
      <c r="F155" s="10">
        <v>20.0</v>
      </c>
    </row>
    <row r="156">
      <c r="A156" s="10" t="s">
        <v>2757</v>
      </c>
      <c r="B156" s="31">
        <v>0.15854166666666666</v>
      </c>
      <c r="C156" s="10" t="s">
        <v>69</v>
      </c>
      <c r="D156" s="10" t="s">
        <v>2850</v>
      </c>
      <c r="E156" s="10">
        <v>9.0</v>
      </c>
      <c r="F156">
        <f>E156-3</f>
        <v>6</v>
      </c>
    </row>
    <row r="157">
      <c r="A157" s="10" t="s">
        <v>2757</v>
      </c>
      <c r="B157" s="31">
        <v>0.16018518518518518</v>
      </c>
      <c r="C157" s="10" t="s">
        <v>70</v>
      </c>
      <c r="D157" s="10" t="s">
        <v>2849</v>
      </c>
      <c r="E157" s="10">
        <v>19.0</v>
      </c>
      <c r="F157" s="10" t="s">
        <v>75</v>
      </c>
      <c r="J157" s="10" t="s">
        <v>2663</v>
      </c>
    </row>
    <row r="158">
      <c r="A158" s="10" t="s">
        <v>2757</v>
      </c>
      <c r="B158" s="31">
        <v>0.1621064814814815</v>
      </c>
      <c r="C158" s="10" t="s">
        <v>69</v>
      </c>
      <c r="D158" s="10" t="s">
        <v>2849</v>
      </c>
      <c r="E158" s="10">
        <v>16.0</v>
      </c>
      <c r="F158" s="10" t="s">
        <v>75</v>
      </c>
      <c r="J158" s="10" t="s">
        <v>2663</v>
      </c>
    </row>
    <row r="159">
      <c r="A159" s="10" t="s">
        <v>2757</v>
      </c>
      <c r="B159" s="31">
        <v>0.1659837962962963</v>
      </c>
      <c r="C159" s="10" t="s">
        <v>84</v>
      </c>
      <c r="D159" s="10" t="s">
        <v>2247</v>
      </c>
      <c r="E159" s="10" t="s">
        <v>68</v>
      </c>
      <c r="F159" s="10">
        <v>20.0</v>
      </c>
    </row>
    <row r="160">
      <c r="A160" s="10" t="s">
        <v>2757</v>
      </c>
      <c r="B160" s="31">
        <v>0.16684027777777777</v>
      </c>
      <c r="C160" s="10" t="s">
        <v>66</v>
      </c>
      <c r="D160" s="10" t="s">
        <v>2246</v>
      </c>
      <c r="E160" s="10">
        <v>16.0</v>
      </c>
      <c r="F160">
        <f>E160-0</f>
        <v>16</v>
      </c>
    </row>
    <row r="161">
      <c r="A161" s="10" t="s">
        <v>2757</v>
      </c>
      <c r="B161" s="31">
        <v>0.16685185185185186</v>
      </c>
      <c r="C161" s="10" t="s">
        <v>70</v>
      </c>
      <c r="D161" s="10" t="s">
        <v>2246</v>
      </c>
      <c r="E161" s="10">
        <v>16.0</v>
      </c>
      <c r="F161">
        <f>E161-9</f>
        <v>7</v>
      </c>
    </row>
    <row r="162">
      <c r="A162" s="10" t="s">
        <v>2757</v>
      </c>
      <c r="B162" s="31">
        <v>0.166875</v>
      </c>
      <c r="C162" s="10" t="s">
        <v>82</v>
      </c>
      <c r="D162" s="10" t="s">
        <v>2246</v>
      </c>
      <c r="E162" s="10">
        <v>14.0</v>
      </c>
      <c r="F162">
        <f>E162-2</f>
        <v>12</v>
      </c>
    </row>
    <row r="163">
      <c r="A163" s="10" t="s">
        <v>2757</v>
      </c>
      <c r="B163" s="31">
        <v>0.16688657407407406</v>
      </c>
      <c r="C163" s="10" t="s">
        <v>69</v>
      </c>
      <c r="D163" s="10" t="s">
        <v>2246</v>
      </c>
      <c r="E163" s="10">
        <v>15.0</v>
      </c>
      <c r="F163">
        <f>E163-4</f>
        <v>11</v>
      </c>
    </row>
    <row r="164">
      <c r="A164" s="10" t="s">
        <v>2757</v>
      </c>
      <c r="B164" s="31">
        <v>0.16689814814814816</v>
      </c>
      <c r="C164" s="10" t="s">
        <v>968</v>
      </c>
      <c r="D164" s="10" t="s">
        <v>2246</v>
      </c>
      <c r="E164" s="10">
        <v>13.0</v>
      </c>
      <c r="F164">
        <f>E164-1</f>
        <v>12</v>
      </c>
    </row>
    <row r="165">
      <c r="A165" s="10" t="s">
        <v>2757</v>
      </c>
      <c r="B165" s="31">
        <v>0.16690972222222222</v>
      </c>
      <c r="C165" s="10" t="s">
        <v>84</v>
      </c>
      <c r="D165" s="10" t="s">
        <v>2246</v>
      </c>
      <c r="E165" s="10">
        <v>16.0</v>
      </c>
      <c r="F165">
        <f>E165-2</f>
        <v>14</v>
      </c>
    </row>
    <row r="166">
      <c r="A166" s="10" t="s">
        <v>2757</v>
      </c>
      <c r="B166" s="31">
        <v>0.1685185185185185</v>
      </c>
      <c r="C166" s="10" t="s">
        <v>82</v>
      </c>
      <c r="D166" s="10" t="s">
        <v>2247</v>
      </c>
      <c r="E166" s="10">
        <v>20.0</v>
      </c>
      <c r="F166">
        <f>E166-4</f>
        <v>16</v>
      </c>
    </row>
    <row r="167">
      <c r="A167" s="10" t="s">
        <v>2757</v>
      </c>
      <c r="B167" s="31">
        <v>0.1701388888888889</v>
      </c>
      <c r="C167" s="10" t="s">
        <v>82</v>
      </c>
      <c r="D167" s="10" t="s">
        <v>2828</v>
      </c>
      <c r="E167" s="10" t="s">
        <v>75</v>
      </c>
      <c r="F167" s="10" t="s">
        <v>75</v>
      </c>
      <c r="J167" s="10" t="s">
        <v>2851</v>
      </c>
    </row>
    <row r="168">
      <c r="A168" s="10" t="s">
        <v>2757</v>
      </c>
      <c r="B168" s="31">
        <v>0.1701388888888889</v>
      </c>
      <c r="C168" s="10" t="s">
        <v>82</v>
      </c>
      <c r="D168" s="10" t="s">
        <v>2828</v>
      </c>
      <c r="E168" s="10">
        <v>25.0</v>
      </c>
      <c r="F168" s="10" t="s">
        <v>75</v>
      </c>
      <c r="J168" s="10" t="s">
        <v>2663</v>
      </c>
    </row>
    <row r="169">
      <c r="A169" s="10" t="s">
        <v>2757</v>
      </c>
      <c r="B169" s="31">
        <v>0.17559027777777778</v>
      </c>
      <c r="C169" s="10" t="s">
        <v>66</v>
      </c>
      <c r="D169" s="10" t="s">
        <v>87</v>
      </c>
      <c r="E169" s="10">
        <v>18.0</v>
      </c>
      <c r="F169">
        <f>E169-0</f>
        <v>18</v>
      </c>
    </row>
    <row r="170">
      <c r="A170" s="10" t="s">
        <v>2757</v>
      </c>
      <c r="B170" s="31">
        <v>0.17559027777777778</v>
      </c>
      <c r="C170" s="10" t="s">
        <v>968</v>
      </c>
      <c r="D170" s="10" t="s">
        <v>87</v>
      </c>
      <c r="E170" s="10">
        <v>17.0</v>
      </c>
      <c r="F170">
        <f>E170-1</f>
        <v>16</v>
      </c>
    </row>
    <row r="171">
      <c r="A171" s="10" t="s">
        <v>2757</v>
      </c>
      <c r="B171" s="31">
        <v>0.17560185185185184</v>
      </c>
      <c r="C171" s="10" t="s">
        <v>84</v>
      </c>
      <c r="D171" s="10" t="s">
        <v>87</v>
      </c>
      <c r="E171" s="10" t="s">
        <v>75</v>
      </c>
      <c r="F171" s="10" t="s">
        <v>75</v>
      </c>
      <c r="J171" s="10" t="s">
        <v>2291</v>
      </c>
    </row>
    <row r="172">
      <c r="A172" s="10" t="s">
        <v>2757</v>
      </c>
      <c r="B172" s="31">
        <v>0.17560185185185184</v>
      </c>
      <c r="C172" s="10" t="s">
        <v>84</v>
      </c>
      <c r="D172" s="10" t="s">
        <v>87</v>
      </c>
      <c r="E172" s="10">
        <v>15.0</v>
      </c>
      <c r="F172">
        <f>E172-2</f>
        <v>13</v>
      </c>
    </row>
    <row r="173">
      <c r="A173" s="10" t="s">
        <v>2757</v>
      </c>
      <c r="B173" s="31">
        <v>0.17572916666666666</v>
      </c>
      <c r="C173" s="10" t="s">
        <v>69</v>
      </c>
      <c r="D173" s="10" t="s">
        <v>87</v>
      </c>
      <c r="E173" s="10">
        <v>10.0</v>
      </c>
      <c r="F173">
        <f>E173-4</f>
        <v>6</v>
      </c>
    </row>
    <row r="174">
      <c r="A174" s="10" t="s">
        <v>2757</v>
      </c>
      <c r="B174" s="31">
        <v>0.17582175925925925</v>
      </c>
      <c r="C174" s="10" t="s">
        <v>82</v>
      </c>
      <c r="D174" s="10" t="s">
        <v>87</v>
      </c>
      <c r="E174" s="10">
        <v>5.0</v>
      </c>
      <c r="F174">
        <f>E174-1</f>
        <v>4</v>
      </c>
    </row>
    <row r="175">
      <c r="A175" s="10" t="s">
        <v>2757</v>
      </c>
      <c r="B175" s="31">
        <v>0.1758449074074074</v>
      </c>
      <c r="C175" s="10" t="s">
        <v>70</v>
      </c>
      <c r="D175" s="10" t="s">
        <v>87</v>
      </c>
      <c r="E175" s="10">
        <v>8.0</v>
      </c>
      <c r="F175">
        <f t="shared" ref="F175:F176" si="7">E175-5</f>
        <v>3</v>
      </c>
    </row>
    <row r="176">
      <c r="A176" s="10" t="s">
        <v>2757</v>
      </c>
      <c r="B176" s="31">
        <v>0.17586805555555557</v>
      </c>
      <c r="C176" s="10" t="s">
        <v>74</v>
      </c>
      <c r="D176" s="10" t="s">
        <v>87</v>
      </c>
      <c r="E176" s="10">
        <v>7.0</v>
      </c>
      <c r="F176">
        <f t="shared" si="7"/>
        <v>2</v>
      </c>
    </row>
    <row r="177">
      <c r="A177" s="10" t="s">
        <v>2757</v>
      </c>
      <c r="B177" s="31">
        <v>0.17703703703703705</v>
      </c>
      <c r="C177" s="10" t="s">
        <v>70</v>
      </c>
      <c r="D177" s="10" t="s">
        <v>81</v>
      </c>
      <c r="E177" s="10">
        <v>27.0</v>
      </c>
      <c r="F177" s="10" t="s">
        <v>75</v>
      </c>
      <c r="J177" s="10" t="s">
        <v>2852</v>
      </c>
    </row>
    <row r="178">
      <c r="A178" s="10" t="s">
        <v>2757</v>
      </c>
      <c r="B178" s="31">
        <v>0.17744212962962963</v>
      </c>
      <c r="C178" s="10" t="s">
        <v>70</v>
      </c>
      <c r="D178" s="10" t="s">
        <v>93</v>
      </c>
      <c r="E178" s="10">
        <v>27.0</v>
      </c>
      <c r="F178" s="10" t="s">
        <v>75</v>
      </c>
      <c r="J178" s="10" t="s">
        <v>2853</v>
      </c>
    </row>
    <row r="179">
      <c r="A179" s="10" t="s">
        <v>2757</v>
      </c>
      <c r="B179" s="31">
        <v>0.1775</v>
      </c>
      <c r="C179" s="10" t="s">
        <v>70</v>
      </c>
      <c r="D179" s="10" t="s">
        <v>91</v>
      </c>
      <c r="E179" s="10">
        <v>12.0</v>
      </c>
      <c r="H179" s="10" t="s">
        <v>2854</v>
      </c>
    </row>
    <row r="180">
      <c r="A180" s="10" t="s">
        <v>2757</v>
      </c>
      <c r="B180" s="31">
        <v>0.1809837962962963</v>
      </c>
      <c r="C180" s="10" t="s">
        <v>968</v>
      </c>
      <c r="D180" s="10" t="s">
        <v>91</v>
      </c>
      <c r="E180" s="10">
        <v>51.0</v>
      </c>
      <c r="H180" s="10" t="s">
        <v>2855</v>
      </c>
      <c r="J180" s="10" t="s">
        <v>2459</v>
      </c>
    </row>
    <row r="181">
      <c r="A181" s="10" t="s">
        <v>2757</v>
      </c>
      <c r="B181" s="31">
        <v>0.1822800925925926</v>
      </c>
      <c r="C181" s="10" t="s">
        <v>84</v>
      </c>
      <c r="D181" s="10" t="s">
        <v>93</v>
      </c>
      <c r="E181" s="10" t="s">
        <v>75</v>
      </c>
      <c r="F181" s="10" t="s">
        <v>75</v>
      </c>
      <c r="J181" s="10" t="s">
        <v>2291</v>
      </c>
    </row>
    <row r="182">
      <c r="A182" s="10" t="s">
        <v>2757</v>
      </c>
      <c r="B182" s="31">
        <v>0.1822800925925926</v>
      </c>
      <c r="C182" s="10" t="s">
        <v>84</v>
      </c>
      <c r="D182" s="10" t="s">
        <v>93</v>
      </c>
      <c r="E182" s="10">
        <v>20.0</v>
      </c>
      <c r="F182">
        <f>E182-8</f>
        <v>12</v>
      </c>
      <c r="J182" s="10" t="s">
        <v>2856</v>
      </c>
    </row>
    <row r="183">
      <c r="A183" s="10" t="s">
        <v>2757</v>
      </c>
      <c r="B183" s="31">
        <v>0.1822800925925926</v>
      </c>
      <c r="C183" s="10" t="s">
        <v>84</v>
      </c>
      <c r="D183" s="10" t="s">
        <v>76</v>
      </c>
      <c r="E183" s="10">
        <v>4.0</v>
      </c>
      <c r="F183" s="10"/>
      <c r="J183" s="10" t="s">
        <v>1604</v>
      </c>
    </row>
    <row r="184">
      <c r="A184" s="10" t="s">
        <v>2757</v>
      </c>
      <c r="B184" s="31">
        <v>0.18260416666666668</v>
      </c>
      <c r="C184" s="10" t="s">
        <v>84</v>
      </c>
      <c r="D184" s="10" t="s">
        <v>93</v>
      </c>
      <c r="E184" s="10" t="s">
        <v>75</v>
      </c>
      <c r="F184" s="10" t="s">
        <v>75</v>
      </c>
      <c r="J184" s="10" t="s">
        <v>2291</v>
      </c>
    </row>
    <row r="185">
      <c r="A185" s="10" t="s">
        <v>2757</v>
      </c>
      <c r="B185" s="31">
        <v>0.18260416666666668</v>
      </c>
      <c r="C185" s="10" t="s">
        <v>84</v>
      </c>
      <c r="D185" s="10" t="s">
        <v>93</v>
      </c>
      <c r="E185" s="10" t="s">
        <v>68</v>
      </c>
      <c r="F185" s="10">
        <v>20.0</v>
      </c>
      <c r="G185" s="10" t="s">
        <v>2857</v>
      </c>
      <c r="J185" s="10" t="s">
        <v>2856</v>
      </c>
    </row>
    <row r="186">
      <c r="A186" s="10" t="s">
        <v>2757</v>
      </c>
      <c r="B186" s="31">
        <v>0.1838773148148148</v>
      </c>
      <c r="C186" s="10" t="s">
        <v>84</v>
      </c>
      <c r="D186" s="10" t="s">
        <v>91</v>
      </c>
      <c r="E186" s="10">
        <v>29.0</v>
      </c>
      <c r="H186" s="10" t="s">
        <v>2858</v>
      </c>
    </row>
    <row r="187">
      <c r="A187" s="10" t="s">
        <v>2757</v>
      </c>
      <c r="B187" s="31">
        <v>0.18481481481481482</v>
      </c>
      <c r="C187" s="10" t="s">
        <v>66</v>
      </c>
      <c r="D187" s="10" t="s">
        <v>166</v>
      </c>
      <c r="E187" s="10">
        <v>13.0</v>
      </c>
      <c r="F187" s="10" t="s">
        <v>75</v>
      </c>
      <c r="J187" s="10" t="s">
        <v>2852</v>
      </c>
    </row>
    <row r="188">
      <c r="A188" s="10" t="s">
        <v>2757</v>
      </c>
      <c r="B188" s="31">
        <v>0.18633101851851852</v>
      </c>
      <c r="C188" s="10" t="s">
        <v>69</v>
      </c>
      <c r="D188" s="10" t="s">
        <v>2298</v>
      </c>
      <c r="E188">
        <f>F188+5</f>
        <v>7</v>
      </c>
      <c r="F188" s="10">
        <v>2.0</v>
      </c>
    </row>
    <row r="189">
      <c r="A189" s="10" t="s">
        <v>2757</v>
      </c>
      <c r="B189" s="31">
        <v>0.1870138888888889</v>
      </c>
      <c r="C189" s="10" t="s">
        <v>70</v>
      </c>
      <c r="D189" s="10" t="s">
        <v>93</v>
      </c>
      <c r="E189" s="10" t="s">
        <v>75</v>
      </c>
      <c r="F189" s="10" t="s">
        <v>75</v>
      </c>
      <c r="J189" s="10" t="s">
        <v>2291</v>
      </c>
    </row>
    <row r="190">
      <c r="A190" s="10" t="s">
        <v>2757</v>
      </c>
      <c r="B190" s="31">
        <v>0.1870138888888889</v>
      </c>
      <c r="C190" s="10" t="s">
        <v>70</v>
      </c>
      <c r="D190" s="10" t="s">
        <v>93</v>
      </c>
      <c r="E190" s="10">
        <v>28.0</v>
      </c>
      <c r="F190">
        <f>E190-10</f>
        <v>18</v>
      </c>
      <c r="J190" s="10" t="s">
        <v>2724</v>
      </c>
    </row>
    <row r="191">
      <c r="A191" s="10" t="s">
        <v>2757</v>
      </c>
      <c r="B191" s="31">
        <v>0.1870138888888889</v>
      </c>
      <c r="C191" s="10" t="s">
        <v>70</v>
      </c>
      <c r="D191" s="10" t="s">
        <v>76</v>
      </c>
      <c r="E191" s="10">
        <v>3.0</v>
      </c>
      <c r="F191" s="10"/>
      <c r="J191" s="10"/>
    </row>
    <row r="192">
      <c r="A192" s="10" t="s">
        <v>2757</v>
      </c>
      <c r="B192" s="31">
        <v>0.1871759259259259</v>
      </c>
      <c r="C192" s="10" t="s">
        <v>70</v>
      </c>
      <c r="D192" s="10" t="s">
        <v>93</v>
      </c>
      <c r="E192" s="10" t="s">
        <v>75</v>
      </c>
      <c r="F192" s="10" t="s">
        <v>75</v>
      </c>
      <c r="J192" s="10" t="s">
        <v>2291</v>
      </c>
    </row>
    <row r="193">
      <c r="A193" s="10" t="s">
        <v>2757</v>
      </c>
      <c r="B193" s="31">
        <v>0.1871759259259259</v>
      </c>
      <c r="C193" s="10" t="s">
        <v>70</v>
      </c>
      <c r="D193" s="10" t="s">
        <v>93</v>
      </c>
      <c r="E193" s="10">
        <v>26.0</v>
      </c>
      <c r="F193" s="10">
        <f>E193-10</f>
        <v>16</v>
      </c>
      <c r="J193" s="10" t="s">
        <v>2724</v>
      </c>
    </row>
    <row r="194">
      <c r="A194" s="10" t="s">
        <v>2757</v>
      </c>
      <c r="B194" s="31">
        <v>0.1871759259259259</v>
      </c>
      <c r="C194" s="10" t="s">
        <v>70</v>
      </c>
      <c r="D194" s="10" t="s">
        <v>76</v>
      </c>
      <c r="E194" s="10">
        <v>2.0</v>
      </c>
      <c r="F194" s="10"/>
      <c r="J194" s="10"/>
    </row>
    <row r="195">
      <c r="A195" s="10" t="s">
        <v>2757</v>
      </c>
      <c r="B195" s="31">
        <v>0.1872800925925926</v>
      </c>
      <c r="C195" s="10" t="s">
        <v>70</v>
      </c>
      <c r="D195" s="10" t="s">
        <v>91</v>
      </c>
      <c r="E195" s="10">
        <v>12.0</v>
      </c>
      <c r="H195" s="10" t="s">
        <v>2854</v>
      </c>
    </row>
    <row r="196">
      <c r="A196" s="10" t="s">
        <v>2757</v>
      </c>
      <c r="B196" s="31">
        <v>0.18783564814814815</v>
      </c>
      <c r="C196" s="10" t="s">
        <v>70</v>
      </c>
      <c r="D196" s="10" t="s">
        <v>93</v>
      </c>
      <c r="E196" s="10" t="s">
        <v>75</v>
      </c>
      <c r="F196" s="10" t="s">
        <v>75</v>
      </c>
      <c r="J196" s="10" t="s">
        <v>2291</v>
      </c>
    </row>
    <row r="197">
      <c r="A197" s="10" t="s">
        <v>2757</v>
      </c>
      <c r="B197" s="31">
        <v>0.18783564814814815</v>
      </c>
      <c r="C197" s="10" t="s">
        <v>70</v>
      </c>
      <c r="D197" s="10" t="s">
        <v>93</v>
      </c>
      <c r="E197" s="10">
        <v>24.0</v>
      </c>
      <c r="F197">
        <f>E197-10</f>
        <v>14</v>
      </c>
      <c r="J197" s="10" t="s">
        <v>2859</v>
      </c>
    </row>
    <row r="198">
      <c r="A198" s="10" t="s">
        <v>2757</v>
      </c>
      <c r="B198" s="31">
        <v>0.18783564814814815</v>
      </c>
      <c r="C198" s="10" t="s">
        <v>70</v>
      </c>
      <c r="D198" s="10" t="s">
        <v>76</v>
      </c>
      <c r="E198" s="10">
        <v>4.0</v>
      </c>
      <c r="J198" s="10"/>
    </row>
    <row r="199">
      <c r="A199" s="10" t="s">
        <v>2757</v>
      </c>
      <c r="B199" s="31">
        <v>0.18792824074074074</v>
      </c>
      <c r="C199" s="10" t="s">
        <v>70</v>
      </c>
      <c r="D199" s="10" t="s">
        <v>91</v>
      </c>
      <c r="E199" s="10">
        <v>10.0</v>
      </c>
      <c r="H199" s="10" t="s">
        <v>2729</v>
      </c>
    </row>
    <row r="200">
      <c r="A200" s="10" t="s">
        <v>2757</v>
      </c>
      <c r="B200" s="31">
        <v>0.1881712962962963</v>
      </c>
      <c r="C200" s="10" t="s">
        <v>70</v>
      </c>
      <c r="D200" s="10" t="s">
        <v>93</v>
      </c>
      <c r="E200" s="10" t="s">
        <v>75</v>
      </c>
      <c r="F200" s="10" t="s">
        <v>75</v>
      </c>
      <c r="J200" s="10" t="s">
        <v>2291</v>
      </c>
    </row>
    <row r="201">
      <c r="A201" s="10" t="s">
        <v>2757</v>
      </c>
      <c r="B201" s="31">
        <v>0.1881712962962963</v>
      </c>
      <c r="C201" s="10" t="s">
        <v>70</v>
      </c>
      <c r="D201" s="10" t="s">
        <v>93</v>
      </c>
      <c r="E201" s="10">
        <v>22.0</v>
      </c>
      <c r="F201">
        <f>E201-10</f>
        <v>12</v>
      </c>
      <c r="J201" s="10" t="s">
        <v>2859</v>
      </c>
    </row>
    <row r="202">
      <c r="A202" s="10" t="s">
        <v>2757</v>
      </c>
      <c r="B202" s="31">
        <v>0.1881712962962963</v>
      </c>
      <c r="C202" s="10" t="s">
        <v>70</v>
      </c>
      <c r="D202" s="10" t="s">
        <v>76</v>
      </c>
      <c r="E202" s="10">
        <v>4.0</v>
      </c>
      <c r="J202" s="10"/>
    </row>
    <row r="203">
      <c r="A203" s="10" t="s">
        <v>2757</v>
      </c>
      <c r="B203" s="31">
        <v>0.18828703703703703</v>
      </c>
      <c r="C203" s="10" t="s">
        <v>70</v>
      </c>
      <c r="D203" s="10" t="s">
        <v>91</v>
      </c>
      <c r="E203" s="10">
        <v>10.0</v>
      </c>
      <c r="H203" s="10" t="s">
        <v>2729</v>
      </c>
    </row>
    <row r="204">
      <c r="A204" s="10" t="s">
        <v>2757</v>
      </c>
      <c r="B204" s="31">
        <v>0.1900925925925926</v>
      </c>
      <c r="C204" s="10" t="s">
        <v>74</v>
      </c>
      <c r="D204" s="10" t="s">
        <v>93</v>
      </c>
      <c r="E204" s="10">
        <v>13.0</v>
      </c>
      <c r="J204" s="10" t="s">
        <v>2723</v>
      </c>
    </row>
    <row r="205">
      <c r="A205" s="10" t="s">
        <v>2757</v>
      </c>
      <c r="B205" s="31">
        <v>0.1900925925925926</v>
      </c>
      <c r="C205" s="10" t="s">
        <v>74</v>
      </c>
      <c r="D205" s="10" t="s">
        <v>76</v>
      </c>
      <c r="E205" s="10">
        <v>1.0</v>
      </c>
      <c r="J205" s="10"/>
    </row>
    <row r="206">
      <c r="A206" s="10" t="s">
        <v>2757</v>
      </c>
      <c r="B206" s="31">
        <v>0.1905787037037037</v>
      </c>
      <c r="C206" s="10" t="s">
        <v>74</v>
      </c>
      <c r="D206" s="10" t="s">
        <v>93</v>
      </c>
      <c r="E206" s="10">
        <v>24.0</v>
      </c>
      <c r="J206" s="10" t="s">
        <v>2860</v>
      </c>
    </row>
    <row r="207">
      <c r="A207" s="10" t="s">
        <v>2757</v>
      </c>
      <c r="B207" s="31">
        <v>0.1910763888888889</v>
      </c>
      <c r="C207" s="10" t="s">
        <v>82</v>
      </c>
      <c r="D207" s="10" t="s">
        <v>93</v>
      </c>
      <c r="E207" s="10" t="s">
        <v>75</v>
      </c>
      <c r="F207" s="10" t="s">
        <v>75</v>
      </c>
      <c r="J207" s="10" t="s">
        <v>2291</v>
      </c>
    </row>
    <row r="208">
      <c r="A208" s="10" t="s">
        <v>2757</v>
      </c>
      <c r="B208" s="31">
        <v>0.1910763888888889</v>
      </c>
      <c r="C208" s="10" t="s">
        <v>82</v>
      </c>
      <c r="D208" s="10" t="s">
        <v>93</v>
      </c>
      <c r="E208" s="10">
        <v>27.0</v>
      </c>
      <c r="F208" s="10">
        <v>19.0</v>
      </c>
      <c r="J208" s="10" t="s">
        <v>2861</v>
      </c>
    </row>
    <row r="209">
      <c r="A209" s="10" t="s">
        <v>2757</v>
      </c>
      <c r="B209" s="31">
        <v>0.19126157407407407</v>
      </c>
      <c r="C209" s="10" t="s">
        <v>82</v>
      </c>
      <c r="D209" s="10" t="s">
        <v>91</v>
      </c>
      <c r="E209" s="10">
        <v>9.0</v>
      </c>
      <c r="H209" s="10" t="s">
        <v>2797</v>
      </c>
    </row>
    <row r="210">
      <c r="A210" s="10" t="s">
        <v>2757</v>
      </c>
      <c r="B210" s="31">
        <v>0.19207175925925926</v>
      </c>
      <c r="C210" s="10" t="s">
        <v>84</v>
      </c>
      <c r="D210" s="10" t="s">
        <v>93</v>
      </c>
      <c r="E210" s="10" t="s">
        <v>68</v>
      </c>
      <c r="F210" s="10">
        <v>20.0</v>
      </c>
      <c r="J210" s="10" t="s">
        <v>2293</v>
      </c>
    </row>
    <row r="211">
      <c r="A211" s="10" t="s">
        <v>2757</v>
      </c>
      <c r="B211" s="31">
        <v>0.19207175925925926</v>
      </c>
      <c r="C211" s="10" t="s">
        <v>84</v>
      </c>
      <c r="D211" s="10" t="s">
        <v>93</v>
      </c>
      <c r="E211" s="10">
        <v>17.0</v>
      </c>
      <c r="F211" s="10" t="s">
        <v>75</v>
      </c>
      <c r="J211" s="10" t="s">
        <v>2862</v>
      </c>
    </row>
    <row r="212">
      <c r="A212" s="10" t="s">
        <v>2757</v>
      </c>
      <c r="B212" s="31">
        <v>0.19207175925925926</v>
      </c>
      <c r="C212" s="10" t="s">
        <v>70</v>
      </c>
      <c r="D212" s="10" t="s">
        <v>93</v>
      </c>
      <c r="E212" s="10" t="s">
        <v>75</v>
      </c>
      <c r="F212" s="10" t="s">
        <v>75</v>
      </c>
      <c r="J212" s="10" t="s">
        <v>2293</v>
      </c>
    </row>
    <row r="213">
      <c r="A213" s="10" t="s">
        <v>2757</v>
      </c>
      <c r="B213" s="31">
        <v>0.19207175925925926</v>
      </c>
      <c r="C213" s="10" t="s">
        <v>70</v>
      </c>
      <c r="D213" s="10" t="s">
        <v>93</v>
      </c>
      <c r="E213" s="10">
        <v>15.0</v>
      </c>
      <c r="F213" s="10" t="s">
        <v>75</v>
      </c>
      <c r="J213" s="10" t="s">
        <v>2862</v>
      </c>
    </row>
    <row r="214">
      <c r="A214" s="10" t="s">
        <v>2757</v>
      </c>
      <c r="B214" s="31">
        <v>0.18085648148148148</v>
      </c>
      <c r="C214" s="10" t="s">
        <v>84</v>
      </c>
      <c r="D214" s="10" t="s">
        <v>2863</v>
      </c>
      <c r="E214" s="10">
        <v>6.0</v>
      </c>
      <c r="F214">
        <f>E214-3</f>
        <v>3</v>
      </c>
      <c r="J214" s="10" t="s">
        <v>2864</v>
      </c>
    </row>
    <row r="215">
      <c r="A215" s="10" t="s">
        <v>2757</v>
      </c>
      <c r="B215" s="31">
        <v>0.19554398148148147</v>
      </c>
      <c r="C215" s="10" t="s">
        <v>69</v>
      </c>
      <c r="D215" s="10" t="s">
        <v>166</v>
      </c>
      <c r="E215" s="10">
        <v>19.0</v>
      </c>
      <c r="F215" s="10" t="s">
        <v>75</v>
      </c>
      <c r="J215" s="10" t="s">
        <v>2852</v>
      </c>
    </row>
    <row r="216">
      <c r="A216" s="10" t="s">
        <v>2757</v>
      </c>
      <c r="B216" s="31">
        <v>0.19628472222222224</v>
      </c>
      <c r="C216" s="10" t="s">
        <v>69</v>
      </c>
      <c r="D216" s="10" t="s">
        <v>93</v>
      </c>
      <c r="E216" s="10" t="s">
        <v>75</v>
      </c>
      <c r="F216" s="10" t="s">
        <v>75</v>
      </c>
      <c r="J216" s="10" t="s">
        <v>2291</v>
      </c>
    </row>
    <row r="217">
      <c r="A217" s="10" t="s">
        <v>2757</v>
      </c>
      <c r="B217" s="31">
        <v>0.19628472222222224</v>
      </c>
      <c r="C217" s="10" t="s">
        <v>69</v>
      </c>
      <c r="D217" s="10" t="s">
        <v>93</v>
      </c>
      <c r="E217" s="10">
        <v>16.0</v>
      </c>
      <c r="F217">
        <f>E217-9</f>
        <v>7</v>
      </c>
      <c r="J217" s="10" t="s">
        <v>2865</v>
      </c>
    </row>
    <row r="218">
      <c r="A218" s="10" t="s">
        <v>2757</v>
      </c>
      <c r="B218" s="31">
        <v>0.19628472222222224</v>
      </c>
      <c r="C218" s="10" t="s">
        <v>69</v>
      </c>
      <c r="D218" s="10" t="s">
        <v>76</v>
      </c>
      <c r="E218" s="10">
        <v>4.0</v>
      </c>
      <c r="J218" s="10"/>
    </row>
    <row r="219">
      <c r="A219" s="10" t="s">
        <v>2757</v>
      </c>
      <c r="B219" s="31">
        <v>0.19644675925925925</v>
      </c>
      <c r="C219" s="10" t="s">
        <v>69</v>
      </c>
      <c r="D219" s="10" t="s">
        <v>91</v>
      </c>
      <c r="E219" s="10">
        <v>27.0</v>
      </c>
      <c r="H219" s="10" t="s">
        <v>2866</v>
      </c>
    </row>
    <row r="220">
      <c r="A220" s="10" t="s">
        <v>2757</v>
      </c>
      <c r="B220" s="31">
        <v>0.19740740740740742</v>
      </c>
      <c r="C220" s="10" t="s">
        <v>69</v>
      </c>
      <c r="D220" s="10" t="s">
        <v>2867</v>
      </c>
      <c r="E220" s="10">
        <v>12.0</v>
      </c>
      <c r="F220">
        <f>E220-4</f>
        <v>8</v>
      </c>
    </row>
    <row r="221">
      <c r="A221" s="10" t="s">
        <v>2757</v>
      </c>
      <c r="B221" s="31">
        <v>0.19826388888888888</v>
      </c>
      <c r="C221" s="10" t="s">
        <v>70</v>
      </c>
      <c r="D221" s="10" t="s">
        <v>93</v>
      </c>
      <c r="E221" s="10" t="s">
        <v>75</v>
      </c>
      <c r="F221" s="10" t="s">
        <v>75</v>
      </c>
      <c r="J221" s="10" t="s">
        <v>2291</v>
      </c>
    </row>
    <row r="222">
      <c r="A222" s="10" t="s">
        <v>2757</v>
      </c>
      <c r="B222" s="31">
        <v>0.19826388888888888</v>
      </c>
      <c r="C222" s="10" t="s">
        <v>70</v>
      </c>
      <c r="D222" s="10" t="s">
        <v>93</v>
      </c>
      <c r="E222" s="10">
        <v>22.0</v>
      </c>
      <c r="F222" s="10" t="s">
        <v>75</v>
      </c>
      <c r="J222" s="10" t="s">
        <v>2868</v>
      </c>
    </row>
    <row r="223">
      <c r="A223" s="10" t="s">
        <v>2757</v>
      </c>
      <c r="B223" s="31">
        <v>0.19837962962962963</v>
      </c>
      <c r="C223" s="10" t="s">
        <v>70</v>
      </c>
      <c r="D223" s="10" t="s">
        <v>91</v>
      </c>
      <c r="E223" s="10">
        <v>10.0</v>
      </c>
      <c r="H223" s="10" t="s">
        <v>2359</v>
      </c>
    </row>
    <row r="224">
      <c r="A224" s="10" t="s">
        <v>2757</v>
      </c>
      <c r="B224" s="31">
        <v>0.19864583333333333</v>
      </c>
      <c r="C224" s="10" t="s">
        <v>70</v>
      </c>
      <c r="D224" s="10" t="s">
        <v>93</v>
      </c>
      <c r="E224" s="10" t="s">
        <v>75</v>
      </c>
      <c r="F224" s="10" t="s">
        <v>75</v>
      </c>
      <c r="J224" s="10" t="s">
        <v>2291</v>
      </c>
    </row>
    <row r="225">
      <c r="A225" s="10" t="s">
        <v>2757</v>
      </c>
      <c r="B225" s="31">
        <v>0.19864583333333333</v>
      </c>
      <c r="C225" s="10" t="s">
        <v>70</v>
      </c>
      <c r="D225" s="10" t="s">
        <v>93</v>
      </c>
      <c r="E225" s="10">
        <v>22.0</v>
      </c>
      <c r="F225" s="10" t="s">
        <v>75</v>
      </c>
      <c r="J225" s="10" t="s">
        <v>2868</v>
      </c>
    </row>
    <row r="226">
      <c r="A226" s="10" t="s">
        <v>2757</v>
      </c>
      <c r="B226" s="31">
        <v>0.19873842592592592</v>
      </c>
      <c r="C226" s="10" t="s">
        <v>70</v>
      </c>
      <c r="D226" s="10" t="s">
        <v>91</v>
      </c>
      <c r="E226" s="10">
        <v>8.0</v>
      </c>
      <c r="H226" s="10" t="s">
        <v>2869</v>
      </c>
    </row>
    <row r="227">
      <c r="A227" s="10" t="s">
        <v>2757</v>
      </c>
      <c r="B227" s="31">
        <v>0.19918981481481482</v>
      </c>
      <c r="C227" s="10" t="s">
        <v>70</v>
      </c>
      <c r="D227" s="10" t="s">
        <v>93</v>
      </c>
      <c r="E227" s="10" t="s">
        <v>75</v>
      </c>
      <c r="F227" s="10" t="s">
        <v>75</v>
      </c>
      <c r="J227" s="10" t="s">
        <v>2291</v>
      </c>
    </row>
    <row r="228">
      <c r="A228" s="10" t="s">
        <v>2757</v>
      </c>
      <c r="B228" s="31">
        <v>0.19918981481481482</v>
      </c>
      <c r="C228" s="10" t="s">
        <v>70</v>
      </c>
      <c r="D228" s="10" t="s">
        <v>93</v>
      </c>
      <c r="E228">
        <f>F228+10</f>
        <v>28</v>
      </c>
      <c r="F228" s="10">
        <v>18.0</v>
      </c>
      <c r="J228" s="10" t="s">
        <v>2870</v>
      </c>
    </row>
    <row r="229">
      <c r="A229" s="10" t="s">
        <v>2757</v>
      </c>
      <c r="B229" s="31">
        <v>0.19918981481481482</v>
      </c>
      <c r="C229" s="10" t="s">
        <v>70</v>
      </c>
      <c r="D229" s="10" t="s">
        <v>76</v>
      </c>
      <c r="E229" s="10">
        <v>2.0</v>
      </c>
      <c r="F229" s="10"/>
      <c r="J229" s="10"/>
    </row>
    <row r="230">
      <c r="A230" s="10" t="s">
        <v>2757</v>
      </c>
      <c r="B230" s="31">
        <v>0.1992824074074074</v>
      </c>
      <c r="C230" s="10" t="s">
        <v>70</v>
      </c>
      <c r="D230" s="10" t="s">
        <v>91</v>
      </c>
      <c r="E230" s="10">
        <v>8.0</v>
      </c>
      <c r="H230" s="10" t="s">
        <v>2869</v>
      </c>
    </row>
    <row r="231">
      <c r="A231" s="10" t="s">
        <v>2757</v>
      </c>
      <c r="B231" s="31">
        <v>0.1995023148148148</v>
      </c>
      <c r="C231" s="10" t="s">
        <v>74</v>
      </c>
      <c r="D231" s="10" t="s">
        <v>93</v>
      </c>
      <c r="E231" s="10" t="s">
        <v>88</v>
      </c>
      <c r="F231" s="10">
        <v>1.0</v>
      </c>
      <c r="J231" s="10" t="s">
        <v>2291</v>
      </c>
    </row>
    <row r="232">
      <c r="A232" s="10" t="s">
        <v>2757</v>
      </c>
      <c r="B232" s="31">
        <v>0.1995023148148148</v>
      </c>
      <c r="C232" s="10" t="s">
        <v>74</v>
      </c>
      <c r="D232" s="10" t="s">
        <v>93</v>
      </c>
      <c r="E232" s="10">
        <v>18.0</v>
      </c>
      <c r="F232" s="10" t="s">
        <v>75</v>
      </c>
      <c r="J232" s="10" t="s">
        <v>2871</v>
      </c>
    </row>
    <row r="233">
      <c r="A233" s="10" t="s">
        <v>2757</v>
      </c>
      <c r="B233" s="31">
        <v>0.19972222222222222</v>
      </c>
      <c r="C233" s="10" t="s">
        <v>74</v>
      </c>
      <c r="D233" s="10" t="s">
        <v>93</v>
      </c>
      <c r="E233" s="10" t="s">
        <v>75</v>
      </c>
      <c r="F233" s="10" t="s">
        <v>75</v>
      </c>
      <c r="J233" s="10" t="s">
        <v>2291</v>
      </c>
    </row>
    <row r="234">
      <c r="A234" s="10" t="s">
        <v>2757</v>
      </c>
      <c r="B234" s="31">
        <v>0.19972222222222222</v>
      </c>
      <c r="C234" s="10" t="s">
        <v>74</v>
      </c>
      <c r="D234" s="10" t="s">
        <v>93</v>
      </c>
      <c r="E234" s="10">
        <v>32.0</v>
      </c>
      <c r="F234" s="10" t="s">
        <v>75</v>
      </c>
      <c r="J234" s="10" t="s">
        <v>2872</v>
      </c>
    </row>
    <row r="235">
      <c r="A235" s="10" t="s">
        <v>2757</v>
      </c>
      <c r="B235" s="31">
        <v>0.19984953703703703</v>
      </c>
      <c r="C235" s="10" t="s">
        <v>74</v>
      </c>
      <c r="D235" s="10" t="s">
        <v>91</v>
      </c>
      <c r="E235" s="10">
        <v>22.0</v>
      </c>
      <c r="H235" s="10" t="s">
        <v>2800</v>
      </c>
    </row>
    <row r="236">
      <c r="A236" s="10" t="s">
        <v>2757</v>
      </c>
      <c r="B236" s="31">
        <v>0.2002662037037037</v>
      </c>
      <c r="C236" s="10" t="s">
        <v>82</v>
      </c>
      <c r="D236" s="10" t="s">
        <v>93</v>
      </c>
      <c r="E236" s="10" t="s">
        <v>75</v>
      </c>
      <c r="F236" s="10" t="s">
        <v>75</v>
      </c>
      <c r="J236" s="10" t="s">
        <v>2291</v>
      </c>
    </row>
    <row r="237">
      <c r="A237" s="10" t="s">
        <v>2757</v>
      </c>
      <c r="B237" s="31">
        <v>0.2002662037037037</v>
      </c>
      <c r="C237" s="10" t="s">
        <v>82</v>
      </c>
      <c r="D237" s="10" t="s">
        <v>93</v>
      </c>
      <c r="E237" s="10">
        <v>16.0</v>
      </c>
      <c r="F237" s="10" t="s">
        <v>75</v>
      </c>
      <c r="J237" s="10" t="s">
        <v>2873</v>
      </c>
    </row>
    <row r="238">
      <c r="A238" s="10" t="s">
        <v>2757</v>
      </c>
      <c r="B238" s="31">
        <v>0.2010185185185185</v>
      </c>
      <c r="C238" s="10" t="s">
        <v>82</v>
      </c>
      <c r="D238" s="10" t="s">
        <v>81</v>
      </c>
      <c r="E238" s="10">
        <v>21.0</v>
      </c>
      <c r="F238" s="10" t="s">
        <v>75</v>
      </c>
      <c r="J238" s="10" t="s">
        <v>2852</v>
      </c>
    </row>
    <row r="239">
      <c r="A239" s="10" t="s">
        <v>2757</v>
      </c>
      <c r="B239" s="31">
        <v>0.20135416666666667</v>
      </c>
      <c r="C239" s="10" t="s">
        <v>82</v>
      </c>
      <c r="D239" s="10" t="s">
        <v>81</v>
      </c>
      <c r="E239" s="10">
        <v>13.0</v>
      </c>
      <c r="F239" s="10" t="s">
        <v>75</v>
      </c>
      <c r="J239" s="10" t="s">
        <v>2852</v>
      </c>
    </row>
    <row r="240">
      <c r="A240" s="10" t="s">
        <v>2757</v>
      </c>
      <c r="B240" s="31">
        <v>0.20166666666666666</v>
      </c>
      <c r="C240" s="10" t="s">
        <v>82</v>
      </c>
      <c r="D240" s="10" t="s">
        <v>93</v>
      </c>
      <c r="E240" s="10">
        <v>16.0</v>
      </c>
      <c r="F240">
        <f>E240-9</f>
        <v>7</v>
      </c>
      <c r="J240" s="10" t="s">
        <v>2874</v>
      </c>
    </row>
    <row r="241">
      <c r="A241" s="10" t="s">
        <v>2757</v>
      </c>
      <c r="B241" s="31">
        <v>0.20166666666666666</v>
      </c>
      <c r="C241" s="10" t="s">
        <v>82</v>
      </c>
      <c r="D241" s="10" t="s">
        <v>76</v>
      </c>
      <c r="E241" s="10">
        <v>4.0</v>
      </c>
      <c r="J241" s="10"/>
    </row>
    <row r="242">
      <c r="A242" s="10" t="s">
        <v>2757</v>
      </c>
      <c r="B242" s="31">
        <v>0.20174768518518518</v>
      </c>
      <c r="C242" s="10" t="s">
        <v>82</v>
      </c>
      <c r="D242" s="10" t="s">
        <v>91</v>
      </c>
      <c r="E242" s="10">
        <v>5.0</v>
      </c>
      <c r="H242" s="10" t="s">
        <v>2875</v>
      </c>
    </row>
    <row r="243">
      <c r="A243" s="10" t="s">
        <v>2757</v>
      </c>
      <c r="B243" s="31">
        <v>0.20246527777777779</v>
      </c>
      <c r="C243" s="10" t="s">
        <v>66</v>
      </c>
      <c r="D243" s="10" t="s">
        <v>93</v>
      </c>
      <c r="E243" s="10" t="s">
        <v>75</v>
      </c>
      <c r="F243" s="10" t="s">
        <v>75</v>
      </c>
      <c r="J243" s="10" t="s">
        <v>2291</v>
      </c>
    </row>
    <row r="244">
      <c r="A244" s="10" t="s">
        <v>2757</v>
      </c>
      <c r="B244" s="31">
        <v>0.20246527777777779</v>
      </c>
      <c r="C244" s="10" t="s">
        <v>66</v>
      </c>
      <c r="D244" s="10" t="s">
        <v>93</v>
      </c>
      <c r="E244" s="10">
        <v>21.0</v>
      </c>
      <c r="F244">
        <f>E244-10</f>
        <v>11</v>
      </c>
      <c r="J244" s="10" t="s">
        <v>2876</v>
      </c>
    </row>
    <row r="245">
      <c r="A245" s="10" t="s">
        <v>2757</v>
      </c>
      <c r="B245" s="31">
        <v>0.20246527777777779</v>
      </c>
      <c r="C245" s="10" t="s">
        <v>66</v>
      </c>
      <c r="D245" s="10" t="s">
        <v>76</v>
      </c>
      <c r="E245" s="10">
        <v>1.0</v>
      </c>
      <c r="J245" s="10" t="s">
        <v>1604</v>
      </c>
    </row>
    <row r="246">
      <c r="A246" s="10" t="s">
        <v>2757</v>
      </c>
      <c r="B246" s="31">
        <v>0.20267361111111112</v>
      </c>
      <c r="C246" s="10" t="s">
        <v>66</v>
      </c>
      <c r="D246" s="10" t="s">
        <v>93</v>
      </c>
      <c r="E246" s="10" t="s">
        <v>75</v>
      </c>
      <c r="F246" s="10" t="s">
        <v>75</v>
      </c>
      <c r="J246" s="10" t="s">
        <v>2291</v>
      </c>
    </row>
    <row r="247">
      <c r="A247" s="10" t="s">
        <v>2757</v>
      </c>
      <c r="B247" s="31">
        <v>0.20267361111111112</v>
      </c>
      <c r="C247" s="10" t="s">
        <v>66</v>
      </c>
      <c r="D247" s="10" t="s">
        <v>93</v>
      </c>
      <c r="E247" s="10">
        <v>30.0</v>
      </c>
      <c r="F247" s="10" t="s">
        <v>75</v>
      </c>
      <c r="J247" s="10" t="s">
        <v>2877</v>
      </c>
    </row>
    <row r="248">
      <c r="A248" s="10" t="s">
        <v>2757</v>
      </c>
      <c r="B248" s="31">
        <v>0.20273148148148148</v>
      </c>
      <c r="C248" s="10" t="s">
        <v>66</v>
      </c>
      <c r="D248" s="10" t="s">
        <v>91</v>
      </c>
      <c r="E248" s="10">
        <v>31.0</v>
      </c>
      <c r="H248" s="10" t="s">
        <v>2878</v>
      </c>
    </row>
    <row r="249">
      <c r="A249" s="10" t="s">
        <v>2757</v>
      </c>
      <c r="B249" s="31">
        <v>0.20353009259259258</v>
      </c>
      <c r="C249" s="10" t="s">
        <v>968</v>
      </c>
      <c r="D249" s="10" t="s">
        <v>91</v>
      </c>
      <c r="E249" s="10">
        <v>39.0</v>
      </c>
      <c r="H249" s="10" t="s">
        <v>2879</v>
      </c>
      <c r="J249" s="10" t="s">
        <v>2459</v>
      </c>
    </row>
    <row r="250">
      <c r="A250" s="10" t="s">
        <v>2757</v>
      </c>
      <c r="B250" s="31">
        <v>0.20439814814814813</v>
      </c>
      <c r="C250" s="10" t="s">
        <v>84</v>
      </c>
      <c r="D250" s="10" t="s">
        <v>93</v>
      </c>
      <c r="E250" s="10" t="s">
        <v>75</v>
      </c>
      <c r="F250" s="10" t="s">
        <v>75</v>
      </c>
      <c r="J250" s="10" t="s">
        <v>2291</v>
      </c>
    </row>
    <row r="251">
      <c r="A251" s="10" t="s">
        <v>2757</v>
      </c>
      <c r="B251" s="31">
        <v>0.20439814814814813</v>
      </c>
      <c r="C251" s="10" t="s">
        <v>84</v>
      </c>
      <c r="D251" s="10" t="s">
        <v>93</v>
      </c>
      <c r="E251">
        <f>F251+8</f>
        <v>24</v>
      </c>
      <c r="F251" s="10">
        <v>16.0</v>
      </c>
      <c r="J251" s="10" t="s">
        <v>2880</v>
      </c>
    </row>
    <row r="252">
      <c r="A252" s="10" t="s">
        <v>2757</v>
      </c>
      <c r="B252" s="31">
        <v>0.2048148148148148</v>
      </c>
      <c r="C252" s="10" t="s">
        <v>84</v>
      </c>
      <c r="D252" s="10" t="s">
        <v>91</v>
      </c>
      <c r="E252" s="10">
        <v>22.0</v>
      </c>
      <c r="H252" s="10" t="s">
        <v>2800</v>
      </c>
    </row>
    <row r="253">
      <c r="A253" s="10" t="s">
        <v>2757</v>
      </c>
      <c r="B253" s="31">
        <v>0.20510416666666667</v>
      </c>
      <c r="C253" s="10" t="s">
        <v>84</v>
      </c>
      <c r="D253" s="10" t="s">
        <v>93</v>
      </c>
      <c r="E253" s="10" t="s">
        <v>75</v>
      </c>
      <c r="F253" s="10" t="s">
        <v>75</v>
      </c>
      <c r="J253" s="10" t="s">
        <v>2291</v>
      </c>
    </row>
    <row r="254">
      <c r="A254" s="10" t="s">
        <v>2757</v>
      </c>
      <c r="B254" s="31">
        <v>0.20510416666666667</v>
      </c>
      <c r="C254" s="10" t="s">
        <v>84</v>
      </c>
      <c r="D254" s="10" t="s">
        <v>93</v>
      </c>
      <c r="E254">
        <f>F254+8</f>
        <v>27</v>
      </c>
      <c r="F254" s="10">
        <v>19.0</v>
      </c>
      <c r="G254" s="10" t="s">
        <v>2857</v>
      </c>
      <c r="J254" s="10" t="s">
        <v>2881</v>
      </c>
    </row>
    <row r="255">
      <c r="A255" s="10" t="s">
        <v>2757</v>
      </c>
      <c r="B255" s="31">
        <v>0.20533564814814814</v>
      </c>
      <c r="C255" s="10" t="s">
        <v>84</v>
      </c>
      <c r="D255" s="10" t="s">
        <v>91</v>
      </c>
      <c r="E255" s="10">
        <v>28.0</v>
      </c>
      <c r="H255" s="10" t="s">
        <v>2882</v>
      </c>
      <c r="I255" s="10">
        <v>1.0</v>
      </c>
      <c r="J255" s="10" t="s">
        <v>2883</v>
      </c>
    </row>
  </sheetData>
  <autoFilter ref="$A$1:$J$25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14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29"/>
    <col customWidth="1" min="9" max="9" width="6.29"/>
    <col customWidth="1" min="10" max="10" width="104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2884</v>
      </c>
      <c r="B2" s="31">
        <v>0.008240740740740741</v>
      </c>
      <c r="C2" s="10" t="s">
        <v>74</v>
      </c>
      <c r="D2" s="10" t="s">
        <v>87</v>
      </c>
      <c r="E2" s="13">
        <v>19.0</v>
      </c>
      <c r="F2" s="16">
        <f>E2-5</f>
        <v>14</v>
      </c>
    </row>
    <row r="3">
      <c r="A3" s="10" t="s">
        <v>2884</v>
      </c>
      <c r="B3" s="31">
        <v>0.008263888888888888</v>
      </c>
      <c r="C3" s="10" t="s">
        <v>66</v>
      </c>
      <c r="D3" s="10" t="s">
        <v>87</v>
      </c>
      <c r="E3" s="13">
        <v>17.0</v>
      </c>
      <c r="F3" s="16">
        <f>E3-0</f>
        <v>17</v>
      </c>
    </row>
    <row r="4">
      <c r="A4" s="10" t="s">
        <v>2884</v>
      </c>
      <c r="B4" s="31">
        <v>0.008391203703703705</v>
      </c>
      <c r="C4" s="10" t="s">
        <v>70</v>
      </c>
      <c r="D4" s="10" t="s">
        <v>87</v>
      </c>
      <c r="E4" s="13">
        <v>11.0</v>
      </c>
      <c r="F4" s="16">
        <f>E4-5</f>
        <v>6</v>
      </c>
    </row>
    <row r="5">
      <c r="A5" s="10" t="s">
        <v>2884</v>
      </c>
      <c r="B5" s="31">
        <v>0.008402777777777778</v>
      </c>
      <c r="C5" s="10" t="s">
        <v>82</v>
      </c>
      <c r="D5" s="10" t="s">
        <v>87</v>
      </c>
      <c r="E5" s="13">
        <v>11.0</v>
      </c>
      <c r="F5" s="16">
        <f t="shared" ref="F5:F6" si="1">E5-1</f>
        <v>10</v>
      </c>
    </row>
    <row r="6">
      <c r="A6" s="10" t="s">
        <v>2884</v>
      </c>
      <c r="B6" s="31">
        <v>0.008506944444444444</v>
      </c>
      <c r="C6" s="10" t="s">
        <v>968</v>
      </c>
      <c r="D6" s="10" t="s">
        <v>87</v>
      </c>
      <c r="E6" s="13">
        <v>9.0</v>
      </c>
      <c r="F6" s="16">
        <f t="shared" si="1"/>
        <v>8</v>
      </c>
    </row>
    <row r="7">
      <c r="A7" s="10" t="s">
        <v>2884</v>
      </c>
      <c r="B7" s="31">
        <v>0.008541666666666666</v>
      </c>
      <c r="C7" s="10" t="s">
        <v>69</v>
      </c>
      <c r="D7" s="10" t="s">
        <v>87</v>
      </c>
      <c r="E7" s="13" t="s">
        <v>88</v>
      </c>
      <c r="F7" s="13">
        <v>1.0</v>
      </c>
    </row>
    <row r="8">
      <c r="A8" s="10" t="s">
        <v>2884</v>
      </c>
      <c r="B8" s="31">
        <v>0.008576388888888889</v>
      </c>
      <c r="C8" s="10" t="s">
        <v>84</v>
      </c>
      <c r="D8" s="10" t="s">
        <v>87</v>
      </c>
      <c r="E8" s="13" t="s">
        <v>75</v>
      </c>
      <c r="F8" s="13" t="s">
        <v>75</v>
      </c>
      <c r="J8" s="10" t="s">
        <v>85</v>
      </c>
    </row>
    <row r="9">
      <c r="A9" s="10" t="s">
        <v>2884</v>
      </c>
      <c r="B9" s="31">
        <v>0.008576388888888889</v>
      </c>
      <c r="C9" s="10" t="s">
        <v>84</v>
      </c>
      <c r="D9" s="10" t="s">
        <v>87</v>
      </c>
      <c r="E9" s="13">
        <v>7.0</v>
      </c>
      <c r="F9" s="13">
        <v>5.0</v>
      </c>
      <c r="J9" s="10" t="s">
        <v>86</v>
      </c>
    </row>
    <row r="10">
      <c r="A10" s="10" t="s">
        <v>2884</v>
      </c>
      <c r="B10" s="31">
        <v>0.008993055555555556</v>
      </c>
      <c r="C10" s="10" t="s">
        <v>74</v>
      </c>
      <c r="D10" s="10" t="s">
        <v>93</v>
      </c>
      <c r="E10" s="13">
        <v>23.0</v>
      </c>
      <c r="F10" s="16">
        <f>E10-10</f>
        <v>13</v>
      </c>
      <c r="J10" s="10" t="s">
        <v>1363</v>
      </c>
    </row>
    <row r="11">
      <c r="A11" s="10" t="s">
        <v>2884</v>
      </c>
      <c r="B11" s="31">
        <v>0.009189814814814816</v>
      </c>
      <c r="C11" s="10" t="s">
        <v>74</v>
      </c>
      <c r="D11" s="10" t="s">
        <v>91</v>
      </c>
      <c r="E11" s="13">
        <v>29.0</v>
      </c>
      <c r="F11" s="16"/>
    </row>
    <row r="12">
      <c r="A12" s="10" t="s">
        <v>2884</v>
      </c>
      <c r="B12" s="31">
        <v>0.010243055555555556</v>
      </c>
      <c r="C12" s="10" t="s">
        <v>66</v>
      </c>
      <c r="D12" s="10" t="s">
        <v>89</v>
      </c>
      <c r="E12" s="13">
        <v>24.0</v>
      </c>
      <c r="F12" s="16">
        <f t="shared" ref="F12:F13" si="2">E12-9</f>
        <v>15</v>
      </c>
      <c r="J12" s="10" t="s">
        <v>171</v>
      </c>
    </row>
    <row r="13">
      <c r="A13" s="10" t="s">
        <v>2884</v>
      </c>
      <c r="B13" s="31">
        <v>0.010266203703703704</v>
      </c>
      <c r="C13" s="10" t="s">
        <v>66</v>
      </c>
      <c r="D13" s="10" t="s">
        <v>89</v>
      </c>
      <c r="E13" s="13">
        <v>26.0</v>
      </c>
      <c r="F13" s="16">
        <f t="shared" si="2"/>
        <v>17</v>
      </c>
      <c r="J13" s="10" t="s">
        <v>171</v>
      </c>
    </row>
    <row r="14">
      <c r="A14" s="10" t="s">
        <v>2884</v>
      </c>
      <c r="B14" s="31">
        <v>0.010335648148148148</v>
      </c>
      <c r="C14" s="10" t="s">
        <v>66</v>
      </c>
      <c r="D14" s="10" t="s">
        <v>91</v>
      </c>
      <c r="E14" s="13">
        <v>14.0</v>
      </c>
      <c r="F14" s="16"/>
      <c r="H14" s="10" t="s">
        <v>2885</v>
      </c>
    </row>
    <row r="15">
      <c r="A15" s="10" t="s">
        <v>2884</v>
      </c>
      <c r="B15" s="31">
        <v>0.010358796296296297</v>
      </c>
      <c r="C15" s="10" t="s">
        <v>66</v>
      </c>
      <c r="D15" s="10" t="s">
        <v>91</v>
      </c>
      <c r="E15" s="13">
        <v>14.0</v>
      </c>
      <c r="F15" s="16"/>
      <c r="H15" s="10" t="s">
        <v>2885</v>
      </c>
    </row>
    <row r="16">
      <c r="A16" s="10" t="s">
        <v>2884</v>
      </c>
      <c r="B16" s="31">
        <v>0.012453703703703703</v>
      </c>
      <c r="C16" s="10" t="s">
        <v>70</v>
      </c>
      <c r="D16" s="10" t="s">
        <v>93</v>
      </c>
      <c r="E16" s="13">
        <v>27.0</v>
      </c>
      <c r="F16" s="16">
        <f>E16-10</f>
        <v>17</v>
      </c>
      <c r="J16" s="10" t="s">
        <v>605</v>
      </c>
    </row>
    <row r="17">
      <c r="A17" s="10" t="s">
        <v>2884</v>
      </c>
      <c r="B17" s="31">
        <v>0.012488425925925925</v>
      </c>
      <c r="C17" s="10" t="s">
        <v>84</v>
      </c>
      <c r="D17" s="10" t="s">
        <v>93</v>
      </c>
      <c r="E17" s="13">
        <v>27.0</v>
      </c>
      <c r="F17" s="13">
        <v>19.0</v>
      </c>
      <c r="G17" s="10" t="s">
        <v>137</v>
      </c>
      <c r="J17" s="10" t="s">
        <v>2886</v>
      </c>
    </row>
    <row r="18">
      <c r="A18" s="10" t="s">
        <v>2884</v>
      </c>
      <c r="B18" s="31">
        <v>0.012615740740740742</v>
      </c>
      <c r="C18" s="10" t="s">
        <v>70</v>
      </c>
      <c r="D18" s="10" t="s">
        <v>91</v>
      </c>
      <c r="E18" s="13">
        <v>12.0</v>
      </c>
      <c r="F18" s="16"/>
      <c r="H18" s="10" t="s">
        <v>2368</v>
      </c>
    </row>
    <row r="19">
      <c r="A19" s="10" t="s">
        <v>2884</v>
      </c>
      <c r="B19" s="31">
        <v>0.014675925925925926</v>
      </c>
      <c r="C19" s="10" t="s">
        <v>84</v>
      </c>
      <c r="D19" s="10" t="s">
        <v>91</v>
      </c>
      <c r="E19" s="13">
        <v>34.0</v>
      </c>
      <c r="F19" s="16"/>
      <c r="H19" s="10" t="s">
        <v>2887</v>
      </c>
    </row>
    <row r="20">
      <c r="A20" s="10" t="s">
        <v>2884</v>
      </c>
      <c r="B20" s="31">
        <v>0.013252314814814814</v>
      </c>
      <c r="C20" s="10" t="s">
        <v>968</v>
      </c>
      <c r="D20" s="10" t="s">
        <v>81</v>
      </c>
      <c r="E20" s="13" t="s">
        <v>75</v>
      </c>
      <c r="F20" s="13" t="s">
        <v>75</v>
      </c>
      <c r="J20" s="10" t="s">
        <v>85</v>
      </c>
    </row>
    <row r="21">
      <c r="A21" s="10" t="s">
        <v>2884</v>
      </c>
      <c r="B21" s="31">
        <v>0.013252314814814814</v>
      </c>
      <c r="C21" s="10" t="s">
        <v>968</v>
      </c>
      <c r="D21" s="10" t="s">
        <v>81</v>
      </c>
      <c r="E21" s="13">
        <v>10.0</v>
      </c>
      <c r="F21" s="16">
        <f>E21-3</f>
        <v>7</v>
      </c>
      <c r="J21" s="10" t="s">
        <v>768</v>
      </c>
    </row>
    <row r="22">
      <c r="A22" s="10" t="s">
        <v>2884</v>
      </c>
      <c r="B22" s="31">
        <v>0.015509259259259259</v>
      </c>
      <c r="C22" s="10" t="s">
        <v>968</v>
      </c>
      <c r="D22" s="10" t="s">
        <v>127</v>
      </c>
      <c r="E22" s="13" t="s">
        <v>75</v>
      </c>
      <c r="F22" s="13" t="s">
        <v>75</v>
      </c>
      <c r="J22" s="10" t="s">
        <v>160</v>
      </c>
    </row>
    <row r="23">
      <c r="A23" s="10" t="s">
        <v>2884</v>
      </c>
      <c r="B23" s="31">
        <v>0.015509259259259259</v>
      </c>
      <c r="C23" s="10" t="s">
        <v>968</v>
      </c>
      <c r="D23" s="10" t="s">
        <v>127</v>
      </c>
      <c r="E23" s="13">
        <v>6.0</v>
      </c>
      <c r="F23" s="16">
        <f>E23-3</f>
        <v>3</v>
      </c>
      <c r="J23" s="10" t="s">
        <v>161</v>
      </c>
    </row>
    <row r="24">
      <c r="A24" s="10" t="s">
        <v>2884</v>
      </c>
      <c r="B24" s="31">
        <v>0.015891203703703703</v>
      </c>
      <c r="C24" s="10" t="s">
        <v>70</v>
      </c>
      <c r="D24" s="10" t="s">
        <v>93</v>
      </c>
      <c r="E24" s="13">
        <v>17.0</v>
      </c>
      <c r="F24" s="16">
        <f>E24-10</f>
        <v>7</v>
      </c>
      <c r="J24" s="10" t="s">
        <v>99</v>
      </c>
    </row>
    <row r="25">
      <c r="A25" s="10" t="s">
        <v>2884</v>
      </c>
      <c r="B25" s="31">
        <v>0.016006944444444445</v>
      </c>
      <c r="C25" s="10" t="s">
        <v>70</v>
      </c>
      <c r="D25" s="10" t="s">
        <v>91</v>
      </c>
      <c r="E25" s="13">
        <v>10.0</v>
      </c>
      <c r="F25" s="16"/>
      <c r="H25" s="10" t="s">
        <v>2359</v>
      </c>
    </row>
    <row r="26">
      <c r="A26" s="10" t="s">
        <v>2884</v>
      </c>
      <c r="B26" s="31">
        <v>0.01605324074074074</v>
      </c>
      <c r="C26" s="10" t="s">
        <v>70</v>
      </c>
      <c r="D26" s="10" t="s">
        <v>93</v>
      </c>
      <c r="E26" s="13">
        <v>25.0</v>
      </c>
      <c r="F26" s="16">
        <f>E26-10</f>
        <v>15</v>
      </c>
      <c r="J26" s="10" t="s">
        <v>99</v>
      </c>
    </row>
    <row r="27">
      <c r="A27" s="10" t="s">
        <v>2884</v>
      </c>
      <c r="B27" s="31">
        <v>0.016087962962962964</v>
      </c>
      <c r="C27" s="10" t="s">
        <v>70</v>
      </c>
      <c r="D27" s="10" t="s">
        <v>91</v>
      </c>
      <c r="E27" s="13">
        <v>11.0</v>
      </c>
      <c r="F27" s="16"/>
      <c r="H27" s="10" t="s">
        <v>2888</v>
      </c>
    </row>
    <row r="28">
      <c r="A28" s="10" t="s">
        <v>2884</v>
      </c>
      <c r="B28" s="31">
        <v>0.016238425925925927</v>
      </c>
      <c r="C28" s="10" t="s">
        <v>70</v>
      </c>
      <c r="D28" s="10" t="s">
        <v>93</v>
      </c>
      <c r="E28" s="13">
        <v>16.0</v>
      </c>
      <c r="F28" s="16">
        <f>E28-10</f>
        <v>6</v>
      </c>
      <c r="J28" s="10" t="s">
        <v>99</v>
      </c>
    </row>
    <row r="29">
      <c r="A29" s="10" t="s">
        <v>2884</v>
      </c>
      <c r="B29" s="31">
        <v>0.01628472222222222</v>
      </c>
      <c r="C29" s="10" t="s">
        <v>70</v>
      </c>
      <c r="D29" s="10" t="s">
        <v>91</v>
      </c>
      <c r="E29" s="13">
        <v>9.0</v>
      </c>
      <c r="F29" s="16"/>
      <c r="H29" s="10" t="s">
        <v>2889</v>
      </c>
    </row>
    <row r="30">
      <c r="A30" s="10" t="s">
        <v>2884</v>
      </c>
      <c r="B30" s="31">
        <v>0.01726851851851852</v>
      </c>
      <c r="C30" s="10" t="s">
        <v>82</v>
      </c>
      <c r="D30" s="10" t="s">
        <v>195</v>
      </c>
      <c r="E30" s="13" t="s">
        <v>75</v>
      </c>
      <c r="F30" s="13" t="s">
        <v>75</v>
      </c>
      <c r="J30" s="10" t="s">
        <v>2890</v>
      </c>
    </row>
    <row r="31">
      <c r="A31" s="10" t="s">
        <v>2884</v>
      </c>
      <c r="B31" s="31">
        <v>0.019305555555555555</v>
      </c>
      <c r="C31" s="10" t="s">
        <v>84</v>
      </c>
      <c r="D31" s="10" t="s">
        <v>93</v>
      </c>
      <c r="E31" s="13">
        <v>27.0</v>
      </c>
      <c r="F31" s="13">
        <v>19.0</v>
      </c>
      <c r="J31" s="10" t="s">
        <v>2891</v>
      </c>
    </row>
    <row r="32">
      <c r="A32" s="10" t="s">
        <v>2884</v>
      </c>
      <c r="B32" s="31">
        <v>0.019305555555555555</v>
      </c>
      <c r="C32" s="10" t="s">
        <v>84</v>
      </c>
      <c r="D32" s="10" t="s">
        <v>93</v>
      </c>
      <c r="E32" s="13" t="s">
        <v>75</v>
      </c>
      <c r="F32" s="13" t="s">
        <v>75</v>
      </c>
      <c r="J32" s="10" t="s">
        <v>85</v>
      </c>
    </row>
    <row r="33">
      <c r="A33" s="10" t="s">
        <v>2884</v>
      </c>
      <c r="B33" s="31">
        <v>0.02020833333333333</v>
      </c>
      <c r="C33" s="10" t="s">
        <v>84</v>
      </c>
      <c r="D33" s="10" t="s">
        <v>91</v>
      </c>
      <c r="E33" s="13">
        <v>17.0</v>
      </c>
      <c r="F33" s="16"/>
      <c r="H33" s="10" t="s">
        <v>2892</v>
      </c>
    </row>
    <row r="34">
      <c r="A34" s="10" t="s">
        <v>2884</v>
      </c>
      <c r="B34" s="31">
        <v>0.020335648148148148</v>
      </c>
      <c r="C34" s="10" t="s">
        <v>84</v>
      </c>
      <c r="D34" s="10" t="s">
        <v>91</v>
      </c>
      <c r="E34" s="13">
        <v>11.0</v>
      </c>
      <c r="F34" s="16"/>
      <c r="H34" s="10" t="s">
        <v>2888</v>
      </c>
    </row>
    <row r="35">
      <c r="A35" s="10" t="s">
        <v>2884</v>
      </c>
      <c r="B35" s="31">
        <v>0.021087962962962965</v>
      </c>
      <c r="C35" s="10" t="s">
        <v>69</v>
      </c>
      <c r="D35" s="10" t="s">
        <v>81</v>
      </c>
      <c r="E35" s="13" t="s">
        <v>68</v>
      </c>
      <c r="F35" s="13">
        <v>20.0</v>
      </c>
      <c r="J35" s="10" t="s">
        <v>254</v>
      </c>
    </row>
    <row r="36">
      <c r="A36" s="10" t="s">
        <v>2884</v>
      </c>
      <c r="B36" s="31">
        <v>0.02326388888888889</v>
      </c>
      <c r="C36" s="10" t="s">
        <v>69</v>
      </c>
      <c r="D36" s="10" t="s">
        <v>100</v>
      </c>
      <c r="E36" s="13" t="s">
        <v>88</v>
      </c>
      <c r="F36" s="13">
        <v>1.0</v>
      </c>
      <c r="H36" s="10" t="s">
        <v>569</v>
      </c>
    </row>
    <row r="37">
      <c r="A37" s="10" t="s">
        <v>2884</v>
      </c>
      <c r="B37" s="31">
        <v>0.024120370370370372</v>
      </c>
      <c r="C37" s="10" t="s">
        <v>74</v>
      </c>
      <c r="D37" s="10" t="s">
        <v>93</v>
      </c>
      <c r="E37" s="13">
        <v>14.0</v>
      </c>
      <c r="F37" s="16">
        <f t="shared" ref="F37:F38" si="3">E37-10</f>
        <v>4</v>
      </c>
      <c r="J37" s="10" t="s">
        <v>85</v>
      </c>
    </row>
    <row r="38">
      <c r="A38" s="10" t="s">
        <v>2884</v>
      </c>
      <c r="B38" s="31">
        <v>0.024120370370370372</v>
      </c>
      <c r="C38" s="10" t="s">
        <v>74</v>
      </c>
      <c r="D38" s="10" t="s">
        <v>93</v>
      </c>
      <c r="E38" s="13">
        <v>20.0</v>
      </c>
      <c r="F38" s="16">
        <f t="shared" si="3"/>
        <v>10</v>
      </c>
      <c r="J38" s="10" t="s">
        <v>1313</v>
      </c>
    </row>
    <row r="39">
      <c r="A39" s="10" t="s">
        <v>2884</v>
      </c>
      <c r="B39" s="31">
        <v>0.024293981481481482</v>
      </c>
      <c r="C39" s="10" t="s">
        <v>74</v>
      </c>
      <c r="D39" s="10" t="s">
        <v>91</v>
      </c>
      <c r="E39" s="13">
        <v>26.0</v>
      </c>
      <c r="F39" s="16"/>
      <c r="H39" s="10" t="s">
        <v>2893</v>
      </c>
    </row>
    <row r="40">
      <c r="A40" s="10" t="s">
        <v>2884</v>
      </c>
      <c r="B40" s="31">
        <v>0.0246875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85</v>
      </c>
    </row>
    <row r="41">
      <c r="A41" s="10" t="s">
        <v>2884</v>
      </c>
      <c r="B41" s="31">
        <v>0.0246875</v>
      </c>
      <c r="C41" s="10" t="s">
        <v>74</v>
      </c>
      <c r="D41" s="10" t="s">
        <v>93</v>
      </c>
      <c r="E41" s="13" t="s">
        <v>68</v>
      </c>
      <c r="F41" s="13">
        <v>20.0</v>
      </c>
      <c r="G41" s="10" t="s">
        <v>137</v>
      </c>
      <c r="J41" s="10" t="s">
        <v>1315</v>
      </c>
    </row>
    <row r="42">
      <c r="A42" s="10" t="s">
        <v>2884</v>
      </c>
      <c r="B42" s="31">
        <v>0.024756944444444446</v>
      </c>
      <c r="C42" s="10" t="s">
        <v>74</v>
      </c>
      <c r="D42" s="10" t="s">
        <v>91</v>
      </c>
      <c r="E42" s="13">
        <v>9.0</v>
      </c>
      <c r="F42" s="16"/>
      <c r="H42" s="10" t="s">
        <v>2889</v>
      </c>
    </row>
    <row r="43">
      <c r="A43" s="10" t="s">
        <v>2884</v>
      </c>
      <c r="B43" s="31">
        <v>0.024814814814814814</v>
      </c>
      <c r="C43" s="10" t="s">
        <v>74</v>
      </c>
      <c r="D43" s="10" t="s">
        <v>93</v>
      </c>
      <c r="E43" s="13" t="s">
        <v>75</v>
      </c>
      <c r="F43" s="13" t="s">
        <v>75</v>
      </c>
      <c r="J43" s="10" t="s">
        <v>85</v>
      </c>
    </row>
    <row r="44">
      <c r="A44" s="10" t="s">
        <v>2884</v>
      </c>
      <c r="B44" s="31">
        <v>0.024814814814814814</v>
      </c>
      <c r="C44" s="10" t="s">
        <v>74</v>
      </c>
      <c r="D44" s="10" t="s">
        <v>93</v>
      </c>
      <c r="E44" s="13">
        <v>15.0</v>
      </c>
      <c r="F44" s="16">
        <f>E44-10</f>
        <v>5</v>
      </c>
      <c r="J44" s="10" t="s">
        <v>1315</v>
      </c>
    </row>
    <row r="45">
      <c r="A45" s="10" t="s">
        <v>2884</v>
      </c>
      <c r="B45" s="31">
        <v>0.02486111111111111</v>
      </c>
      <c r="C45" s="10" t="s">
        <v>74</v>
      </c>
      <c r="D45" s="10" t="s">
        <v>91</v>
      </c>
      <c r="E45" s="13">
        <v>11.0</v>
      </c>
      <c r="F45" s="16"/>
      <c r="H45" s="10" t="s">
        <v>2888</v>
      </c>
    </row>
    <row r="46">
      <c r="A46" s="10" t="s">
        <v>2884</v>
      </c>
      <c r="B46" s="31">
        <v>0.02519675925925926</v>
      </c>
      <c r="C46" s="10" t="s">
        <v>66</v>
      </c>
      <c r="D46" s="10" t="s">
        <v>89</v>
      </c>
      <c r="E46" s="13">
        <v>17.0</v>
      </c>
      <c r="F46" s="16">
        <f t="shared" ref="F46:F48" si="4">E46-9</f>
        <v>8</v>
      </c>
      <c r="J46" s="10" t="s">
        <v>85</v>
      </c>
    </row>
    <row r="47">
      <c r="A47" s="10" t="s">
        <v>2884</v>
      </c>
      <c r="B47" s="31">
        <v>0.02519675925925926</v>
      </c>
      <c r="C47" s="10" t="s">
        <v>66</v>
      </c>
      <c r="D47" s="10" t="s">
        <v>89</v>
      </c>
      <c r="E47" s="13">
        <v>22.0</v>
      </c>
      <c r="F47" s="16">
        <f t="shared" si="4"/>
        <v>13</v>
      </c>
      <c r="J47" s="10" t="s">
        <v>495</v>
      </c>
    </row>
    <row r="48">
      <c r="A48" s="10" t="s">
        <v>2884</v>
      </c>
      <c r="B48" s="31">
        <v>0.025219907407407406</v>
      </c>
      <c r="C48" s="10" t="s">
        <v>66</v>
      </c>
      <c r="D48" s="10" t="s">
        <v>89</v>
      </c>
      <c r="E48" s="13">
        <v>14.0</v>
      </c>
      <c r="F48" s="16">
        <f t="shared" si="4"/>
        <v>5</v>
      </c>
      <c r="J48" s="10" t="s">
        <v>495</v>
      </c>
    </row>
    <row r="49">
      <c r="A49" s="10" t="s">
        <v>2884</v>
      </c>
      <c r="B49" s="31">
        <v>0.025219907407407406</v>
      </c>
      <c r="C49" s="10" t="s">
        <v>66</v>
      </c>
      <c r="D49" s="10" t="s">
        <v>89</v>
      </c>
      <c r="E49" s="13" t="s">
        <v>75</v>
      </c>
      <c r="F49" s="13" t="s">
        <v>75</v>
      </c>
      <c r="J49" s="10" t="s">
        <v>85</v>
      </c>
    </row>
    <row r="50">
      <c r="A50" s="10" t="s">
        <v>2884</v>
      </c>
      <c r="B50" s="31">
        <v>0.025532407407407406</v>
      </c>
      <c r="C50" s="10" t="s">
        <v>66</v>
      </c>
      <c r="D50" s="10" t="s">
        <v>91</v>
      </c>
      <c r="E50" s="13">
        <v>15.0</v>
      </c>
      <c r="F50" s="16"/>
      <c r="H50" s="10" t="s">
        <v>2894</v>
      </c>
    </row>
    <row r="51">
      <c r="A51" s="10" t="s">
        <v>2884</v>
      </c>
      <c r="B51" s="31">
        <v>0.027395833333333335</v>
      </c>
      <c r="C51" s="10" t="s">
        <v>82</v>
      </c>
      <c r="D51" s="10" t="s">
        <v>580</v>
      </c>
      <c r="E51" s="13" t="s">
        <v>75</v>
      </c>
      <c r="F51" s="13" t="s">
        <v>75</v>
      </c>
      <c r="J51" s="10" t="s">
        <v>85</v>
      </c>
    </row>
    <row r="52">
      <c r="A52" s="10" t="s">
        <v>2884</v>
      </c>
      <c r="B52" s="31">
        <v>0.027395833333333335</v>
      </c>
      <c r="C52" s="10" t="s">
        <v>82</v>
      </c>
      <c r="D52" s="10" t="s">
        <v>580</v>
      </c>
      <c r="E52" s="13">
        <v>17.0</v>
      </c>
      <c r="F52" s="16">
        <f>E52-1</f>
        <v>16</v>
      </c>
      <c r="J52" s="10" t="s">
        <v>2895</v>
      </c>
    </row>
    <row r="53">
      <c r="A53" s="10" t="s">
        <v>2884</v>
      </c>
      <c r="B53" s="31">
        <v>0.02763888888888889</v>
      </c>
      <c r="C53" s="10" t="s">
        <v>66</v>
      </c>
      <c r="D53" s="10" t="s">
        <v>91</v>
      </c>
      <c r="E53" s="13">
        <v>5.0</v>
      </c>
      <c r="F53" s="16"/>
      <c r="H53" s="10" t="s">
        <v>2896</v>
      </c>
    </row>
    <row r="54">
      <c r="A54" s="10" t="s">
        <v>2884</v>
      </c>
      <c r="B54" s="31">
        <v>0.03025462962962963</v>
      </c>
      <c r="C54" s="10" t="s">
        <v>70</v>
      </c>
      <c r="D54" s="10" t="s">
        <v>93</v>
      </c>
      <c r="E54" s="13">
        <v>13.0</v>
      </c>
      <c r="F54" s="16">
        <f t="shared" ref="F54:F55" si="5">E54-10</f>
        <v>3</v>
      </c>
      <c r="J54" s="10" t="s">
        <v>99</v>
      </c>
    </row>
    <row r="55">
      <c r="A55" s="10" t="s">
        <v>2884</v>
      </c>
      <c r="B55" s="31">
        <v>0.030289351851851852</v>
      </c>
      <c r="C55" s="10" t="s">
        <v>70</v>
      </c>
      <c r="D55" s="10" t="s">
        <v>93</v>
      </c>
      <c r="E55" s="13">
        <v>16.0</v>
      </c>
      <c r="F55" s="16">
        <f t="shared" si="5"/>
        <v>6</v>
      </c>
      <c r="J55" s="10" t="s">
        <v>99</v>
      </c>
    </row>
    <row r="56">
      <c r="A56" s="10" t="s">
        <v>2884</v>
      </c>
      <c r="B56" s="31">
        <v>0.030324074074074073</v>
      </c>
      <c r="C56" s="10" t="s">
        <v>70</v>
      </c>
      <c r="D56" s="10" t="s">
        <v>91</v>
      </c>
      <c r="E56" s="13">
        <v>10.0</v>
      </c>
      <c r="F56" s="16"/>
      <c r="H56" s="10" t="s">
        <v>2359</v>
      </c>
    </row>
    <row r="57">
      <c r="A57" s="10" t="s">
        <v>2884</v>
      </c>
      <c r="B57" s="31">
        <v>0.03054398148148148</v>
      </c>
      <c r="C57" s="10" t="s">
        <v>70</v>
      </c>
      <c r="D57" s="10" t="s">
        <v>93</v>
      </c>
      <c r="E57" s="13" t="s">
        <v>88</v>
      </c>
      <c r="F57" s="13">
        <v>1.0</v>
      </c>
      <c r="J57" s="10" t="s">
        <v>99</v>
      </c>
    </row>
    <row r="58">
      <c r="A58" s="10" t="s">
        <v>2884</v>
      </c>
      <c r="B58" s="31">
        <v>0.030636574074074073</v>
      </c>
      <c r="C58" s="10" t="s">
        <v>70</v>
      </c>
      <c r="D58" s="10" t="s">
        <v>93</v>
      </c>
      <c r="E58" s="13">
        <v>22.0</v>
      </c>
      <c r="F58" s="16">
        <f>E58-10</f>
        <v>12</v>
      </c>
      <c r="J58" s="10" t="s">
        <v>99</v>
      </c>
    </row>
    <row r="59">
      <c r="A59" s="10" t="s">
        <v>2884</v>
      </c>
      <c r="B59" s="31">
        <v>0.030659722222222224</v>
      </c>
      <c r="C59" s="10" t="s">
        <v>70</v>
      </c>
      <c r="D59" s="10" t="s">
        <v>91</v>
      </c>
      <c r="E59" s="13">
        <v>10.0</v>
      </c>
      <c r="F59" s="16"/>
      <c r="H59" s="10" t="s">
        <v>2359</v>
      </c>
    </row>
    <row r="60">
      <c r="A60" s="10" t="s">
        <v>2884</v>
      </c>
      <c r="B60" s="31">
        <v>0.03175925925925926</v>
      </c>
      <c r="C60" s="10" t="s">
        <v>82</v>
      </c>
      <c r="D60" s="10" t="s">
        <v>131</v>
      </c>
      <c r="E60" s="13">
        <v>28.0</v>
      </c>
      <c r="F60" s="16">
        <f>E60-10</f>
        <v>18</v>
      </c>
    </row>
    <row r="61">
      <c r="A61" s="10" t="s">
        <v>2884</v>
      </c>
      <c r="B61" s="31">
        <v>0.03443287037037037</v>
      </c>
      <c r="C61" s="10" t="s">
        <v>968</v>
      </c>
      <c r="D61" s="10" t="s">
        <v>89</v>
      </c>
      <c r="E61" s="13">
        <v>18.0</v>
      </c>
      <c r="F61" s="16">
        <f>E61-9</f>
        <v>9</v>
      </c>
      <c r="J61" s="10" t="s">
        <v>2066</v>
      </c>
    </row>
    <row r="62">
      <c r="A62" s="10" t="s">
        <v>2884</v>
      </c>
      <c r="B62" s="31">
        <v>0.03603009259259259</v>
      </c>
      <c r="C62" s="10" t="s">
        <v>84</v>
      </c>
      <c r="D62" s="10" t="s">
        <v>93</v>
      </c>
      <c r="E62" s="13">
        <v>11.0</v>
      </c>
      <c r="F62" s="16">
        <f t="shared" ref="F62:F63" si="6">E62-8</f>
        <v>3</v>
      </c>
      <c r="J62" s="10" t="s">
        <v>2345</v>
      </c>
    </row>
    <row r="63">
      <c r="A63" s="10" t="s">
        <v>2884</v>
      </c>
      <c r="B63" s="31">
        <v>0.03619212962962963</v>
      </c>
      <c r="C63" s="10" t="s">
        <v>84</v>
      </c>
      <c r="D63" s="10" t="s">
        <v>93</v>
      </c>
      <c r="E63" s="13">
        <v>17.0</v>
      </c>
      <c r="F63" s="16">
        <f t="shared" si="6"/>
        <v>9</v>
      </c>
      <c r="J63" s="10" t="s">
        <v>2345</v>
      </c>
    </row>
    <row r="64">
      <c r="A64" s="10" t="s">
        <v>2884</v>
      </c>
      <c r="B64" s="31">
        <v>0.03635416666666667</v>
      </c>
      <c r="C64" s="10" t="s">
        <v>84</v>
      </c>
      <c r="D64" s="10" t="s">
        <v>91</v>
      </c>
      <c r="E64" s="13">
        <v>15.0</v>
      </c>
      <c r="F64" s="16"/>
      <c r="H64" s="10" t="s">
        <v>2897</v>
      </c>
    </row>
    <row r="65">
      <c r="A65" s="10" t="s">
        <v>2884</v>
      </c>
      <c r="B65" s="31">
        <v>0.03760416666666667</v>
      </c>
      <c r="C65" s="10" t="s">
        <v>69</v>
      </c>
      <c r="D65" s="10" t="s">
        <v>89</v>
      </c>
      <c r="E65" s="13" t="s">
        <v>75</v>
      </c>
      <c r="F65" s="13" t="s">
        <v>75</v>
      </c>
      <c r="J65" s="10" t="s">
        <v>160</v>
      </c>
    </row>
    <row r="66">
      <c r="A66" s="10" t="s">
        <v>2884</v>
      </c>
      <c r="B66" s="31">
        <v>0.03760416666666667</v>
      </c>
      <c r="C66" s="10" t="s">
        <v>69</v>
      </c>
      <c r="D66" s="10" t="s">
        <v>89</v>
      </c>
      <c r="E66" s="13" t="s">
        <v>88</v>
      </c>
      <c r="F66" s="13">
        <v>1.0</v>
      </c>
      <c r="J66" s="10" t="s">
        <v>2898</v>
      </c>
    </row>
    <row r="67">
      <c r="A67" s="10" t="s">
        <v>2884</v>
      </c>
      <c r="B67" s="31">
        <v>0.038622685185185184</v>
      </c>
      <c r="C67" s="10" t="s">
        <v>74</v>
      </c>
      <c r="D67" s="10" t="s">
        <v>93</v>
      </c>
      <c r="E67" s="13" t="s">
        <v>75</v>
      </c>
      <c r="F67" s="13" t="s">
        <v>75</v>
      </c>
      <c r="J67" s="10" t="s">
        <v>160</v>
      </c>
    </row>
    <row r="68">
      <c r="A68" s="10" t="s">
        <v>2884</v>
      </c>
      <c r="B68" s="31">
        <v>0.038622685185185184</v>
      </c>
      <c r="C68" s="10" t="s">
        <v>74</v>
      </c>
      <c r="D68" s="10" t="s">
        <v>93</v>
      </c>
      <c r="E68" s="13">
        <v>12.0</v>
      </c>
      <c r="F68" s="16">
        <f>E68-10</f>
        <v>2</v>
      </c>
      <c r="J68" s="10" t="s">
        <v>1582</v>
      </c>
    </row>
    <row r="69">
      <c r="A69" s="10" t="s">
        <v>2884</v>
      </c>
      <c r="B69" s="31">
        <v>0.03890046296296296</v>
      </c>
      <c r="C69" s="10" t="s">
        <v>74</v>
      </c>
      <c r="D69" s="10" t="s">
        <v>93</v>
      </c>
      <c r="E69" s="13" t="s">
        <v>75</v>
      </c>
      <c r="F69" s="13" t="s">
        <v>75</v>
      </c>
      <c r="J69" s="10" t="s">
        <v>160</v>
      </c>
    </row>
    <row r="70">
      <c r="A70" s="10" t="s">
        <v>2884</v>
      </c>
      <c r="B70" s="31">
        <v>0.03890046296296296</v>
      </c>
      <c r="C70" s="10" t="s">
        <v>74</v>
      </c>
      <c r="D70" s="10" t="s">
        <v>93</v>
      </c>
      <c r="E70" s="13">
        <v>22.0</v>
      </c>
      <c r="F70" s="16">
        <f>E70-10</f>
        <v>12</v>
      </c>
      <c r="J70" s="10" t="s">
        <v>1582</v>
      </c>
    </row>
    <row r="71">
      <c r="A71" s="10" t="s">
        <v>2884</v>
      </c>
      <c r="B71" s="31">
        <v>0.039074074074074074</v>
      </c>
      <c r="C71" s="10" t="s">
        <v>74</v>
      </c>
      <c r="D71" s="10" t="s">
        <v>91</v>
      </c>
      <c r="E71" s="13">
        <v>8.0</v>
      </c>
      <c r="F71" s="16"/>
      <c r="H71" s="10" t="s">
        <v>2869</v>
      </c>
    </row>
    <row r="72">
      <c r="A72" s="10" t="s">
        <v>2884</v>
      </c>
      <c r="B72" s="31">
        <v>0.039594907407407405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160</v>
      </c>
    </row>
    <row r="73">
      <c r="A73" s="10" t="s">
        <v>2884</v>
      </c>
      <c r="B73" s="31">
        <v>0.039594907407407405</v>
      </c>
      <c r="C73" s="10" t="s">
        <v>66</v>
      </c>
      <c r="D73" s="10" t="s">
        <v>89</v>
      </c>
      <c r="E73" s="13">
        <v>14.0</v>
      </c>
      <c r="F73" s="16">
        <f>E73-9</f>
        <v>5</v>
      </c>
      <c r="J73" s="10" t="s">
        <v>252</v>
      </c>
    </row>
    <row r="74">
      <c r="A74" s="10" t="s">
        <v>2884</v>
      </c>
      <c r="B74" s="31">
        <v>0.03965277777777778</v>
      </c>
      <c r="C74" s="10" t="s">
        <v>66</v>
      </c>
      <c r="D74" s="10" t="s">
        <v>89</v>
      </c>
      <c r="E74" s="13" t="s">
        <v>75</v>
      </c>
      <c r="F74" s="13" t="s">
        <v>75</v>
      </c>
      <c r="J74" s="10" t="s">
        <v>160</v>
      </c>
    </row>
    <row r="75">
      <c r="A75" s="10" t="s">
        <v>2884</v>
      </c>
      <c r="B75" s="31">
        <v>0.03965277777777778</v>
      </c>
      <c r="C75" s="10" t="s">
        <v>66</v>
      </c>
      <c r="D75" s="10" t="s">
        <v>89</v>
      </c>
      <c r="E75" s="13">
        <v>12.0</v>
      </c>
      <c r="F75" s="16">
        <f>E75-9</f>
        <v>3</v>
      </c>
      <c r="J75" s="10" t="s">
        <v>252</v>
      </c>
    </row>
    <row r="76">
      <c r="A76" s="10" t="s">
        <v>2884</v>
      </c>
      <c r="B76" s="31">
        <v>0.04195601851851852</v>
      </c>
      <c r="C76" s="10" t="s">
        <v>968</v>
      </c>
      <c r="D76" s="10" t="s">
        <v>580</v>
      </c>
      <c r="E76" s="13">
        <v>15.0</v>
      </c>
      <c r="F76" s="16">
        <f>E76-0</f>
        <v>15</v>
      </c>
      <c r="J76" s="10" t="s">
        <v>2899</v>
      </c>
    </row>
    <row r="77">
      <c r="A77" s="10" t="s">
        <v>2884</v>
      </c>
      <c r="B77" s="31">
        <v>0.044328703703703703</v>
      </c>
      <c r="C77" s="10" t="s">
        <v>70</v>
      </c>
      <c r="D77" s="10" t="s">
        <v>195</v>
      </c>
      <c r="E77" s="13" t="s">
        <v>75</v>
      </c>
      <c r="F77" s="13" t="s">
        <v>75</v>
      </c>
      <c r="J77" s="10" t="s">
        <v>2900</v>
      </c>
    </row>
    <row r="78">
      <c r="A78" s="10" t="s">
        <v>2884</v>
      </c>
      <c r="B78" s="31">
        <v>0.04456018518518518</v>
      </c>
      <c r="C78" s="10" t="s">
        <v>82</v>
      </c>
      <c r="D78" s="10" t="s">
        <v>93</v>
      </c>
      <c r="E78" s="13">
        <v>11.0</v>
      </c>
      <c r="F78" s="16">
        <f t="shared" ref="F78:F79" si="7">E78-9</f>
        <v>2</v>
      </c>
      <c r="J78" s="10" t="s">
        <v>2901</v>
      </c>
    </row>
    <row r="79">
      <c r="A79" s="10" t="s">
        <v>2884</v>
      </c>
      <c r="B79" s="31">
        <v>0.044583333333333336</v>
      </c>
      <c r="C79" s="10" t="s">
        <v>82</v>
      </c>
      <c r="D79" s="10" t="s">
        <v>93</v>
      </c>
      <c r="E79" s="13">
        <v>25.0</v>
      </c>
      <c r="F79" s="16">
        <f t="shared" si="7"/>
        <v>16</v>
      </c>
      <c r="J79" s="10" t="s">
        <v>2901</v>
      </c>
    </row>
    <row r="80">
      <c r="A80" s="10" t="s">
        <v>2884</v>
      </c>
      <c r="B80" s="31">
        <v>0.0447337962962963</v>
      </c>
      <c r="C80" s="10" t="s">
        <v>82</v>
      </c>
      <c r="D80" s="10" t="s">
        <v>91</v>
      </c>
      <c r="E80" s="13">
        <v>31.0</v>
      </c>
      <c r="F80" s="16"/>
      <c r="H80" s="10" t="s">
        <v>2878</v>
      </c>
    </row>
    <row r="81">
      <c r="A81" s="10" t="s">
        <v>2884</v>
      </c>
      <c r="B81" s="31">
        <v>0.04618055555555556</v>
      </c>
      <c r="C81" s="10" t="s">
        <v>968</v>
      </c>
      <c r="D81" s="10" t="s">
        <v>89</v>
      </c>
      <c r="E81" s="13" t="s">
        <v>75</v>
      </c>
      <c r="F81" s="13" t="s">
        <v>75</v>
      </c>
      <c r="J81" s="10" t="s">
        <v>160</v>
      </c>
    </row>
    <row r="82">
      <c r="A82" s="10" t="s">
        <v>2884</v>
      </c>
      <c r="B82" s="31">
        <v>0.04618055555555556</v>
      </c>
      <c r="C82" s="10" t="s">
        <v>968</v>
      </c>
      <c r="D82" s="10" t="s">
        <v>89</v>
      </c>
      <c r="E82" s="13">
        <v>12.0</v>
      </c>
      <c r="F82" s="16">
        <f>E82-9</f>
        <v>3</v>
      </c>
      <c r="J82" s="10" t="s">
        <v>2902</v>
      </c>
    </row>
    <row r="83">
      <c r="A83" s="10" t="s">
        <v>2884</v>
      </c>
      <c r="B83" s="31">
        <v>0.04825231481481482</v>
      </c>
      <c r="C83" s="10" t="s">
        <v>84</v>
      </c>
      <c r="D83" s="10" t="s">
        <v>210</v>
      </c>
      <c r="E83" s="13" t="s">
        <v>75</v>
      </c>
      <c r="F83" s="13" t="s">
        <v>75</v>
      </c>
    </row>
    <row r="84">
      <c r="A84" s="10" t="s">
        <v>2884</v>
      </c>
      <c r="B84" s="31">
        <v>0.04976851851851852</v>
      </c>
      <c r="C84" s="10" t="s">
        <v>74</v>
      </c>
      <c r="D84" s="10" t="s">
        <v>93</v>
      </c>
      <c r="E84" s="13">
        <v>20.0</v>
      </c>
      <c r="F84" s="16">
        <f>E84-10</f>
        <v>10</v>
      </c>
      <c r="J84" s="10" t="s">
        <v>1363</v>
      </c>
    </row>
    <row r="85">
      <c r="A85" s="10" t="s">
        <v>2884</v>
      </c>
      <c r="B85" s="31">
        <v>0.04998842592592593</v>
      </c>
      <c r="C85" s="10" t="s">
        <v>74</v>
      </c>
      <c r="D85" s="10" t="s">
        <v>91</v>
      </c>
      <c r="E85" s="13">
        <v>27.0</v>
      </c>
      <c r="F85" s="16"/>
      <c r="H85" s="10" t="s">
        <v>2866</v>
      </c>
    </row>
    <row r="86">
      <c r="A86" s="10" t="s">
        <v>2884</v>
      </c>
      <c r="B86" s="31">
        <v>0.05170138888888889</v>
      </c>
      <c r="C86" s="10" t="s">
        <v>66</v>
      </c>
      <c r="D86" s="10" t="s">
        <v>89</v>
      </c>
      <c r="E86" s="13">
        <v>24.0</v>
      </c>
      <c r="F86" s="16">
        <f t="shared" ref="F86:F87" si="8">E86-9</f>
        <v>15</v>
      </c>
      <c r="J86" s="10" t="s">
        <v>171</v>
      </c>
    </row>
    <row r="87">
      <c r="A87" s="10" t="s">
        <v>2884</v>
      </c>
      <c r="B87" s="31">
        <v>0.051724537037037034</v>
      </c>
      <c r="C87" s="10" t="s">
        <v>66</v>
      </c>
      <c r="D87" s="10" t="s">
        <v>89</v>
      </c>
      <c r="E87" s="13">
        <v>15.0</v>
      </c>
      <c r="F87" s="16">
        <f t="shared" si="8"/>
        <v>6</v>
      </c>
      <c r="J87" s="10" t="s">
        <v>171</v>
      </c>
    </row>
    <row r="88">
      <c r="A88" s="10" t="s">
        <v>2884</v>
      </c>
      <c r="B88" s="31">
        <v>0.051863425925925924</v>
      </c>
      <c r="C88" s="10" t="s">
        <v>66</v>
      </c>
      <c r="D88" s="10" t="s">
        <v>91</v>
      </c>
      <c r="E88" s="13">
        <v>12.0</v>
      </c>
      <c r="F88" s="16"/>
      <c r="H88" s="10" t="s">
        <v>2903</v>
      </c>
    </row>
    <row r="89">
      <c r="A89" s="10" t="s">
        <v>2884</v>
      </c>
      <c r="B89" s="31">
        <v>0.05189814814814815</v>
      </c>
      <c r="C89" s="10" t="s">
        <v>66</v>
      </c>
      <c r="D89" s="10" t="s">
        <v>91</v>
      </c>
      <c r="E89" s="13">
        <v>11.0</v>
      </c>
      <c r="F89" s="16"/>
      <c r="H89" s="10" t="s">
        <v>2343</v>
      </c>
    </row>
    <row r="90">
      <c r="A90" s="10" t="s">
        <v>2884</v>
      </c>
      <c r="B90" s="31">
        <v>0.05568287037037037</v>
      </c>
      <c r="C90" s="10" t="s">
        <v>70</v>
      </c>
      <c r="D90" s="10" t="s">
        <v>195</v>
      </c>
      <c r="E90" s="13">
        <v>12.0</v>
      </c>
      <c r="F90" s="16">
        <f>E90</f>
        <v>12</v>
      </c>
      <c r="J90" s="10" t="s">
        <v>778</v>
      </c>
    </row>
    <row r="91">
      <c r="A91" s="10" t="s">
        <v>2884</v>
      </c>
      <c r="B91" s="31">
        <v>0.05619212962962963</v>
      </c>
      <c r="C91" s="10" t="s">
        <v>968</v>
      </c>
      <c r="D91" s="10" t="s">
        <v>120</v>
      </c>
      <c r="E91" s="13">
        <v>6.0</v>
      </c>
      <c r="F91" s="16"/>
      <c r="J91" s="10" t="s">
        <v>2904</v>
      </c>
    </row>
    <row r="92">
      <c r="A92" s="10" t="s">
        <v>2884</v>
      </c>
      <c r="B92" s="31">
        <v>0.059409722222222225</v>
      </c>
      <c r="C92" s="10" t="s">
        <v>69</v>
      </c>
      <c r="D92" s="10" t="s">
        <v>120</v>
      </c>
      <c r="E92" s="13">
        <v>15.0</v>
      </c>
      <c r="F92" s="16"/>
      <c r="J92" s="10" t="s">
        <v>2905</v>
      </c>
    </row>
    <row r="93">
      <c r="A93" s="10" t="s">
        <v>2884</v>
      </c>
      <c r="B93" s="31">
        <v>0.05982638888888889</v>
      </c>
      <c r="C93" s="10" t="s">
        <v>69</v>
      </c>
      <c r="D93" s="10" t="s">
        <v>120</v>
      </c>
      <c r="E93" s="13">
        <v>11.0</v>
      </c>
      <c r="F93" s="16"/>
      <c r="J93" s="10" t="s">
        <v>2906</v>
      </c>
    </row>
    <row r="94">
      <c r="A94" s="10" t="s">
        <v>2884</v>
      </c>
      <c r="B94" s="31">
        <v>0.06238425925925926</v>
      </c>
      <c r="C94" s="10" t="s">
        <v>66</v>
      </c>
      <c r="D94" s="10" t="s">
        <v>127</v>
      </c>
      <c r="E94" s="13">
        <v>18.0</v>
      </c>
      <c r="F94" s="16">
        <f>E94-5</f>
        <v>13</v>
      </c>
    </row>
    <row r="95">
      <c r="A95" s="10" t="s">
        <v>2884</v>
      </c>
      <c r="B95" s="31">
        <v>0.06554398148148148</v>
      </c>
      <c r="C95" s="10" t="s">
        <v>74</v>
      </c>
      <c r="D95" s="10" t="s">
        <v>120</v>
      </c>
      <c r="E95" s="13">
        <v>10.0</v>
      </c>
      <c r="F95" s="16"/>
      <c r="J95" s="10" t="s">
        <v>2907</v>
      </c>
    </row>
    <row r="96">
      <c r="A96" s="10" t="s">
        <v>2884</v>
      </c>
      <c r="B96" s="31">
        <v>0.06793981481481481</v>
      </c>
      <c r="C96" s="10" t="s">
        <v>968</v>
      </c>
      <c r="D96" s="10" t="s">
        <v>71</v>
      </c>
      <c r="E96" s="13">
        <v>25.0</v>
      </c>
      <c r="F96" s="16">
        <f>E96-9</f>
        <v>16</v>
      </c>
    </row>
    <row r="97">
      <c r="A97" s="10" t="s">
        <v>2884</v>
      </c>
      <c r="B97" s="31">
        <v>0.06818287037037037</v>
      </c>
      <c r="C97" s="10" t="s">
        <v>69</v>
      </c>
      <c r="D97" s="10" t="s">
        <v>71</v>
      </c>
      <c r="E97" s="13">
        <v>14.0</v>
      </c>
      <c r="F97" s="16">
        <f>E97-5</f>
        <v>9</v>
      </c>
    </row>
    <row r="98">
      <c r="A98" s="10" t="s">
        <v>2884</v>
      </c>
      <c r="B98" s="31">
        <v>0.0692824074074074</v>
      </c>
      <c r="C98" s="10" t="s">
        <v>70</v>
      </c>
      <c r="D98" s="10" t="s">
        <v>71</v>
      </c>
      <c r="E98" s="13" t="s">
        <v>68</v>
      </c>
      <c r="F98" s="13">
        <v>20.0</v>
      </c>
    </row>
    <row r="99">
      <c r="A99" s="10" t="s">
        <v>2884</v>
      </c>
      <c r="B99" s="31">
        <v>0.07077546296296296</v>
      </c>
      <c r="C99" s="10" t="s">
        <v>70</v>
      </c>
      <c r="D99" s="10" t="s">
        <v>67</v>
      </c>
      <c r="E99" s="13">
        <v>15.0</v>
      </c>
      <c r="F99" s="16">
        <f>E99-3</f>
        <v>12</v>
      </c>
    </row>
    <row r="100">
      <c r="A100" s="10" t="s">
        <v>2884</v>
      </c>
      <c r="B100" s="31">
        <v>0.0719675925925926</v>
      </c>
      <c r="C100" s="10" t="s">
        <v>66</v>
      </c>
      <c r="D100" s="10" t="s">
        <v>83</v>
      </c>
      <c r="E100" s="13">
        <v>22.0</v>
      </c>
      <c r="F100" s="16">
        <f>E100-6</f>
        <v>16</v>
      </c>
    </row>
    <row r="101">
      <c r="A101" s="10" t="s">
        <v>2884</v>
      </c>
      <c r="B101" s="31">
        <v>0.07534722222222222</v>
      </c>
      <c r="C101" s="10" t="s">
        <v>70</v>
      </c>
      <c r="D101" s="10" t="s">
        <v>83</v>
      </c>
      <c r="E101" s="13">
        <v>16.0</v>
      </c>
      <c r="F101" s="16">
        <f>E101-8</f>
        <v>8</v>
      </c>
      <c r="J101" s="10" t="s">
        <v>2663</v>
      </c>
    </row>
    <row r="102">
      <c r="A102" s="10" t="s">
        <v>2884</v>
      </c>
      <c r="B102" s="31">
        <v>0.07631944444444444</v>
      </c>
      <c r="C102" s="10" t="s">
        <v>70</v>
      </c>
      <c r="D102" s="10" t="s">
        <v>71</v>
      </c>
      <c r="E102" s="13">
        <v>20.0</v>
      </c>
      <c r="F102" s="16">
        <f>E102-7</f>
        <v>13</v>
      </c>
    </row>
    <row r="103">
      <c r="A103" s="10" t="s">
        <v>2884</v>
      </c>
      <c r="B103" s="31">
        <v>0.11259259259259259</v>
      </c>
      <c r="C103" s="10" t="s">
        <v>74</v>
      </c>
      <c r="D103" s="10" t="s">
        <v>73</v>
      </c>
      <c r="E103" s="13">
        <v>29.0</v>
      </c>
      <c r="F103" s="16">
        <f>E103-13</f>
        <v>16</v>
      </c>
    </row>
    <row r="104">
      <c r="A104" s="10" t="s">
        <v>2884</v>
      </c>
      <c r="B104" s="31">
        <v>0.11414351851851852</v>
      </c>
      <c r="C104" s="10" t="s">
        <v>69</v>
      </c>
      <c r="D104" s="10" t="s">
        <v>127</v>
      </c>
      <c r="E104" s="13">
        <v>19.0</v>
      </c>
      <c r="F104" s="13">
        <v>14.0</v>
      </c>
    </row>
    <row r="105">
      <c r="A105" s="10" t="s">
        <v>2884</v>
      </c>
      <c r="B105" s="31">
        <v>0.11711805555555556</v>
      </c>
      <c r="C105" s="10" t="s">
        <v>82</v>
      </c>
      <c r="D105" s="10" t="s">
        <v>366</v>
      </c>
      <c r="E105" s="13">
        <v>18.0</v>
      </c>
      <c r="F105" s="16">
        <f>E105-10</f>
        <v>8</v>
      </c>
    </row>
    <row r="106">
      <c r="A106" s="10" t="s">
        <v>2884</v>
      </c>
      <c r="B106" s="31">
        <v>0.11711805555555556</v>
      </c>
      <c r="C106" s="10" t="s">
        <v>70</v>
      </c>
      <c r="D106" s="10" t="s">
        <v>366</v>
      </c>
      <c r="E106" s="13">
        <v>19.0</v>
      </c>
      <c r="F106" s="16">
        <f>E106-8</f>
        <v>11</v>
      </c>
    </row>
    <row r="107">
      <c r="A107" s="10" t="s">
        <v>2884</v>
      </c>
      <c r="B107" s="31">
        <v>0.12384259259259259</v>
      </c>
      <c r="C107" s="10" t="s">
        <v>66</v>
      </c>
      <c r="D107" s="10" t="s">
        <v>71</v>
      </c>
      <c r="E107" s="13">
        <v>19.0</v>
      </c>
      <c r="F107" s="75">
        <f>E107--2</f>
        <v>21</v>
      </c>
    </row>
    <row r="108">
      <c r="A108" s="10" t="s">
        <v>2884</v>
      </c>
      <c r="B108" s="31">
        <v>0.12384259259259259</v>
      </c>
      <c r="C108" s="10" t="s">
        <v>968</v>
      </c>
      <c r="D108" s="10" t="s">
        <v>71</v>
      </c>
      <c r="E108" s="13">
        <v>19.0</v>
      </c>
      <c r="F108" s="16">
        <f>E108-9</f>
        <v>10</v>
      </c>
    </row>
    <row r="109">
      <c r="A109" s="10" t="s">
        <v>2884</v>
      </c>
      <c r="B109" s="31">
        <v>0.1328125</v>
      </c>
      <c r="C109" s="10" t="s">
        <v>69</v>
      </c>
      <c r="D109" s="10" t="s">
        <v>71</v>
      </c>
      <c r="E109" s="13">
        <v>7.0</v>
      </c>
      <c r="F109" s="16">
        <f>E109-5</f>
        <v>2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1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2908</v>
      </c>
      <c r="B2" s="31">
        <v>0.01238425925925926</v>
      </c>
      <c r="C2" s="10" t="s">
        <v>968</v>
      </c>
      <c r="D2" s="10" t="s">
        <v>67</v>
      </c>
      <c r="E2" s="13">
        <v>15.0</v>
      </c>
      <c r="F2" s="16">
        <f>E2-9
</f>
        <v>6</v>
      </c>
    </row>
    <row r="3">
      <c r="A3" s="10" t="s">
        <v>2908</v>
      </c>
      <c r="B3" s="31">
        <v>0.013912037037037037</v>
      </c>
      <c r="C3" s="10" t="s">
        <v>82</v>
      </c>
      <c r="D3" s="10" t="s">
        <v>366</v>
      </c>
      <c r="E3" s="13" t="s">
        <v>88</v>
      </c>
      <c r="F3" s="13">
        <v>1.0</v>
      </c>
    </row>
    <row r="4">
      <c r="A4" s="10" t="s">
        <v>2908</v>
      </c>
      <c r="B4" s="31">
        <v>0.01605324074074074</v>
      </c>
      <c r="C4" s="10" t="s">
        <v>82</v>
      </c>
      <c r="D4" s="10" t="s">
        <v>127</v>
      </c>
      <c r="E4" s="13">
        <v>11.0</v>
      </c>
      <c r="F4" s="16">
        <f>E4-4</f>
        <v>7</v>
      </c>
    </row>
    <row r="5">
      <c r="A5" s="10" t="s">
        <v>2908</v>
      </c>
      <c r="B5" s="31">
        <v>0.02189814814814815</v>
      </c>
      <c r="C5" s="10" t="s">
        <v>70</v>
      </c>
      <c r="D5" s="10" t="s">
        <v>127</v>
      </c>
      <c r="E5" s="13" t="s">
        <v>68</v>
      </c>
      <c r="F5" s="13">
        <v>20.0</v>
      </c>
    </row>
    <row r="6">
      <c r="A6" s="10" t="s">
        <v>2908</v>
      </c>
      <c r="B6" s="31">
        <v>0.02451388888888889</v>
      </c>
      <c r="C6" s="10" t="s">
        <v>66</v>
      </c>
      <c r="D6" s="10" t="s">
        <v>155</v>
      </c>
      <c r="E6" s="13">
        <v>85.0</v>
      </c>
      <c r="F6" s="16"/>
    </row>
    <row r="7">
      <c r="A7" s="10" t="s">
        <v>2908</v>
      </c>
      <c r="B7" s="31">
        <v>0.02451388888888889</v>
      </c>
      <c r="C7" s="10" t="s">
        <v>70</v>
      </c>
      <c r="D7" s="10" t="s">
        <v>155</v>
      </c>
      <c r="E7" s="13">
        <v>22.0</v>
      </c>
      <c r="F7" s="16"/>
    </row>
    <row r="8">
      <c r="A8" s="10" t="s">
        <v>2908</v>
      </c>
      <c r="B8" s="31">
        <v>0.02451388888888889</v>
      </c>
      <c r="C8" s="10" t="s">
        <v>82</v>
      </c>
      <c r="D8" s="10" t="s">
        <v>155</v>
      </c>
      <c r="E8" s="13">
        <v>43.0</v>
      </c>
      <c r="F8" s="16"/>
    </row>
    <row r="9">
      <c r="A9" s="10" t="s">
        <v>2908</v>
      </c>
      <c r="B9" s="31">
        <v>0.02451388888888889</v>
      </c>
      <c r="C9" s="10" t="s">
        <v>74</v>
      </c>
      <c r="D9" s="10" t="s">
        <v>155</v>
      </c>
      <c r="E9" s="13" t="s">
        <v>75</v>
      </c>
      <c r="F9" s="13" t="s">
        <v>75</v>
      </c>
    </row>
    <row r="10">
      <c r="A10" s="10" t="s">
        <v>2908</v>
      </c>
      <c r="B10" s="31">
        <v>0.02451388888888889</v>
      </c>
      <c r="C10" s="10" t="s">
        <v>968</v>
      </c>
      <c r="D10" s="10" t="s">
        <v>155</v>
      </c>
      <c r="E10" s="13">
        <v>67.0</v>
      </c>
      <c r="F10" s="16"/>
    </row>
    <row r="11">
      <c r="A11" s="10" t="s">
        <v>2908</v>
      </c>
      <c r="B11" s="31">
        <v>0.02451388888888889</v>
      </c>
      <c r="C11" s="10" t="s">
        <v>84</v>
      </c>
      <c r="D11" s="10" t="s">
        <v>155</v>
      </c>
      <c r="E11" s="13">
        <v>45.0</v>
      </c>
      <c r="F11" s="16"/>
    </row>
    <row r="12">
      <c r="A12" s="10" t="s">
        <v>2908</v>
      </c>
      <c r="B12" s="31">
        <v>0.02451388888888889</v>
      </c>
      <c r="C12" s="10" t="s">
        <v>69</v>
      </c>
      <c r="D12" s="10" t="s">
        <v>155</v>
      </c>
      <c r="E12" s="13">
        <v>83.0</v>
      </c>
      <c r="F12" s="16"/>
    </row>
    <row r="13">
      <c r="A13" s="10" t="s">
        <v>2908</v>
      </c>
      <c r="B13" s="31">
        <v>0.026631944444444444</v>
      </c>
      <c r="C13" s="10" t="s">
        <v>968</v>
      </c>
      <c r="D13" s="10" t="s">
        <v>71</v>
      </c>
      <c r="E13" s="13">
        <v>19.0</v>
      </c>
      <c r="F13" s="16">
        <f>E13-9
</f>
        <v>10</v>
      </c>
    </row>
    <row r="14">
      <c r="A14" s="10" t="s">
        <v>2908</v>
      </c>
      <c r="B14" s="31">
        <v>0.02665509259259259</v>
      </c>
      <c r="C14" s="10" t="s">
        <v>82</v>
      </c>
      <c r="D14" s="10" t="s">
        <v>71</v>
      </c>
      <c r="E14" s="13">
        <v>16.0</v>
      </c>
      <c r="F14" s="16">
        <f>E14-8</f>
        <v>8</v>
      </c>
    </row>
    <row r="15">
      <c r="A15" s="10" t="s">
        <v>2908</v>
      </c>
      <c r="B15" s="31">
        <v>0.036377314814814814</v>
      </c>
      <c r="C15" s="10" t="s">
        <v>82</v>
      </c>
      <c r="D15" s="10" t="s">
        <v>67</v>
      </c>
      <c r="E15" s="13">
        <v>8.0</v>
      </c>
      <c r="F15" s="16">
        <f>E15-3</f>
        <v>5</v>
      </c>
    </row>
    <row r="16">
      <c r="A16" s="10" t="s">
        <v>2908</v>
      </c>
      <c r="B16" s="31">
        <v>0.036863425925925924</v>
      </c>
      <c r="C16" s="10" t="s">
        <v>82</v>
      </c>
      <c r="D16" s="10" t="s">
        <v>83</v>
      </c>
      <c r="E16" s="13">
        <v>25.0</v>
      </c>
      <c r="F16" s="16">
        <f>E16-10</f>
        <v>15</v>
      </c>
    </row>
    <row r="17">
      <c r="A17" s="10" t="s">
        <v>2908</v>
      </c>
      <c r="B17" s="31">
        <v>0.03894675925925926</v>
      </c>
      <c r="C17" s="10" t="s">
        <v>74</v>
      </c>
      <c r="D17" s="10" t="s">
        <v>83</v>
      </c>
      <c r="E17" s="13" t="s">
        <v>75</v>
      </c>
      <c r="F17" s="13" t="s">
        <v>75</v>
      </c>
    </row>
    <row r="18">
      <c r="A18" s="10" t="s">
        <v>2908</v>
      </c>
      <c r="B18" s="31">
        <v>0.06649305555555556</v>
      </c>
      <c r="C18" s="10" t="s">
        <v>70</v>
      </c>
      <c r="D18" s="10" t="s">
        <v>67</v>
      </c>
      <c r="E18" s="13">
        <v>8.0</v>
      </c>
      <c r="F18" s="16">
        <f>E18-3</f>
        <v>5</v>
      </c>
    </row>
    <row r="19">
      <c r="A19" s="10" t="s">
        <v>2908</v>
      </c>
      <c r="B19" s="31">
        <v>0.06738425925925925</v>
      </c>
      <c r="C19" s="10" t="s">
        <v>74</v>
      </c>
      <c r="D19" s="10" t="s">
        <v>80</v>
      </c>
      <c r="E19" s="13">
        <v>9.0</v>
      </c>
      <c r="F19" s="16">
        <f>E19--2</f>
        <v>11</v>
      </c>
    </row>
    <row r="20">
      <c r="A20" s="10" t="s">
        <v>2908</v>
      </c>
      <c r="B20" s="31">
        <v>0.07607638888888889</v>
      </c>
      <c r="C20" s="10" t="s">
        <v>968</v>
      </c>
      <c r="D20" s="10" t="s">
        <v>71</v>
      </c>
      <c r="E20" s="13">
        <v>22.0</v>
      </c>
      <c r="F20" s="16">
        <f>E20-9
</f>
        <v>13</v>
      </c>
    </row>
    <row r="21">
      <c r="A21" s="10" t="s">
        <v>2908</v>
      </c>
      <c r="B21" s="31">
        <v>0.07636574074074073</v>
      </c>
      <c r="C21" s="10" t="s">
        <v>82</v>
      </c>
      <c r="D21" s="10" t="s">
        <v>71</v>
      </c>
      <c r="E21" s="13" t="s">
        <v>68</v>
      </c>
      <c r="F21" s="13">
        <v>20.0</v>
      </c>
    </row>
    <row r="22">
      <c r="A22" s="10" t="s">
        <v>2908</v>
      </c>
      <c r="B22" s="31">
        <v>0.07805555555555556</v>
      </c>
      <c r="C22" s="10" t="s">
        <v>70</v>
      </c>
      <c r="D22" s="10" t="s">
        <v>71</v>
      </c>
      <c r="E22" s="13">
        <v>11.0</v>
      </c>
      <c r="F22" s="16">
        <f>E22-7</f>
        <v>4</v>
      </c>
    </row>
    <row r="23">
      <c r="A23" s="10" t="s">
        <v>2908</v>
      </c>
      <c r="B23" s="31">
        <v>0.08134259259259259</v>
      </c>
      <c r="C23" s="10" t="s">
        <v>82</v>
      </c>
      <c r="D23" s="10" t="s">
        <v>127</v>
      </c>
      <c r="E23" s="13">
        <v>16.0</v>
      </c>
      <c r="F23" s="16">
        <f>E23-4</f>
        <v>12</v>
      </c>
    </row>
    <row r="24">
      <c r="A24" s="10" t="s">
        <v>2908</v>
      </c>
      <c r="B24" s="31">
        <v>0.0833912037037037</v>
      </c>
      <c r="C24" s="10" t="s">
        <v>69</v>
      </c>
      <c r="D24" s="10" t="s">
        <v>127</v>
      </c>
      <c r="E24" s="13" t="s">
        <v>88</v>
      </c>
      <c r="F24" s="13">
        <v>1.0</v>
      </c>
      <c r="J24" s="10" t="s">
        <v>85</v>
      </c>
    </row>
    <row r="25">
      <c r="A25" s="10" t="s">
        <v>2908</v>
      </c>
      <c r="B25" s="31">
        <v>0.0833912037037037</v>
      </c>
      <c r="C25" s="10" t="s">
        <v>69</v>
      </c>
      <c r="D25" s="10" t="s">
        <v>127</v>
      </c>
      <c r="E25" s="13">
        <v>19.0</v>
      </c>
      <c r="F25" s="16">
        <f>E25-5</f>
        <v>14</v>
      </c>
      <c r="J25" s="10" t="s">
        <v>86</v>
      </c>
    </row>
    <row r="26">
      <c r="A26" s="10" t="s">
        <v>2908</v>
      </c>
      <c r="B26" s="31">
        <v>0.09358796296296296</v>
      </c>
      <c r="C26" s="10" t="s">
        <v>82</v>
      </c>
      <c r="D26" s="10" t="s">
        <v>71</v>
      </c>
      <c r="E26" s="13">
        <v>23.0</v>
      </c>
      <c r="F26" s="16">
        <f>E26-8</f>
        <v>15</v>
      </c>
    </row>
    <row r="27">
      <c r="A27" s="10" t="s">
        <v>2908</v>
      </c>
      <c r="B27" s="31">
        <v>0.12006944444444445</v>
      </c>
      <c r="C27" s="10" t="s">
        <v>968</v>
      </c>
      <c r="D27" s="10" t="s">
        <v>67</v>
      </c>
      <c r="E27" s="13" t="s">
        <v>68</v>
      </c>
      <c r="F27" s="13">
        <v>20.0</v>
      </c>
    </row>
    <row r="28">
      <c r="A28" s="10" t="s">
        <v>2908</v>
      </c>
      <c r="B28" s="31">
        <v>0.12350694444444445</v>
      </c>
      <c r="C28" s="10" t="s">
        <v>82</v>
      </c>
      <c r="D28" s="10" t="s">
        <v>67</v>
      </c>
      <c r="E28" s="13">
        <v>22.0</v>
      </c>
      <c r="F28" s="16">
        <f>E28-8</f>
        <v>14</v>
      </c>
    </row>
    <row r="29">
      <c r="A29" s="10" t="s">
        <v>2908</v>
      </c>
      <c r="B29" s="31">
        <v>0.12430555555555556</v>
      </c>
      <c r="C29" s="10" t="s">
        <v>70</v>
      </c>
      <c r="D29" s="10" t="s">
        <v>67</v>
      </c>
      <c r="E29" s="13">
        <v>16.0</v>
      </c>
      <c r="F29" s="16">
        <f>E29-3</f>
        <v>13</v>
      </c>
    </row>
    <row r="30">
      <c r="A30" s="10" t="s">
        <v>2908</v>
      </c>
      <c r="B30" s="31">
        <v>0.12594907407407407</v>
      </c>
      <c r="C30" s="10" t="s">
        <v>968</v>
      </c>
      <c r="D30" s="10" t="s">
        <v>71</v>
      </c>
      <c r="E30" s="13">
        <v>23.0</v>
      </c>
      <c r="F30" s="16">
        <f t="shared" ref="F30:F31" si="1">E30-9
</f>
        <v>14</v>
      </c>
      <c r="J30" s="10" t="s">
        <v>85</v>
      </c>
    </row>
    <row r="31">
      <c r="A31" s="10" t="s">
        <v>2908</v>
      </c>
      <c r="B31" s="31">
        <v>0.12594907407407407</v>
      </c>
      <c r="C31" s="10" t="s">
        <v>968</v>
      </c>
      <c r="D31" s="10" t="s">
        <v>71</v>
      </c>
      <c r="E31" s="13">
        <v>24.0</v>
      </c>
      <c r="F31" s="16">
        <f t="shared" si="1"/>
        <v>15</v>
      </c>
      <c r="J31" s="10" t="s">
        <v>86</v>
      </c>
    </row>
    <row r="32">
      <c r="A32" s="10" t="s">
        <v>2908</v>
      </c>
      <c r="B32" s="31">
        <v>0.1308912037037037</v>
      </c>
      <c r="C32" s="10" t="s">
        <v>82</v>
      </c>
      <c r="D32" s="10" t="s">
        <v>80</v>
      </c>
      <c r="E32" s="13">
        <v>14.0</v>
      </c>
      <c r="F32" s="16">
        <f>E32-4</f>
        <v>10</v>
      </c>
    </row>
    <row r="33">
      <c r="A33" s="10" t="s">
        <v>2908</v>
      </c>
      <c r="B33" s="31">
        <v>0.13466435185185185</v>
      </c>
      <c r="C33" s="10" t="s">
        <v>66</v>
      </c>
      <c r="D33" s="10" t="s">
        <v>67</v>
      </c>
      <c r="E33" s="13">
        <v>17.0</v>
      </c>
      <c r="F33" s="16">
        <f>E33-2</f>
        <v>15</v>
      </c>
    </row>
    <row r="34">
      <c r="A34" s="10" t="s">
        <v>2908</v>
      </c>
      <c r="B34" s="31">
        <v>0.14618055555555556</v>
      </c>
      <c r="C34" s="10" t="s">
        <v>70</v>
      </c>
      <c r="D34" s="10" t="s">
        <v>131</v>
      </c>
      <c r="E34" s="13">
        <v>18.0</v>
      </c>
      <c r="F34" s="16">
        <f>E34-4</f>
        <v>14</v>
      </c>
    </row>
    <row r="35">
      <c r="A35" s="10" t="s">
        <v>2908</v>
      </c>
      <c r="B35" s="31">
        <v>0.1503125</v>
      </c>
      <c r="C35" s="10" t="s">
        <v>70</v>
      </c>
      <c r="D35" s="10" t="s">
        <v>67</v>
      </c>
      <c r="E35" s="13">
        <v>7.0</v>
      </c>
      <c r="F35" s="16">
        <f>E35-3</f>
        <v>4</v>
      </c>
    </row>
    <row r="36">
      <c r="A36" s="10" t="s">
        <v>2908</v>
      </c>
      <c r="B36" s="31">
        <v>0.15962962962962962</v>
      </c>
      <c r="C36" s="10" t="s">
        <v>69</v>
      </c>
      <c r="D36" s="10" t="s">
        <v>127</v>
      </c>
      <c r="E36" s="13" t="s">
        <v>88</v>
      </c>
      <c r="F36" s="13">
        <v>1.0</v>
      </c>
    </row>
    <row r="37">
      <c r="A37" s="10" t="s">
        <v>2908</v>
      </c>
      <c r="B37" s="31">
        <v>0.16684027777777777</v>
      </c>
      <c r="C37" s="10" t="s">
        <v>82</v>
      </c>
      <c r="D37" s="10" t="s">
        <v>366</v>
      </c>
      <c r="E37" s="13" t="s">
        <v>68</v>
      </c>
      <c r="F37" s="13">
        <v>20.0</v>
      </c>
    </row>
    <row r="38">
      <c r="A38" s="10" t="s">
        <v>2908</v>
      </c>
      <c r="B38" s="31">
        <v>0.16689814814814816</v>
      </c>
      <c r="C38" s="10" t="s">
        <v>70</v>
      </c>
      <c r="D38" s="10" t="s">
        <v>366</v>
      </c>
      <c r="E38" s="13">
        <v>26.0</v>
      </c>
      <c r="F38" s="13"/>
    </row>
    <row r="39">
      <c r="A39" s="10" t="s">
        <v>2908</v>
      </c>
      <c r="B39" s="31">
        <v>0.1708912037037037</v>
      </c>
      <c r="C39" s="10" t="s">
        <v>70</v>
      </c>
      <c r="D39" s="10" t="s">
        <v>366</v>
      </c>
      <c r="E39" s="13" t="s">
        <v>68</v>
      </c>
      <c r="F39" s="13">
        <v>20.0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363</v>
      </c>
      <c r="B2" s="31">
        <v>0.016863425925925928</v>
      </c>
      <c r="C2" s="10" t="s">
        <v>69</v>
      </c>
      <c r="D2" s="10" t="s">
        <v>73</v>
      </c>
      <c r="E2" s="28" t="s">
        <v>68</v>
      </c>
      <c r="F2" s="28">
        <v>20.0</v>
      </c>
    </row>
    <row r="3">
      <c r="A3" s="41" t="s">
        <v>363</v>
      </c>
      <c r="B3" s="31">
        <v>0.018449074074074073</v>
      </c>
      <c r="C3" s="10" t="s">
        <v>82</v>
      </c>
      <c r="D3" s="10" t="s">
        <v>71</v>
      </c>
      <c r="E3" s="28">
        <v>15.0</v>
      </c>
      <c r="F3" s="25">
        <f>E3-5</f>
        <v>10</v>
      </c>
    </row>
    <row r="4">
      <c r="A4" s="41" t="s">
        <v>363</v>
      </c>
      <c r="B4" s="31">
        <v>0.019305555555555555</v>
      </c>
      <c r="C4" s="10" t="s">
        <v>69</v>
      </c>
      <c r="D4" s="10" t="s">
        <v>364</v>
      </c>
      <c r="E4" s="28">
        <v>12.0</v>
      </c>
      <c r="F4" s="28">
        <v>9.0</v>
      </c>
    </row>
    <row r="5">
      <c r="A5" s="41" t="s">
        <v>363</v>
      </c>
      <c r="B5" s="31">
        <v>0.02340277777777778</v>
      </c>
      <c r="C5" s="10" t="s">
        <v>74</v>
      </c>
      <c r="D5" s="10" t="s">
        <v>364</v>
      </c>
      <c r="E5" s="28">
        <v>4.0</v>
      </c>
      <c r="F5" s="25">
        <f>E5--3</f>
        <v>7</v>
      </c>
    </row>
    <row r="6">
      <c r="A6" s="41" t="s">
        <v>363</v>
      </c>
      <c r="B6" s="31">
        <v>0.02693287037037037</v>
      </c>
      <c r="C6" s="10" t="s">
        <v>82</v>
      </c>
      <c r="D6" s="10" t="s">
        <v>364</v>
      </c>
      <c r="E6" s="28">
        <v>15.0</v>
      </c>
      <c r="F6" s="25">
        <f>E6-3</f>
        <v>12</v>
      </c>
    </row>
    <row r="7">
      <c r="A7" s="41" t="s">
        <v>363</v>
      </c>
      <c r="B7" s="31">
        <v>0.03377314814814815</v>
      </c>
      <c r="C7" s="10" t="s">
        <v>70</v>
      </c>
      <c r="D7" s="10" t="s">
        <v>131</v>
      </c>
      <c r="E7" s="28">
        <v>8.0</v>
      </c>
      <c r="F7" s="25">
        <f>E7-2</f>
        <v>6</v>
      </c>
    </row>
    <row r="8">
      <c r="A8" s="41" t="s">
        <v>363</v>
      </c>
      <c r="B8" s="31">
        <v>0.03571759259259259</v>
      </c>
      <c r="C8" s="10" t="s">
        <v>74</v>
      </c>
      <c r="D8" s="10" t="s">
        <v>365</v>
      </c>
      <c r="E8" s="25">
        <f>F8+6</f>
        <v>25</v>
      </c>
      <c r="F8" s="28">
        <v>19.0</v>
      </c>
    </row>
    <row r="9">
      <c r="A9" s="41" t="s">
        <v>363</v>
      </c>
      <c r="B9" s="31">
        <v>0.03673611111111111</v>
      </c>
      <c r="C9" s="10" t="s">
        <v>82</v>
      </c>
      <c r="D9" s="10" t="s">
        <v>209</v>
      </c>
      <c r="E9" s="28">
        <v>15.0</v>
      </c>
      <c r="F9" s="25">
        <f>E9-0</f>
        <v>15</v>
      </c>
    </row>
    <row r="10">
      <c r="A10" s="41" t="s">
        <v>363</v>
      </c>
      <c r="B10" s="31">
        <v>0.039386574074074074</v>
      </c>
      <c r="C10" s="10" t="s">
        <v>69</v>
      </c>
      <c r="D10" s="10" t="s">
        <v>130</v>
      </c>
      <c r="E10" s="28">
        <v>20.0</v>
      </c>
      <c r="F10" s="25">
        <f>E10-1</f>
        <v>19</v>
      </c>
    </row>
    <row r="11">
      <c r="A11" s="41" t="s">
        <v>363</v>
      </c>
      <c r="B11" s="31">
        <v>0.03940972222222222</v>
      </c>
      <c r="C11" s="10" t="s">
        <v>70</v>
      </c>
      <c r="D11" s="10" t="s">
        <v>130</v>
      </c>
      <c r="E11" s="28">
        <v>13.0</v>
      </c>
      <c r="F11" s="25">
        <f>E11-2</f>
        <v>11</v>
      </c>
    </row>
    <row r="12">
      <c r="A12" s="41" t="s">
        <v>363</v>
      </c>
      <c r="B12" s="31">
        <v>0.05216435185185185</v>
      </c>
      <c r="C12" s="10" t="s">
        <v>70</v>
      </c>
      <c r="D12" s="10" t="s">
        <v>366</v>
      </c>
      <c r="E12" s="28" t="s">
        <v>88</v>
      </c>
      <c r="F12" s="28">
        <v>1.0</v>
      </c>
    </row>
    <row r="13">
      <c r="A13" s="41" t="s">
        <v>363</v>
      </c>
      <c r="B13" s="31">
        <v>0.05224537037037037</v>
      </c>
      <c r="C13" s="10" t="s">
        <v>66</v>
      </c>
      <c r="D13" s="10" t="s">
        <v>366</v>
      </c>
      <c r="E13" s="28">
        <v>21.0</v>
      </c>
      <c r="F13" s="28">
        <v>19.0</v>
      </c>
    </row>
    <row r="14">
      <c r="A14" s="41" t="s">
        <v>363</v>
      </c>
      <c r="B14" s="31">
        <v>0.05929398148148148</v>
      </c>
      <c r="C14" s="10" t="s">
        <v>72</v>
      </c>
      <c r="D14" s="10" t="s">
        <v>71</v>
      </c>
      <c r="E14" s="28">
        <v>20.0</v>
      </c>
      <c r="F14" s="25">
        <f t="shared" ref="F14:F15" si="1">E14-5</f>
        <v>15</v>
      </c>
    </row>
    <row r="15">
      <c r="A15" s="41" t="s">
        <v>363</v>
      </c>
      <c r="B15" s="31">
        <v>0.05979166666666667</v>
      </c>
      <c r="C15" s="10" t="s">
        <v>70</v>
      </c>
      <c r="D15" s="10" t="s">
        <v>71</v>
      </c>
      <c r="E15" s="28">
        <v>14.0</v>
      </c>
      <c r="F15" s="25">
        <f t="shared" si="1"/>
        <v>9</v>
      </c>
    </row>
    <row r="16">
      <c r="A16" s="41" t="s">
        <v>363</v>
      </c>
      <c r="B16" s="31">
        <v>0.06275462962962963</v>
      </c>
      <c r="C16" s="10" t="s">
        <v>74</v>
      </c>
      <c r="D16" s="10" t="s">
        <v>126</v>
      </c>
      <c r="E16" s="28">
        <v>19.0</v>
      </c>
      <c r="F16" s="25">
        <f>E16-0</f>
        <v>19</v>
      </c>
    </row>
    <row r="17">
      <c r="A17" s="41" t="s">
        <v>363</v>
      </c>
      <c r="B17" s="31">
        <v>0.07778935185185185</v>
      </c>
      <c r="C17" s="10" t="s">
        <v>72</v>
      </c>
      <c r="D17" s="10" t="s">
        <v>67</v>
      </c>
      <c r="E17" s="28">
        <v>19.0</v>
      </c>
      <c r="F17" s="25">
        <f t="shared" ref="F17:F19" si="2">E17-3</f>
        <v>16</v>
      </c>
    </row>
    <row r="18">
      <c r="A18" s="41" t="s">
        <v>363</v>
      </c>
      <c r="B18" s="31">
        <v>0.0778125</v>
      </c>
      <c r="C18" s="10" t="s">
        <v>69</v>
      </c>
      <c r="D18" s="10" t="s">
        <v>67</v>
      </c>
      <c r="E18" s="28">
        <v>17.0</v>
      </c>
      <c r="F18" s="25">
        <f t="shared" si="2"/>
        <v>14</v>
      </c>
    </row>
    <row r="19">
      <c r="A19" s="41" t="s">
        <v>363</v>
      </c>
      <c r="B19" s="31">
        <v>0.07876157407407407</v>
      </c>
      <c r="C19" s="10" t="s">
        <v>82</v>
      </c>
      <c r="D19" s="10" t="s">
        <v>67</v>
      </c>
      <c r="E19" s="28">
        <v>10.0</v>
      </c>
      <c r="F19" s="25">
        <f t="shared" si="2"/>
        <v>7</v>
      </c>
    </row>
    <row r="20">
      <c r="A20" s="41" t="s">
        <v>363</v>
      </c>
      <c r="B20" s="31">
        <v>0.07886574074074074</v>
      </c>
      <c r="C20" s="10" t="s">
        <v>66</v>
      </c>
      <c r="D20" s="10" t="s">
        <v>67</v>
      </c>
      <c r="E20" s="28">
        <v>9.0</v>
      </c>
      <c r="F20" s="25">
        <f>E20-0</f>
        <v>9</v>
      </c>
    </row>
    <row r="21">
      <c r="A21" s="41" t="s">
        <v>363</v>
      </c>
      <c r="B21" s="31">
        <v>0.0791550925925926</v>
      </c>
      <c r="C21" s="10" t="s">
        <v>70</v>
      </c>
      <c r="D21" s="10" t="s">
        <v>67</v>
      </c>
      <c r="E21" s="28">
        <v>7.0</v>
      </c>
      <c r="F21" s="25">
        <f>E21-3</f>
        <v>4</v>
      </c>
    </row>
    <row r="22">
      <c r="A22" s="41" t="s">
        <v>363</v>
      </c>
      <c r="B22" s="31">
        <v>0.07972222222222222</v>
      </c>
      <c r="C22" s="10" t="s">
        <v>66</v>
      </c>
      <c r="D22" s="10" t="s">
        <v>67</v>
      </c>
      <c r="E22" s="28" t="s">
        <v>75</v>
      </c>
      <c r="F22" s="28" t="s">
        <v>75</v>
      </c>
      <c r="J22" s="10" t="s">
        <v>85</v>
      </c>
    </row>
    <row r="23">
      <c r="A23" s="41" t="s">
        <v>363</v>
      </c>
      <c r="B23" s="31">
        <v>0.07972222222222222</v>
      </c>
      <c r="C23" s="10" t="s">
        <v>66</v>
      </c>
      <c r="D23" s="10" t="s">
        <v>67</v>
      </c>
      <c r="E23" s="28">
        <v>9.0</v>
      </c>
      <c r="F23" s="25">
        <f>E23-0</f>
        <v>9</v>
      </c>
      <c r="J23" s="10" t="s">
        <v>86</v>
      </c>
    </row>
    <row r="24">
      <c r="A24" s="41" t="s">
        <v>363</v>
      </c>
      <c r="B24" s="31">
        <v>0.08084490740740741</v>
      </c>
      <c r="C24" s="10" t="s">
        <v>70</v>
      </c>
      <c r="D24" s="10" t="s">
        <v>67</v>
      </c>
      <c r="E24" s="28">
        <v>13.0</v>
      </c>
      <c r="F24" s="25">
        <f t="shared" ref="F24:F27" si="3">E24-3</f>
        <v>10</v>
      </c>
    </row>
    <row r="25">
      <c r="A25" s="41" t="s">
        <v>363</v>
      </c>
      <c r="B25" s="31">
        <v>0.08224537037037037</v>
      </c>
      <c r="C25" s="10" t="s">
        <v>72</v>
      </c>
      <c r="D25" s="10" t="s">
        <v>67</v>
      </c>
      <c r="E25" s="28">
        <v>14.0</v>
      </c>
      <c r="F25" s="25">
        <f t="shared" si="3"/>
        <v>11</v>
      </c>
    </row>
    <row r="26">
      <c r="A26" s="41" t="s">
        <v>363</v>
      </c>
      <c r="B26" s="31">
        <v>0.08225694444444444</v>
      </c>
      <c r="C26" s="10" t="s">
        <v>69</v>
      </c>
      <c r="D26" s="10" t="s">
        <v>67</v>
      </c>
      <c r="E26" s="28">
        <v>5.0</v>
      </c>
      <c r="F26" s="25">
        <f t="shared" si="3"/>
        <v>2</v>
      </c>
    </row>
    <row r="27">
      <c r="A27" s="41" t="s">
        <v>363</v>
      </c>
      <c r="B27" s="31">
        <v>0.08346064814814814</v>
      </c>
      <c r="C27" s="10" t="s">
        <v>72</v>
      </c>
      <c r="D27" s="10" t="s">
        <v>67</v>
      </c>
      <c r="E27" s="28">
        <v>6.0</v>
      </c>
      <c r="F27" s="25">
        <f t="shared" si="3"/>
        <v>3</v>
      </c>
    </row>
    <row r="28">
      <c r="A28" s="41" t="s">
        <v>363</v>
      </c>
      <c r="B28" s="31">
        <v>0.08612268518518519</v>
      </c>
      <c r="C28" s="10" t="s">
        <v>82</v>
      </c>
      <c r="D28" s="10" t="s">
        <v>73</v>
      </c>
      <c r="E28" s="28">
        <v>5.0</v>
      </c>
      <c r="F28" s="26"/>
    </row>
    <row r="29">
      <c r="A29" s="41" t="s">
        <v>363</v>
      </c>
      <c r="B29" s="31">
        <v>0.08684027777777778</v>
      </c>
      <c r="C29" s="10" t="s">
        <v>82</v>
      </c>
      <c r="D29" s="10" t="s">
        <v>80</v>
      </c>
      <c r="E29" s="28" t="s">
        <v>75</v>
      </c>
      <c r="F29" s="28" t="s">
        <v>75</v>
      </c>
      <c r="J29" s="10" t="s">
        <v>85</v>
      </c>
    </row>
    <row r="30">
      <c r="A30" s="41" t="s">
        <v>363</v>
      </c>
      <c r="B30" s="31">
        <v>0.08684027777777778</v>
      </c>
      <c r="C30" s="10" t="s">
        <v>82</v>
      </c>
      <c r="D30" s="10" t="s">
        <v>80</v>
      </c>
      <c r="E30" s="28">
        <v>22.0</v>
      </c>
      <c r="F30" s="26"/>
      <c r="J30" s="10" t="s">
        <v>86</v>
      </c>
    </row>
    <row r="31">
      <c r="A31" s="41" t="s">
        <v>363</v>
      </c>
      <c r="B31" s="31">
        <v>0.08841435185185186</v>
      </c>
      <c r="C31" s="10" t="s">
        <v>82</v>
      </c>
      <c r="D31" s="10" t="s">
        <v>210</v>
      </c>
      <c r="E31" s="28" t="s">
        <v>75</v>
      </c>
      <c r="F31" s="28" t="s">
        <v>75</v>
      </c>
      <c r="J31" s="10" t="s">
        <v>85</v>
      </c>
    </row>
    <row r="32">
      <c r="A32" s="41" t="s">
        <v>363</v>
      </c>
      <c r="B32" s="31">
        <v>0.08841435185185186</v>
      </c>
      <c r="C32" s="10" t="s">
        <v>82</v>
      </c>
      <c r="D32" s="10" t="s">
        <v>210</v>
      </c>
      <c r="E32" s="28">
        <v>13.0</v>
      </c>
      <c r="F32" s="26"/>
      <c r="J32" s="10" t="s">
        <v>86</v>
      </c>
    </row>
    <row r="33">
      <c r="A33" s="41" t="s">
        <v>363</v>
      </c>
      <c r="B33" s="31">
        <v>0.08965277777777778</v>
      </c>
      <c r="C33" s="10" t="s">
        <v>69</v>
      </c>
      <c r="D33" s="10" t="s">
        <v>89</v>
      </c>
      <c r="E33" s="28">
        <v>15.0</v>
      </c>
      <c r="F33" s="25">
        <f>E33-5</f>
        <v>10</v>
      </c>
      <c r="J33" s="10" t="s">
        <v>223</v>
      </c>
    </row>
    <row r="34">
      <c r="A34" s="41" t="s">
        <v>363</v>
      </c>
      <c r="B34" s="31">
        <v>0.0897337962962963</v>
      </c>
      <c r="C34" s="10" t="s">
        <v>82</v>
      </c>
      <c r="D34" s="10" t="s">
        <v>89</v>
      </c>
      <c r="E34" s="28">
        <v>18.0</v>
      </c>
      <c r="F34" s="25">
        <f t="shared" ref="F34:F35" si="4">E34-6</f>
        <v>12</v>
      </c>
      <c r="J34" s="10" t="s">
        <v>229</v>
      </c>
    </row>
    <row r="35">
      <c r="A35" s="41" t="s">
        <v>363</v>
      </c>
      <c r="B35" s="31">
        <v>0.08980324074074074</v>
      </c>
      <c r="C35" s="10" t="s">
        <v>82</v>
      </c>
      <c r="D35" s="10" t="s">
        <v>89</v>
      </c>
      <c r="E35" s="28">
        <v>24.0</v>
      </c>
      <c r="F35" s="25">
        <f t="shared" si="4"/>
        <v>18</v>
      </c>
      <c r="J35" s="10" t="s">
        <v>229</v>
      </c>
    </row>
    <row r="36">
      <c r="A36" s="41" t="s">
        <v>363</v>
      </c>
      <c r="B36" s="31">
        <v>0.08982638888888889</v>
      </c>
      <c r="C36" s="10" t="s">
        <v>82</v>
      </c>
      <c r="D36" s="10" t="s">
        <v>89</v>
      </c>
      <c r="E36" s="28" t="s">
        <v>68</v>
      </c>
      <c r="F36" s="28">
        <v>20.0</v>
      </c>
      <c r="G36" s="10" t="s">
        <v>137</v>
      </c>
      <c r="J36" s="10" t="s">
        <v>229</v>
      </c>
    </row>
    <row r="37">
      <c r="A37" s="41" t="s">
        <v>363</v>
      </c>
      <c r="B37" s="31">
        <v>0.09008101851851852</v>
      </c>
      <c r="C37" s="10" t="s">
        <v>82</v>
      </c>
      <c r="D37" s="10" t="s">
        <v>91</v>
      </c>
      <c r="E37" s="28">
        <v>37.0</v>
      </c>
      <c r="F37" s="26"/>
      <c r="H37" s="10" t="s">
        <v>367</v>
      </c>
      <c r="I37" s="10">
        <v>1.0</v>
      </c>
    </row>
    <row r="38">
      <c r="A38" s="41" t="s">
        <v>363</v>
      </c>
      <c r="B38" s="31">
        <v>0.09097222222222222</v>
      </c>
      <c r="C38" s="10" t="s">
        <v>70</v>
      </c>
      <c r="D38" s="10" t="s">
        <v>225</v>
      </c>
      <c r="E38" s="28">
        <v>9.0</v>
      </c>
      <c r="F38" s="26"/>
    </row>
    <row r="39">
      <c r="A39" s="41" t="s">
        <v>363</v>
      </c>
      <c r="B39" s="31">
        <v>0.09126157407407408</v>
      </c>
      <c r="C39" s="10" t="s">
        <v>70</v>
      </c>
      <c r="D39" s="10" t="s">
        <v>93</v>
      </c>
      <c r="E39" s="25">
        <f>F39+6</f>
        <v>21</v>
      </c>
      <c r="F39" s="28">
        <v>15.0</v>
      </c>
      <c r="J39" s="10" t="s">
        <v>368</v>
      </c>
    </row>
    <row r="40">
      <c r="A40" s="41" t="s">
        <v>363</v>
      </c>
      <c r="B40" s="31">
        <v>0.09135416666666667</v>
      </c>
      <c r="C40" s="10" t="s">
        <v>70</v>
      </c>
      <c r="D40" s="10" t="s">
        <v>91</v>
      </c>
      <c r="E40" s="28">
        <v>5.0</v>
      </c>
      <c r="F40" s="26"/>
      <c r="H40" s="10" t="s">
        <v>369</v>
      </c>
    </row>
    <row r="41">
      <c r="A41" s="41" t="s">
        <v>363</v>
      </c>
      <c r="B41" s="31">
        <v>0.09196759259259259</v>
      </c>
      <c r="C41" s="10" t="s">
        <v>66</v>
      </c>
      <c r="D41" s="10" t="s">
        <v>89</v>
      </c>
      <c r="E41" s="28">
        <v>19.0</v>
      </c>
      <c r="F41" s="25">
        <f>E41-6</f>
        <v>13</v>
      </c>
      <c r="J41" s="10" t="s">
        <v>171</v>
      </c>
    </row>
    <row r="42">
      <c r="A42" s="41" t="s">
        <v>363</v>
      </c>
      <c r="B42" s="42">
        <v>0.09200231481481481</v>
      </c>
      <c r="C42" s="43" t="s">
        <v>66</v>
      </c>
      <c r="D42" s="43" t="s">
        <v>91</v>
      </c>
      <c r="E42" s="28">
        <v>12.0</v>
      </c>
      <c r="F42" s="26"/>
      <c r="G42" s="26"/>
      <c r="H42" s="26" t="s">
        <v>370</v>
      </c>
      <c r="I42" s="26"/>
      <c r="J42" s="43"/>
    </row>
    <row r="43">
      <c r="A43" s="41" t="s">
        <v>363</v>
      </c>
      <c r="B43" s="31">
        <v>0.09268518518518519</v>
      </c>
      <c r="C43" s="10" t="s">
        <v>82</v>
      </c>
      <c r="D43" s="10" t="s">
        <v>195</v>
      </c>
      <c r="E43" s="28" t="s">
        <v>75</v>
      </c>
      <c r="F43" s="28" t="s">
        <v>75</v>
      </c>
      <c r="J43" s="10" t="s">
        <v>371</v>
      </c>
    </row>
    <row r="44">
      <c r="A44" s="41" t="s">
        <v>363</v>
      </c>
      <c r="B44" s="31">
        <v>0.0930787037037037</v>
      </c>
      <c r="C44" s="10" t="s">
        <v>69</v>
      </c>
      <c r="D44" s="10" t="s">
        <v>120</v>
      </c>
      <c r="E44" s="28">
        <v>11.0</v>
      </c>
      <c r="F44" s="26"/>
      <c r="J44" s="10" t="s">
        <v>372</v>
      </c>
    </row>
    <row r="45">
      <c r="A45" s="41" t="s">
        <v>363</v>
      </c>
      <c r="B45" s="31">
        <v>0.09359953703703704</v>
      </c>
      <c r="C45" s="10" t="s">
        <v>69</v>
      </c>
      <c r="D45" s="10" t="s">
        <v>210</v>
      </c>
      <c r="E45" s="28">
        <v>5.0</v>
      </c>
      <c r="F45" s="25">
        <f>E45-1</f>
        <v>4</v>
      </c>
    </row>
    <row r="46">
      <c r="A46" s="41" t="s">
        <v>363</v>
      </c>
      <c r="B46" s="31">
        <v>0.09518518518518519</v>
      </c>
      <c r="C46" s="10" t="s">
        <v>74</v>
      </c>
      <c r="D46" s="10" t="s">
        <v>67</v>
      </c>
      <c r="E46" s="28">
        <v>19.0</v>
      </c>
      <c r="F46" s="25">
        <f>E46-0</f>
        <v>19</v>
      </c>
    </row>
    <row r="47">
      <c r="A47" s="41" t="s">
        <v>363</v>
      </c>
      <c r="B47" s="31">
        <v>0.09559027777777777</v>
      </c>
      <c r="C47" s="10" t="s">
        <v>74</v>
      </c>
      <c r="D47" s="10" t="s">
        <v>126</v>
      </c>
      <c r="E47" s="28">
        <v>18.0</v>
      </c>
      <c r="F47" s="28">
        <v>18.0</v>
      </c>
    </row>
    <row r="48">
      <c r="A48" s="41" t="s">
        <v>363</v>
      </c>
      <c r="B48" s="31">
        <v>0.10024305555555556</v>
      </c>
      <c r="C48" s="10" t="s">
        <v>69</v>
      </c>
      <c r="D48" s="10" t="s">
        <v>120</v>
      </c>
      <c r="E48" s="28">
        <v>4.0</v>
      </c>
      <c r="F48" s="26"/>
      <c r="J48" s="10" t="s">
        <v>373</v>
      </c>
    </row>
    <row r="49">
      <c r="A49" s="41" t="s">
        <v>363</v>
      </c>
      <c r="B49" s="31">
        <v>0.10171296296296296</v>
      </c>
      <c r="C49" s="10" t="s">
        <v>72</v>
      </c>
      <c r="D49" s="10" t="s">
        <v>71</v>
      </c>
      <c r="E49" s="28">
        <v>12.0</v>
      </c>
      <c r="F49" s="25">
        <f>E49-5</f>
        <v>7</v>
      </c>
    </row>
    <row r="50">
      <c r="A50" s="41" t="s">
        <v>363</v>
      </c>
      <c r="B50" s="31">
        <v>0.1034375</v>
      </c>
      <c r="C50" s="10" t="s">
        <v>74</v>
      </c>
      <c r="D50" s="10" t="s">
        <v>67</v>
      </c>
      <c r="E50" s="28">
        <v>8.0</v>
      </c>
      <c r="F50" s="25">
        <f>E50-0</f>
        <v>8</v>
      </c>
    </row>
    <row r="51">
      <c r="A51" s="41" t="s">
        <v>363</v>
      </c>
      <c r="B51" s="31">
        <v>0.10461805555555556</v>
      </c>
      <c r="C51" s="10" t="s">
        <v>69</v>
      </c>
      <c r="D51" s="10" t="s">
        <v>67</v>
      </c>
      <c r="E51" s="28">
        <v>6.0</v>
      </c>
      <c r="F51" s="25">
        <f t="shared" ref="F51:F52" si="5">E51-3</f>
        <v>3</v>
      </c>
    </row>
    <row r="52">
      <c r="A52" s="41" t="s">
        <v>363</v>
      </c>
      <c r="B52" s="31">
        <v>0.1072800925925926</v>
      </c>
      <c r="C52" s="10" t="s">
        <v>82</v>
      </c>
      <c r="D52" s="10" t="s">
        <v>67</v>
      </c>
      <c r="E52" s="28">
        <v>12.0</v>
      </c>
      <c r="F52" s="25">
        <f t="shared" si="5"/>
        <v>9</v>
      </c>
    </row>
    <row r="53">
      <c r="A53" s="41" t="s">
        <v>363</v>
      </c>
      <c r="B53" s="31">
        <v>0.10821759259259259</v>
      </c>
      <c r="C53" s="10" t="s">
        <v>72</v>
      </c>
      <c r="D53" s="10" t="s">
        <v>83</v>
      </c>
      <c r="E53" s="28" t="s">
        <v>75</v>
      </c>
      <c r="F53" s="28" t="s">
        <v>75</v>
      </c>
      <c r="J53" s="10" t="s">
        <v>85</v>
      </c>
    </row>
    <row r="54">
      <c r="A54" s="41" t="s">
        <v>363</v>
      </c>
      <c r="B54" s="31">
        <v>0.10821759259259259</v>
      </c>
      <c r="C54" s="10" t="s">
        <v>72</v>
      </c>
      <c r="D54" s="10" t="s">
        <v>83</v>
      </c>
      <c r="E54" s="28" t="s">
        <v>68</v>
      </c>
      <c r="F54" s="28">
        <v>20.0</v>
      </c>
      <c r="J54" s="10" t="s">
        <v>86</v>
      </c>
    </row>
    <row r="55">
      <c r="A55" s="41" t="s">
        <v>363</v>
      </c>
      <c r="B55" s="31">
        <v>0.10893518518518519</v>
      </c>
      <c r="C55" s="10" t="s">
        <v>72</v>
      </c>
      <c r="D55" s="10" t="s">
        <v>366</v>
      </c>
      <c r="E55" s="28">
        <v>6.0</v>
      </c>
      <c r="F55" s="25">
        <f>E55-0</f>
        <v>6</v>
      </c>
    </row>
    <row r="56">
      <c r="A56" s="41" t="s">
        <v>363</v>
      </c>
      <c r="B56" s="31">
        <v>0.1094212962962963</v>
      </c>
      <c r="C56" s="10" t="s">
        <v>82</v>
      </c>
      <c r="D56" s="10" t="s">
        <v>366</v>
      </c>
      <c r="E56" s="28">
        <v>14.0</v>
      </c>
      <c r="F56" s="26"/>
    </row>
    <row r="57">
      <c r="A57" s="41" t="s">
        <v>363</v>
      </c>
      <c r="B57" s="31">
        <v>0.11762731481481481</v>
      </c>
      <c r="C57" s="10" t="s">
        <v>69</v>
      </c>
      <c r="D57" s="10" t="s">
        <v>71</v>
      </c>
      <c r="E57" s="28" t="s">
        <v>68</v>
      </c>
      <c r="F57" s="28">
        <v>20.0</v>
      </c>
    </row>
    <row r="58">
      <c r="A58" s="41" t="s">
        <v>363</v>
      </c>
      <c r="B58" s="31">
        <v>0.11827546296296296</v>
      </c>
      <c r="C58" s="10" t="s">
        <v>82</v>
      </c>
      <c r="D58" s="10" t="s">
        <v>71</v>
      </c>
      <c r="E58" s="28">
        <v>18.0</v>
      </c>
      <c r="F58" s="25">
        <f>E58-5</f>
        <v>13</v>
      </c>
    </row>
    <row r="59">
      <c r="A59" s="41" t="s">
        <v>363</v>
      </c>
      <c r="B59" s="31">
        <v>0.11959490740740741</v>
      </c>
      <c r="C59" s="10" t="s">
        <v>82</v>
      </c>
      <c r="D59" s="10" t="s">
        <v>210</v>
      </c>
      <c r="E59" s="28" t="s">
        <v>75</v>
      </c>
      <c r="F59" s="28" t="s">
        <v>75</v>
      </c>
      <c r="J59" s="10" t="s">
        <v>85</v>
      </c>
    </row>
    <row r="60">
      <c r="A60" s="41" t="s">
        <v>363</v>
      </c>
      <c r="B60" s="31">
        <v>0.11959490740740741</v>
      </c>
      <c r="C60" s="10" t="s">
        <v>82</v>
      </c>
      <c r="D60" s="10" t="s">
        <v>210</v>
      </c>
      <c r="E60" s="28">
        <v>20.0</v>
      </c>
      <c r="F60" s="26"/>
      <c r="J60" s="10" t="s">
        <v>86</v>
      </c>
    </row>
    <row r="61">
      <c r="A61" s="41" t="s">
        <v>363</v>
      </c>
      <c r="B61" s="31">
        <v>0.12314814814814815</v>
      </c>
      <c r="C61" s="10" t="s">
        <v>82</v>
      </c>
      <c r="D61" s="10" t="s">
        <v>71</v>
      </c>
      <c r="E61" s="28">
        <v>23.0</v>
      </c>
      <c r="F61" s="25">
        <f>E61-5</f>
        <v>18</v>
      </c>
    </row>
    <row r="62">
      <c r="A62" s="41" t="s">
        <v>363</v>
      </c>
      <c r="B62" s="31">
        <v>0.12788194444444445</v>
      </c>
      <c r="C62" s="10" t="s">
        <v>74</v>
      </c>
      <c r="D62" s="10" t="s">
        <v>80</v>
      </c>
      <c r="E62" s="28" t="s">
        <v>88</v>
      </c>
      <c r="F62" s="28">
        <v>1.0</v>
      </c>
    </row>
    <row r="63">
      <c r="A63" s="41" t="s">
        <v>363</v>
      </c>
      <c r="B63" s="31">
        <v>0.13061342592592592</v>
      </c>
      <c r="C63" s="10" t="s">
        <v>70</v>
      </c>
      <c r="D63" s="10" t="s">
        <v>83</v>
      </c>
      <c r="E63" s="28">
        <v>17.0</v>
      </c>
      <c r="F63" s="28">
        <f>E63-4</f>
        <v>13</v>
      </c>
    </row>
    <row r="64">
      <c r="A64" s="41" t="s">
        <v>363</v>
      </c>
      <c r="B64" s="31">
        <v>0.13306712962962963</v>
      </c>
      <c r="C64" s="10" t="s">
        <v>82</v>
      </c>
      <c r="D64" s="10" t="s">
        <v>130</v>
      </c>
      <c r="E64" s="28">
        <v>20.0</v>
      </c>
      <c r="F64" s="26"/>
    </row>
    <row r="65">
      <c r="A65" s="41" t="s">
        <v>363</v>
      </c>
      <c r="B65" s="31">
        <v>0.13853009259259258</v>
      </c>
      <c r="C65" s="10" t="s">
        <v>74</v>
      </c>
      <c r="D65" s="10" t="s">
        <v>127</v>
      </c>
      <c r="E65" s="28">
        <v>0.0</v>
      </c>
      <c r="F65" s="28">
        <v>3.0</v>
      </c>
    </row>
    <row r="66">
      <c r="A66" s="41" t="s">
        <v>363</v>
      </c>
      <c r="B66" s="31">
        <v>0.14027777777777778</v>
      </c>
      <c r="C66" s="10" t="s">
        <v>82</v>
      </c>
      <c r="D66" s="10" t="s">
        <v>71</v>
      </c>
      <c r="E66" s="28">
        <v>17.0</v>
      </c>
      <c r="F66" s="25">
        <f>E66-5</f>
        <v>12</v>
      </c>
    </row>
    <row r="67">
      <c r="A67" s="41" t="s">
        <v>363</v>
      </c>
      <c r="B67" s="31">
        <v>0.14287037037037037</v>
      </c>
      <c r="C67" s="10" t="s">
        <v>69</v>
      </c>
      <c r="D67" s="10" t="s">
        <v>127</v>
      </c>
      <c r="E67" s="28">
        <v>10.0</v>
      </c>
      <c r="F67" s="25">
        <f>E67-3</f>
        <v>7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2909</v>
      </c>
      <c r="B2" s="31">
        <v>0.023217592592592592</v>
      </c>
      <c r="C2" s="10" t="s">
        <v>82</v>
      </c>
      <c r="D2" s="10" t="s">
        <v>362</v>
      </c>
      <c r="E2" s="13">
        <v>16.0</v>
      </c>
      <c r="F2" s="16">
        <f>E2-10</f>
        <v>6</v>
      </c>
    </row>
    <row r="3">
      <c r="A3" s="10" t="s">
        <v>2909</v>
      </c>
      <c r="B3" s="31">
        <v>0.026898148148148147</v>
      </c>
      <c r="C3" s="10" t="s">
        <v>70</v>
      </c>
      <c r="D3" s="10" t="s">
        <v>83</v>
      </c>
      <c r="E3" s="13">
        <v>31.0</v>
      </c>
      <c r="F3" s="13">
        <v>19.0</v>
      </c>
    </row>
    <row r="4">
      <c r="A4" s="10" t="s">
        <v>2909</v>
      </c>
      <c r="B4" s="31">
        <v>0.03325231481481482</v>
      </c>
      <c r="C4" s="10" t="s">
        <v>70</v>
      </c>
      <c r="D4" s="10" t="s">
        <v>83</v>
      </c>
      <c r="E4" s="13">
        <v>14.0</v>
      </c>
      <c r="F4" s="16">
        <f>E4-12</f>
        <v>2</v>
      </c>
    </row>
    <row r="5">
      <c r="A5" s="10" t="s">
        <v>2909</v>
      </c>
      <c r="B5" s="31">
        <v>0.044780092592592594</v>
      </c>
      <c r="C5" s="10" t="s">
        <v>84</v>
      </c>
      <c r="D5" s="10" t="s">
        <v>81</v>
      </c>
      <c r="E5" s="13">
        <v>25.0</v>
      </c>
      <c r="F5" s="16">
        <f>E5-7</f>
        <v>18</v>
      </c>
      <c r="J5" s="10" t="s">
        <v>2910</v>
      </c>
    </row>
    <row r="6">
      <c r="A6" s="10" t="s">
        <v>2909</v>
      </c>
      <c r="B6" s="31">
        <v>0.04850694444444444</v>
      </c>
      <c r="C6" s="10" t="s">
        <v>82</v>
      </c>
      <c r="D6" s="10" t="s">
        <v>366</v>
      </c>
      <c r="E6" s="13" t="s">
        <v>88</v>
      </c>
      <c r="F6" s="13">
        <v>1.0</v>
      </c>
    </row>
    <row r="7">
      <c r="A7" s="10" t="s">
        <v>2909</v>
      </c>
      <c r="B7" s="31">
        <v>0.0497337962962963</v>
      </c>
      <c r="C7" s="10" t="s">
        <v>74</v>
      </c>
      <c r="D7" s="10" t="s">
        <v>127</v>
      </c>
      <c r="E7" s="13">
        <v>12.0</v>
      </c>
      <c r="F7" s="13">
        <v>3.0</v>
      </c>
      <c r="J7" s="10" t="s">
        <v>2911</v>
      </c>
    </row>
    <row r="8">
      <c r="A8" s="10" t="s">
        <v>2909</v>
      </c>
      <c r="B8" s="31">
        <v>0.0512962962962963</v>
      </c>
      <c r="C8" s="10" t="s">
        <v>69</v>
      </c>
      <c r="D8" s="10" t="s">
        <v>83</v>
      </c>
      <c r="E8" s="13" t="s">
        <v>75</v>
      </c>
      <c r="F8" s="13" t="s">
        <v>75</v>
      </c>
      <c r="J8" s="10" t="s">
        <v>85</v>
      </c>
    </row>
    <row r="9">
      <c r="A9" s="10" t="s">
        <v>2909</v>
      </c>
      <c r="B9" s="31">
        <v>0.0512962962962963</v>
      </c>
      <c r="C9" s="10" t="s">
        <v>69</v>
      </c>
      <c r="D9" s="10" t="s">
        <v>83</v>
      </c>
      <c r="E9" s="13">
        <v>9.0</v>
      </c>
      <c r="F9" s="16">
        <f>E9-1</f>
        <v>8</v>
      </c>
      <c r="J9" s="10" t="s">
        <v>86</v>
      </c>
    </row>
    <row r="10">
      <c r="A10" s="10" t="s">
        <v>2909</v>
      </c>
      <c r="B10" s="31">
        <v>0.05291666666666667</v>
      </c>
      <c r="C10" s="10" t="s">
        <v>66</v>
      </c>
      <c r="D10" s="10" t="s">
        <v>131</v>
      </c>
      <c r="E10" s="13">
        <v>21.0</v>
      </c>
      <c r="F10" s="16">
        <f>E10-2</f>
        <v>19</v>
      </c>
    </row>
    <row r="11">
      <c r="A11" s="10" t="s">
        <v>2909</v>
      </c>
      <c r="B11" s="31">
        <v>0.05491898148148148</v>
      </c>
      <c r="C11" s="10" t="s">
        <v>84</v>
      </c>
      <c r="D11" s="10" t="s">
        <v>127</v>
      </c>
      <c r="E11" s="13">
        <v>11.0</v>
      </c>
      <c r="F11" s="16">
        <f t="shared" ref="F11:F12" si="1">E11--2</f>
        <v>13</v>
      </c>
      <c r="J11" s="10" t="s">
        <v>85</v>
      </c>
    </row>
    <row r="12">
      <c r="A12" s="10" t="s">
        <v>2909</v>
      </c>
      <c r="B12" s="31">
        <v>0.05491898148148148</v>
      </c>
      <c r="C12" s="10" t="s">
        <v>84</v>
      </c>
      <c r="D12" s="10" t="s">
        <v>127</v>
      </c>
      <c r="E12" s="13">
        <v>17.0</v>
      </c>
      <c r="F12" s="16">
        <f t="shared" si="1"/>
        <v>19</v>
      </c>
      <c r="J12" s="10" t="s">
        <v>86</v>
      </c>
    </row>
    <row r="13">
      <c r="A13" s="10" t="s">
        <v>2909</v>
      </c>
      <c r="B13" s="31">
        <v>0.058402777777777776</v>
      </c>
      <c r="C13" s="10" t="s">
        <v>66</v>
      </c>
      <c r="D13" s="10" t="s">
        <v>127</v>
      </c>
      <c r="E13" s="13">
        <v>18.0</v>
      </c>
      <c r="F13" s="16">
        <f>E13-5</f>
        <v>13</v>
      </c>
    </row>
    <row r="14">
      <c r="A14" s="10" t="s">
        <v>2909</v>
      </c>
      <c r="B14" s="31">
        <v>0.08032407407407408</v>
      </c>
      <c r="C14" s="10" t="s">
        <v>82</v>
      </c>
      <c r="D14" s="10" t="s">
        <v>71</v>
      </c>
      <c r="E14" s="13">
        <v>27.0</v>
      </c>
      <c r="F14" s="16">
        <f>E14-8</f>
        <v>19</v>
      </c>
    </row>
    <row r="15">
      <c r="A15" s="10" t="s">
        <v>2909</v>
      </c>
      <c r="B15" s="31">
        <v>0.10502314814814814</v>
      </c>
      <c r="C15" s="10" t="s">
        <v>70</v>
      </c>
      <c r="D15" s="10" t="s">
        <v>83</v>
      </c>
      <c r="E15" s="13">
        <v>28.0</v>
      </c>
      <c r="F15" s="16">
        <f>E15-12</f>
        <v>16</v>
      </c>
    </row>
    <row r="16">
      <c r="A16" s="10" t="s">
        <v>2909</v>
      </c>
      <c r="B16" s="31">
        <v>0.1100462962962963</v>
      </c>
      <c r="C16" s="10" t="s">
        <v>70</v>
      </c>
      <c r="D16" s="10" t="s">
        <v>83</v>
      </c>
      <c r="E16" s="13" t="s">
        <v>88</v>
      </c>
      <c r="F16" s="13">
        <v>1.0</v>
      </c>
    </row>
    <row r="17">
      <c r="A17" s="10" t="s">
        <v>2909</v>
      </c>
      <c r="B17" s="31">
        <v>0.11288194444444444</v>
      </c>
      <c r="C17" s="10" t="s">
        <v>82</v>
      </c>
      <c r="D17" s="10" t="s">
        <v>131</v>
      </c>
      <c r="E17" s="13">
        <v>20.0</v>
      </c>
      <c r="F17" s="16">
        <f>E17-5</f>
        <v>15</v>
      </c>
    </row>
    <row r="18">
      <c r="A18" s="10" t="s">
        <v>2909</v>
      </c>
      <c r="B18" s="31">
        <v>0.11377314814814815</v>
      </c>
      <c r="C18" s="10" t="s">
        <v>82</v>
      </c>
      <c r="D18" s="10" t="s">
        <v>362</v>
      </c>
      <c r="E18" s="13">
        <v>16.0</v>
      </c>
      <c r="F18" s="16">
        <f>E18-10</f>
        <v>6</v>
      </c>
    </row>
    <row r="19">
      <c r="A19" s="10" t="s">
        <v>2909</v>
      </c>
      <c r="B19" s="31">
        <v>0.11612268518518519</v>
      </c>
      <c r="C19" s="10" t="s">
        <v>69</v>
      </c>
      <c r="D19" s="10" t="s">
        <v>79</v>
      </c>
      <c r="E19" s="13">
        <v>7.0</v>
      </c>
      <c r="F19" s="16">
        <f>E19-3</f>
        <v>4</v>
      </c>
    </row>
    <row r="20">
      <c r="A20" s="10" t="s">
        <v>2909</v>
      </c>
      <c r="B20" s="31">
        <v>0.11643518518518518</v>
      </c>
      <c r="C20" s="10" t="s">
        <v>66</v>
      </c>
      <c r="D20" s="10" t="s">
        <v>79</v>
      </c>
      <c r="E20" s="13" t="s">
        <v>88</v>
      </c>
      <c r="F20" s="13">
        <v>1.0</v>
      </c>
    </row>
    <row r="21">
      <c r="A21" s="10" t="s">
        <v>2909</v>
      </c>
      <c r="B21" s="31">
        <v>0.11898148148148148</v>
      </c>
      <c r="C21" s="10" t="s">
        <v>66</v>
      </c>
      <c r="D21" s="10" t="s">
        <v>132</v>
      </c>
      <c r="E21" s="13">
        <v>20.0</v>
      </c>
      <c r="F21" s="16">
        <f>E21-2</f>
        <v>18</v>
      </c>
    </row>
    <row r="22">
      <c r="A22" s="10" t="s">
        <v>2909</v>
      </c>
      <c r="B22" s="31">
        <v>0.12195601851851852</v>
      </c>
      <c r="C22" s="10" t="s">
        <v>84</v>
      </c>
      <c r="D22" s="10" t="s">
        <v>127</v>
      </c>
      <c r="E22" s="13">
        <v>7.0</v>
      </c>
      <c r="F22" s="16">
        <f>E22--2</f>
        <v>9</v>
      </c>
    </row>
    <row r="23">
      <c r="A23" s="10" t="s">
        <v>2909</v>
      </c>
      <c r="B23" s="31">
        <v>0.1275462962962963</v>
      </c>
      <c r="C23" s="10" t="s">
        <v>66</v>
      </c>
      <c r="D23" s="10" t="s">
        <v>209</v>
      </c>
      <c r="E23" s="13">
        <v>7.0</v>
      </c>
      <c r="F23" s="16">
        <f>E23-1</f>
        <v>6</v>
      </c>
    </row>
    <row r="24">
      <c r="A24" s="10" t="s">
        <v>2909</v>
      </c>
      <c r="B24" s="31">
        <v>0.12952546296296297</v>
      </c>
      <c r="C24" s="10" t="s">
        <v>74</v>
      </c>
      <c r="D24" s="10" t="s">
        <v>209</v>
      </c>
      <c r="E24" s="13" t="s">
        <v>75</v>
      </c>
      <c r="F24" s="13" t="s">
        <v>75</v>
      </c>
      <c r="J24" s="10" t="s">
        <v>85</v>
      </c>
    </row>
    <row r="25">
      <c r="A25" s="10" t="s">
        <v>2909</v>
      </c>
      <c r="B25" s="31">
        <v>0.12952546296296297</v>
      </c>
      <c r="C25" s="10" t="s">
        <v>74</v>
      </c>
      <c r="D25" s="10" t="s">
        <v>209</v>
      </c>
      <c r="E25" s="13">
        <v>23.0</v>
      </c>
      <c r="F25" s="13" t="s">
        <v>75</v>
      </c>
      <c r="J25" s="10" t="s">
        <v>86</v>
      </c>
    </row>
    <row r="26">
      <c r="A26" s="10" t="s">
        <v>2909</v>
      </c>
      <c r="B26" s="31">
        <v>0.13289351851851852</v>
      </c>
      <c r="C26" s="10" t="s">
        <v>70</v>
      </c>
      <c r="D26" s="10" t="s">
        <v>87</v>
      </c>
      <c r="E26" s="13">
        <v>12.0</v>
      </c>
      <c r="F26" s="16">
        <f>E26-5</f>
        <v>7</v>
      </c>
    </row>
    <row r="27">
      <c r="A27" s="10" t="s">
        <v>2909</v>
      </c>
      <c r="B27" s="31">
        <v>0.13453703703703704</v>
      </c>
      <c r="C27" s="10" t="s">
        <v>70</v>
      </c>
      <c r="D27" s="10" t="s">
        <v>93</v>
      </c>
      <c r="E27" s="13">
        <v>27.0</v>
      </c>
      <c r="F27" s="16">
        <f>E27-10</f>
        <v>17</v>
      </c>
      <c r="J27" s="10" t="s">
        <v>99</v>
      </c>
    </row>
    <row r="28">
      <c r="A28" s="10" t="s">
        <v>2909</v>
      </c>
      <c r="B28" s="31">
        <v>0.1346412037037037</v>
      </c>
      <c r="C28" s="10" t="s">
        <v>70</v>
      </c>
      <c r="D28" s="10" t="s">
        <v>91</v>
      </c>
      <c r="E28" s="13">
        <v>7.0</v>
      </c>
      <c r="F28" s="16"/>
      <c r="H28" s="10" t="s">
        <v>2912</v>
      </c>
    </row>
    <row r="29">
      <c r="A29" s="10" t="s">
        <v>2909</v>
      </c>
      <c r="B29" s="31">
        <v>0.13493055555555555</v>
      </c>
      <c r="C29" s="10" t="s">
        <v>70</v>
      </c>
      <c r="D29" s="10" t="s">
        <v>93</v>
      </c>
      <c r="E29" s="13">
        <v>28.0</v>
      </c>
      <c r="F29" s="16">
        <f>E29-10</f>
        <v>18</v>
      </c>
      <c r="J29" s="10" t="s">
        <v>99</v>
      </c>
    </row>
    <row r="30">
      <c r="A30" s="10" t="s">
        <v>2909</v>
      </c>
      <c r="B30" s="31">
        <v>0.13501157407407408</v>
      </c>
      <c r="C30" s="10" t="s">
        <v>70</v>
      </c>
      <c r="D30" s="10" t="s">
        <v>91</v>
      </c>
      <c r="E30" s="13">
        <v>11.0</v>
      </c>
      <c r="F30" s="16"/>
      <c r="H30" s="10" t="s">
        <v>2913</v>
      </c>
    </row>
    <row r="31">
      <c r="A31" s="10" t="s">
        <v>2909</v>
      </c>
      <c r="B31" s="31">
        <v>0.13574074074074075</v>
      </c>
      <c r="C31" s="10" t="s">
        <v>70</v>
      </c>
      <c r="D31" s="10" t="s">
        <v>93</v>
      </c>
      <c r="E31" s="13" t="s">
        <v>75</v>
      </c>
      <c r="F31" s="13" t="s">
        <v>75</v>
      </c>
      <c r="J31" s="10" t="s">
        <v>85</v>
      </c>
    </row>
    <row r="32">
      <c r="A32" s="10" t="s">
        <v>2909</v>
      </c>
      <c r="B32" s="31">
        <v>0.13574074074074075</v>
      </c>
      <c r="C32" s="10" t="s">
        <v>70</v>
      </c>
      <c r="D32" s="10" t="s">
        <v>93</v>
      </c>
      <c r="E32" s="13">
        <v>19.0</v>
      </c>
      <c r="F32" s="16">
        <f>E32-10</f>
        <v>9</v>
      </c>
      <c r="J32" s="10" t="s">
        <v>294</v>
      </c>
    </row>
    <row r="33">
      <c r="A33" s="10" t="s">
        <v>2909</v>
      </c>
      <c r="B33" s="31">
        <v>0.13581018518518517</v>
      </c>
      <c r="C33" s="10" t="s">
        <v>70</v>
      </c>
      <c r="D33" s="10" t="s">
        <v>91</v>
      </c>
      <c r="E33" s="13">
        <v>12.0</v>
      </c>
      <c r="F33" s="16"/>
      <c r="H33" s="10" t="s">
        <v>2914</v>
      </c>
    </row>
    <row r="34">
      <c r="A34" s="10" t="s">
        <v>2909</v>
      </c>
      <c r="B34" s="31">
        <v>0.1358912037037037</v>
      </c>
      <c r="C34" s="10" t="s">
        <v>70</v>
      </c>
      <c r="D34" s="10" t="s">
        <v>93</v>
      </c>
      <c r="E34" s="13" t="s">
        <v>75</v>
      </c>
      <c r="F34" s="13" t="s">
        <v>75</v>
      </c>
      <c r="J34" s="10" t="s">
        <v>85</v>
      </c>
    </row>
    <row r="35">
      <c r="A35" s="10" t="s">
        <v>2909</v>
      </c>
      <c r="B35" s="31">
        <v>0.1358912037037037</v>
      </c>
      <c r="C35" s="10" t="s">
        <v>70</v>
      </c>
      <c r="D35" s="10" t="s">
        <v>93</v>
      </c>
      <c r="E35" s="13">
        <v>17.0</v>
      </c>
      <c r="F35" s="16">
        <f>E35-10</f>
        <v>7</v>
      </c>
      <c r="J35" s="10" t="s">
        <v>294</v>
      </c>
    </row>
    <row r="36">
      <c r="A36" s="10" t="s">
        <v>2909</v>
      </c>
      <c r="B36" s="31">
        <v>0.13598379629629628</v>
      </c>
      <c r="C36" s="10" t="s">
        <v>70</v>
      </c>
      <c r="D36" s="10" t="s">
        <v>91</v>
      </c>
      <c r="E36" s="13">
        <v>10.0</v>
      </c>
      <c r="F36" s="16"/>
      <c r="H36" s="10" t="s">
        <v>2915</v>
      </c>
    </row>
    <row r="37">
      <c r="A37" s="10" t="s">
        <v>2909</v>
      </c>
      <c r="B37" s="31">
        <v>0.13802083333333334</v>
      </c>
      <c r="C37" s="10" t="s">
        <v>70</v>
      </c>
      <c r="D37" s="10" t="s">
        <v>93</v>
      </c>
      <c r="E37" s="13" t="s">
        <v>75</v>
      </c>
      <c r="F37" s="13" t="s">
        <v>75</v>
      </c>
      <c r="J37" s="10" t="s">
        <v>85</v>
      </c>
    </row>
    <row r="38">
      <c r="A38" s="10" t="s">
        <v>2909</v>
      </c>
      <c r="B38" s="31">
        <v>0.13802083333333334</v>
      </c>
      <c r="C38" s="10" t="s">
        <v>70</v>
      </c>
      <c r="D38" s="10" t="s">
        <v>93</v>
      </c>
      <c r="E38" s="13">
        <v>24.0</v>
      </c>
      <c r="F38" s="16">
        <f>E38-10</f>
        <v>14</v>
      </c>
      <c r="J38" s="10" t="s">
        <v>294</v>
      </c>
    </row>
    <row r="39">
      <c r="A39" s="10" t="s">
        <v>2909</v>
      </c>
      <c r="B39" s="31">
        <v>0.13805555555555554</v>
      </c>
      <c r="C39" s="10" t="s">
        <v>70</v>
      </c>
      <c r="D39" s="10" t="s">
        <v>91</v>
      </c>
      <c r="E39" s="13">
        <v>12.0</v>
      </c>
      <c r="F39" s="16"/>
      <c r="H39" s="10" t="s">
        <v>2914</v>
      </c>
    </row>
    <row r="40">
      <c r="A40" s="10" t="s">
        <v>2909</v>
      </c>
      <c r="B40" s="31">
        <v>0.13822916666666665</v>
      </c>
      <c r="C40" s="10" t="s">
        <v>70</v>
      </c>
      <c r="D40" s="10" t="s">
        <v>93</v>
      </c>
      <c r="E40" s="13" t="s">
        <v>75</v>
      </c>
      <c r="F40" s="13" t="s">
        <v>75</v>
      </c>
      <c r="J40" s="10" t="s">
        <v>85</v>
      </c>
    </row>
    <row r="41">
      <c r="A41" s="10" t="s">
        <v>2909</v>
      </c>
      <c r="B41" s="31">
        <v>0.13822916666666665</v>
      </c>
      <c r="C41" s="10" t="s">
        <v>70</v>
      </c>
      <c r="D41" s="10" t="s">
        <v>93</v>
      </c>
      <c r="E41" s="13">
        <v>24.0</v>
      </c>
      <c r="F41" s="16">
        <f>E41-10</f>
        <v>14</v>
      </c>
      <c r="J41" s="10" t="s">
        <v>294</v>
      </c>
    </row>
    <row r="42">
      <c r="A42" s="10" t="s">
        <v>2909</v>
      </c>
      <c r="B42" s="31">
        <v>0.13827546296296298</v>
      </c>
      <c r="C42" s="10" t="s">
        <v>70</v>
      </c>
      <c r="D42" s="10" t="s">
        <v>91</v>
      </c>
      <c r="E42" s="13">
        <v>13.0</v>
      </c>
      <c r="F42" s="16"/>
      <c r="H42" s="10" t="s">
        <v>2916</v>
      </c>
    </row>
    <row r="43">
      <c r="A43" s="10" t="s">
        <v>2909</v>
      </c>
      <c r="B43" s="31">
        <v>0.1387962962962963</v>
      </c>
      <c r="C43" s="10" t="s">
        <v>70</v>
      </c>
      <c r="D43" s="10" t="s">
        <v>93</v>
      </c>
      <c r="E43" s="13" t="s">
        <v>75</v>
      </c>
      <c r="F43" s="13" t="s">
        <v>75</v>
      </c>
      <c r="J43" s="10" t="s">
        <v>85</v>
      </c>
    </row>
    <row r="44">
      <c r="A44" s="10" t="s">
        <v>2909</v>
      </c>
      <c r="B44" s="31">
        <v>0.1387962962962963</v>
      </c>
      <c r="C44" s="10" t="s">
        <v>70</v>
      </c>
      <c r="D44" s="10" t="s">
        <v>93</v>
      </c>
      <c r="E44" s="13">
        <v>29.0</v>
      </c>
      <c r="F44" s="13">
        <v>19.0</v>
      </c>
      <c r="J44" s="10" t="s">
        <v>294</v>
      </c>
    </row>
    <row r="45">
      <c r="A45" s="10" t="s">
        <v>2909</v>
      </c>
      <c r="B45" s="31">
        <v>0.1388425925925926</v>
      </c>
      <c r="C45" s="10" t="s">
        <v>70</v>
      </c>
      <c r="D45" s="10" t="s">
        <v>91</v>
      </c>
      <c r="E45" s="13">
        <v>13.0</v>
      </c>
      <c r="F45" s="16"/>
      <c r="H45" s="10" t="s">
        <v>2916</v>
      </c>
    </row>
    <row r="46">
      <c r="A46" s="10" t="s">
        <v>2909</v>
      </c>
      <c r="B46" s="10" t="s">
        <v>2917</v>
      </c>
      <c r="C46" s="10" t="s">
        <v>70</v>
      </c>
      <c r="D46" s="10" t="s">
        <v>93</v>
      </c>
      <c r="E46" s="13" t="s">
        <v>75</v>
      </c>
      <c r="F46" s="13" t="s">
        <v>75</v>
      </c>
      <c r="J46" s="10" t="s">
        <v>85</v>
      </c>
    </row>
    <row r="47">
      <c r="A47" s="10" t="s">
        <v>2909</v>
      </c>
      <c r="B47" s="31">
        <v>0.1391550925925926</v>
      </c>
      <c r="C47" s="10" t="s">
        <v>70</v>
      </c>
      <c r="D47" s="10" t="s">
        <v>93</v>
      </c>
      <c r="E47" s="13">
        <v>26.0</v>
      </c>
      <c r="F47" s="16">
        <f>E47-10</f>
        <v>16</v>
      </c>
      <c r="J47" s="10" t="s">
        <v>294</v>
      </c>
    </row>
    <row r="48">
      <c r="A48" s="10" t="s">
        <v>2909</v>
      </c>
      <c r="B48" s="31">
        <v>0.1392013888888889</v>
      </c>
      <c r="C48" s="10" t="s">
        <v>70</v>
      </c>
      <c r="D48" s="10" t="s">
        <v>91</v>
      </c>
      <c r="E48" s="13">
        <v>14.0</v>
      </c>
      <c r="F48" s="16"/>
      <c r="H48" s="10" t="s">
        <v>2918</v>
      </c>
    </row>
    <row r="49">
      <c r="A49" s="10" t="s">
        <v>2909</v>
      </c>
      <c r="B49" s="31">
        <v>0.1403009259259259</v>
      </c>
      <c r="C49" s="10" t="s">
        <v>70</v>
      </c>
      <c r="D49" s="10" t="s">
        <v>93</v>
      </c>
      <c r="E49" s="13" t="s">
        <v>75</v>
      </c>
      <c r="F49" s="13" t="s">
        <v>75</v>
      </c>
      <c r="J49" s="10" t="s">
        <v>85</v>
      </c>
    </row>
    <row r="50">
      <c r="A50" s="10" t="s">
        <v>2909</v>
      </c>
      <c r="B50" s="31">
        <v>0.1403009259259259</v>
      </c>
      <c r="C50" s="10" t="s">
        <v>70</v>
      </c>
      <c r="D50" s="10" t="s">
        <v>93</v>
      </c>
      <c r="E50" s="13">
        <v>28.0</v>
      </c>
      <c r="F50" s="13">
        <v>18.0</v>
      </c>
      <c r="J50" s="10" t="s">
        <v>294</v>
      </c>
    </row>
    <row r="51">
      <c r="A51" s="10" t="s">
        <v>2909</v>
      </c>
      <c r="B51" s="31">
        <v>0.1403587962962963</v>
      </c>
      <c r="C51" s="10" t="s">
        <v>70</v>
      </c>
      <c r="D51" s="10" t="s">
        <v>91</v>
      </c>
      <c r="E51" s="13">
        <v>9.0</v>
      </c>
      <c r="F51" s="16"/>
      <c r="H51" s="10" t="s">
        <v>2919</v>
      </c>
    </row>
    <row r="52">
      <c r="A52" s="10" t="s">
        <v>2909</v>
      </c>
      <c r="B52" s="31">
        <v>0.14059027777777777</v>
      </c>
      <c r="C52" s="10" t="s">
        <v>70</v>
      </c>
      <c r="D52" s="10" t="s">
        <v>93</v>
      </c>
      <c r="E52" s="13">
        <v>17.0</v>
      </c>
      <c r="F52" s="13">
        <v>7.0</v>
      </c>
      <c r="J52" s="10" t="s">
        <v>85</v>
      </c>
    </row>
    <row r="53">
      <c r="A53" s="10" t="s">
        <v>2909</v>
      </c>
      <c r="B53" s="31">
        <v>0.14059027777777777</v>
      </c>
      <c r="C53" s="10" t="s">
        <v>70</v>
      </c>
      <c r="D53" s="10" t="s">
        <v>93</v>
      </c>
      <c r="E53" s="13">
        <v>17.0</v>
      </c>
      <c r="F53" s="13">
        <v>7.0</v>
      </c>
      <c r="J53" s="10" t="s">
        <v>294</v>
      </c>
    </row>
    <row r="54">
      <c r="A54" s="10" t="s">
        <v>2909</v>
      </c>
      <c r="B54" s="31">
        <v>0.14061342592592593</v>
      </c>
      <c r="C54" s="10" t="s">
        <v>70</v>
      </c>
      <c r="D54" s="10" t="s">
        <v>91</v>
      </c>
      <c r="E54" s="13">
        <v>12.0</v>
      </c>
      <c r="F54" s="16"/>
      <c r="H54" s="10" t="s">
        <v>2914</v>
      </c>
    </row>
    <row r="55">
      <c r="A55" s="10" t="s">
        <v>2909</v>
      </c>
      <c r="B55" s="31">
        <v>0.14119212962962963</v>
      </c>
      <c r="C55" s="10" t="s">
        <v>70</v>
      </c>
      <c r="D55" s="10" t="s">
        <v>93</v>
      </c>
      <c r="E55" s="13" t="s">
        <v>75</v>
      </c>
      <c r="F55" s="13" t="s">
        <v>75</v>
      </c>
      <c r="J55" s="10" t="s">
        <v>85</v>
      </c>
    </row>
    <row r="56">
      <c r="A56" s="10" t="s">
        <v>2909</v>
      </c>
      <c r="B56" s="31">
        <v>0.14119212962962963</v>
      </c>
      <c r="C56" s="10" t="s">
        <v>70</v>
      </c>
      <c r="D56" s="10" t="s">
        <v>93</v>
      </c>
      <c r="E56" s="13">
        <v>27.0</v>
      </c>
      <c r="F56" s="16"/>
      <c r="J56" s="10" t="s">
        <v>294</v>
      </c>
    </row>
    <row r="57">
      <c r="A57" s="10" t="s">
        <v>2909</v>
      </c>
      <c r="B57" s="31">
        <v>0.14123842592592592</v>
      </c>
      <c r="C57" s="10" t="s">
        <v>70</v>
      </c>
      <c r="D57" s="10" t="s">
        <v>91</v>
      </c>
      <c r="E57" s="13">
        <v>8.0</v>
      </c>
      <c r="F57" s="16"/>
      <c r="H57" s="10" t="s">
        <v>2920</v>
      </c>
    </row>
    <row r="58">
      <c r="A58" s="10" t="s">
        <v>2909</v>
      </c>
      <c r="B58" s="31">
        <v>0.14142361111111112</v>
      </c>
      <c r="C58" s="10" t="s">
        <v>70</v>
      </c>
      <c r="D58" s="10" t="s">
        <v>93</v>
      </c>
      <c r="E58" s="13" t="s">
        <v>75</v>
      </c>
      <c r="F58" s="13" t="s">
        <v>75</v>
      </c>
      <c r="J58" s="10" t="s">
        <v>85</v>
      </c>
    </row>
    <row r="59">
      <c r="A59" s="10" t="s">
        <v>2909</v>
      </c>
      <c r="B59" s="31">
        <v>0.14142361111111112</v>
      </c>
      <c r="C59" s="10" t="s">
        <v>70</v>
      </c>
      <c r="D59" s="10" t="s">
        <v>93</v>
      </c>
      <c r="E59" s="13">
        <v>27.0</v>
      </c>
      <c r="F59" s="16">
        <f>E59-10</f>
        <v>17</v>
      </c>
      <c r="J59" s="10" t="s">
        <v>294</v>
      </c>
    </row>
    <row r="60">
      <c r="A60" s="10" t="s">
        <v>2909</v>
      </c>
      <c r="B60" s="31">
        <v>0.14144675925925926</v>
      </c>
      <c r="C60" s="10" t="s">
        <v>70</v>
      </c>
      <c r="D60" s="10" t="s">
        <v>91</v>
      </c>
      <c r="E60" s="13">
        <v>11.0</v>
      </c>
      <c r="F60" s="16"/>
      <c r="H60" s="10" t="s">
        <v>2913</v>
      </c>
      <c r="J60" s="10" t="s">
        <v>2921</v>
      </c>
    </row>
    <row r="61">
      <c r="A61" s="10" t="s">
        <v>2909</v>
      </c>
      <c r="B61" s="31">
        <v>0.14293981481481483</v>
      </c>
      <c r="C61" s="10" t="s">
        <v>70</v>
      </c>
      <c r="D61" s="10" t="s">
        <v>80</v>
      </c>
      <c r="E61" s="13">
        <v>11.0</v>
      </c>
      <c r="F61" s="16">
        <f>E61-5</f>
        <v>6</v>
      </c>
    </row>
    <row r="62">
      <c r="A62" s="10" t="s">
        <v>2909</v>
      </c>
      <c r="B62" s="31">
        <v>0.14578703703703705</v>
      </c>
      <c r="C62" s="10" t="s">
        <v>66</v>
      </c>
      <c r="D62" s="10" t="s">
        <v>87</v>
      </c>
      <c r="E62" s="13">
        <v>11.0</v>
      </c>
      <c r="F62" s="16">
        <f>E62-0</f>
        <v>11</v>
      </c>
    </row>
    <row r="63">
      <c r="A63" s="10" t="s">
        <v>2909</v>
      </c>
      <c r="B63" s="31">
        <v>0.15070601851851853</v>
      </c>
      <c r="C63" s="10" t="s">
        <v>66</v>
      </c>
      <c r="D63" s="10" t="s">
        <v>91</v>
      </c>
      <c r="E63" s="13">
        <v>3.0</v>
      </c>
      <c r="F63" s="16"/>
      <c r="H63" s="10" t="s">
        <v>2922</v>
      </c>
      <c r="J63" s="10" t="s">
        <v>2667</v>
      </c>
    </row>
    <row r="64">
      <c r="A64" s="10" t="s">
        <v>2909</v>
      </c>
      <c r="B64" s="31">
        <v>0.15123842592592593</v>
      </c>
      <c r="C64" s="10" t="s">
        <v>66</v>
      </c>
      <c r="D64" s="10" t="s">
        <v>81</v>
      </c>
      <c r="E64" s="13">
        <v>13.0</v>
      </c>
      <c r="F64" s="16">
        <f>E64-5</f>
        <v>8</v>
      </c>
      <c r="J64" s="10" t="s">
        <v>2923</v>
      </c>
    </row>
    <row r="65">
      <c r="A65" s="10" t="s">
        <v>2909</v>
      </c>
      <c r="B65" s="31">
        <v>0.15284722222222222</v>
      </c>
      <c r="C65" s="10" t="s">
        <v>66</v>
      </c>
      <c r="D65" s="10" t="s">
        <v>93</v>
      </c>
      <c r="E65" s="13" t="s">
        <v>75</v>
      </c>
      <c r="F65" s="13" t="s">
        <v>75</v>
      </c>
      <c r="J65" s="10" t="s">
        <v>160</v>
      </c>
    </row>
    <row r="66">
      <c r="A66" s="10" t="s">
        <v>2909</v>
      </c>
      <c r="B66" s="31">
        <v>0.15284722222222222</v>
      </c>
      <c r="C66" s="10" t="s">
        <v>66</v>
      </c>
      <c r="D66" s="10" t="s">
        <v>93</v>
      </c>
      <c r="E66" s="13">
        <v>16.0</v>
      </c>
      <c r="F66" s="16">
        <f>E66-11</f>
        <v>5</v>
      </c>
      <c r="J66" s="10" t="s">
        <v>2924</v>
      </c>
    </row>
    <row r="67">
      <c r="A67" s="10" t="s">
        <v>2909</v>
      </c>
      <c r="B67" s="31">
        <v>0.15300925925925926</v>
      </c>
      <c r="C67" s="10" t="s">
        <v>66</v>
      </c>
      <c r="D67" s="10" t="s">
        <v>93</v>
      </c>
      <c r="E67" s="16">
        <f t="shared" ref="E67:E68" si="2">F67+11</f>
        <v>14</v>
      </c>
      <c r="F67" s="13">
        <v>3.0</v>
      </c>
      <c r="J67" s="10" t="s">
        <v>160</v>
      </c>
    </row>
    <row r="68">
      <c r="A68" s="10" t="s">
        <v>2909</v>
      </c>
      <c r="B68" s="31">
        <v>0.15300925925925926</v>
      </c>
      <c r="C68" s="10" t="s">
        <v>66</v>
      </c>
      <c r="D68" s="10" t="s">
        <v>93</v>
      </c>
      <c r="E68" s="16">
        <f t="shared" si="2"/>
        <v>15</v>
      </c>
      <c r="F68" s="13">
        <v>4.0</v>
      </c>
      <c r="J68" s="10" t="s">
        <v>2924</v>
      </c>
    </row>
    <row r="69">
      <c r="A69" s="10" t="s">
        <v>2909</v>
      </c>
      <c r="B69" s="31">
        <v>0.1534837962962963</v>
      </c>
      <c r="C69" s="10" t="s">
        <v>66</v>
      </c>
      <c r="D69" s="10" t="s">
        <v>81</v>
      </c>
      <c r="E69" s="13">
        <v>13.0</v>
      </c>
      <c r="F69" s="16">
        <f>E69-5</f>
        <v>8</v>
      </c>
      <c r="J69" s="10" t="s">
        <v>2925</v>
      </c>
    </row>
    <row r="70">
      <c r="A70" s="10" t="s">
        <v>2909</v>
      </c>
      <c r="B70" s="31">
        <v>0.15438657407407408</v>
      </c>
      <c r="C70" s="10" t="s">
        <v>66</v>
      </c>
      <c r="D70" s="10" t="s">
        <v>91</v>
      </c>
      <c r="E70" s="13">
        <v>2.0</v>
      </c>
      <c r="F70" s="16"/>
      <c r="H70" s="10" t="s">
        <v>2926</v>
      </c>
      <c r="J70" s="10" t="s">
        <v>2667</v>
      </c>
    </row>
    <row r="71">
      <c r="A71" s="10" t="s">
        <v>2909</v>
      </c>
      <c r="B71" s="31">
        <v>0.15449074074074073</v>
      </c>
      <c r="C71" s="10" t="s">
        <v>66</v>
      </c>
      <c r="D71" s="10" t="s">
        <v>81</v>
      </c>
      <c r="E71" s="13" t="s">
        <v>75</v>
      </c>
      <c r="F71" s="13" t="s">
        <v>75</v>
      </c>
      <c r="J71" s="10" t="s">
        <v>85</v>
      </c>
    </row>
    <row r="72">
      <c r="A72" s="10" t="s">
        <v>2909</v>
      </c>
      <c r="B72" s="31">
        <v>0.15449074074074073</v>
      </c>
      <c r="C72" s="10" t="s">
        <v>66</v>
      </c>
      <c r="D72" s="10" t="s">
        <v>81</v>
      </c>
      <c r="E72" s="13">
        <v>16.0</v>
      </c>
      <c r="F72" s="16">
        <f>E72-5</f>
        <v>11</v>
      </c>
      <c r="J72" s="10" t="s">
        <v>768</v>
      </c>
    </row>
    <row r="73">
      <c r="A73" s="10" t="s">
        <v>2909</v>
      </c>
      <c r="B73" s="31">
        <v>0.158125</v>
      </c>
      <c r="C73" s="10" t="s">
        <v>84</v>
      </c>
      <c r="D73" s="10" t="s">
        <v>87</v>
      </c>
      <c r="E73" s="13" t="s">
        <v>75</v>
      </c>
      <c r="F73" s="13" t="s">
        <v>75</v>
      </c>
      <c r="J73" s="10" t="s">
        <v>85</v>
      </c>
    </row>
    <row r="74">
      <c r="A74" s="10" t="s">
        <v>2909</v>
      </c>
      <c r="B74" s="31">
        <v>0.158125</v>
      </c>
      <c r="C74" s="10" t="s">
        <v>84</v>
      </c>
      <c r="D74" s="10" t="s">
        <v>87</v>
      </c>
      <c r="E74" s="13">
        <v>6.0</v>
      </c>
      <c r="F74" s="16">
        <f>E74-2</f>
        <v>4</v>
      </c>
      <c r="J74" s="10" t="s">
        <v>86</v>
      </c>
    </row>
    <row r="75">
      <c r="A75" s="10" t="s">
        <v>2909</v>
      </c>
      <c r="B75" s="31">
        <v>0.15942129629629628</v>
      </c>
      <c r="C75" s="10" t="s">
        <v>84</v>
      </c>
      <c r="D75" s="10" t="s">
        <v>93</v>
      </c>
      <c r="E75" s="13" t="s">
        <v>75</v>
      </c>
      <c r="F75" s="13" t="s">
        <v>75</v>
      </c>
      <c r="J75" s="10" t="s">
        <v>85</v>
      </c>
    </row>
    <row r="76">
      <c r="A76" s="10" t="s">
        <v>2909</v>
      </c>
      <c r="B76" s="31">
        <v>0.15942129629629628</v>
      </c>
      <c r="C76" s="10" t="s">
        <v>84</v>
      </c>
      <c r="D76" s="10" t="s">
        <v>93</v>
      </c>
      <c r="E76" s="13">
        <v>21.0</v>
      </c>
      <c r="F76" s="16">
        <f>E76-8</f>
        <v>13</v>
      </c>
      <c r="H76" s="10" t="s">
        <v>2927</v>
      </c>
      <c r="J76" s="10" t="s">
        <v>294</v>
      </c>
    </row>
    <row r="77">
      <c r="A77" s="10" t="s">
        <v>2909</v>
      </c>
      <c r="B77" s="31">
        <v>0.15980324074074073</v>
      </c>
      <c r="C77" s="10" t="s">
        <v>84</v>
      </c>
      <c r="D77" s="10" t="s">
        <v>93</v>
      </c>
      <c r="E77" s="13" t="s">
        <v>75</v>
      </c>
      <c r="F77" s="13" t="s">
        <v>75</v>
      </c>
      <c r="J77" s="10" t="s">
        <v>85</v>
      </c>
    </row>
    <row r="78">
      <c r="A78" s="10" t="s">
        <v>2909</v>
      </c>
      <c r="B78" s="31">
        <v>0.15980324074074073</v>
      </c>
      <c r="C78" s="10" t="s">
        <v>84</v>
      </c>
      <c r="D78" s="10" t="s">
        <v>93</v>
      </c>
      <c r="E78" s="13">
        <v>23.0</v>
      </c>
      <c r="F78" s="16">
        <f>E78-8</f>
        <v>15</v>
      </c>
      <c r="H78" s="10" t="s">
        <v>2927</v>
      </c>
      <c r="J78" s="10" t="s">
        <v>294</v>
      </c>
    </row>
    <row r="79">
      <c r="A79" s="10" t="s">
        <v>2909</v>
      </c>
      <c r="B79" s="31">
        <v>0.16106481481481483</v>
      </c>
      <c r="C79" s="10" t="s">
        <v>84</v>
      </c>
      <c r="D79" s="10" t="s">
        <v>93</v>
      </c>
      <c r="E79" s="13" t="s">
        <v>75</v>
      </c>
      <c r="F79" s="13" t="s">
        <v>75</v>
      </c>
      <c r="J79" s="10" t="s">
        <v>85</v>
      </c>
    </row>
    <row r="80">
      <c r="A80" s="10" t="s">
        <v>2909</v>
      </c>
      <c r="B80" s="31">
        <v>0.16106481481481483</v>
      </c>
      <c r="C80" s="10" t="s">
        <v>84</v>
      </c>
      <c r="D80" s="10" t="s">
        <v>93</v>
      </c>
      <c r="E80" s="13">
        <v>21.0</v>
      </c>
      <c r="F80" s="16">
        <f t="shared" ref="F80:F81" si="3">E80-8</f>
        <v>13</v>
      </c>
      <c r="J80" s="10" t="s">
        <v>294</v>
      </c>
    </row>
    <row r="81">
      <c r="A81" s="10" t="s">
        <v>2909</v>
      </c>
      <c r="B81" s="31">
        <v>0.1616087962962963</v>
      </c>
      <c r="C81" s="10" t="s">
        <v>84</v>
      </c>
      <c r="D81" s="10" t="s">
        <v>79</v>
      </c>
      <c r="E81" s="13">
        <v>22.0</v>
      </c>
      <c r="F81" s="16">
        <f t="shared" si="3"/>
        <v>14</v>
      </c>
    </row>
    <row r="82">
      <c r="A82" s="10" t="s">
        <v>2909</v>
      </c>
      <c r="B82" s="31">
        <v>0.16202546296296297</v>
      </c>
      <c r="C82" s="10" t="s">
        <v>84</v>
      </c>
      <c r="D82" s="10" t="s">
        <v>93</v>
      </c>
      <c r="E82" s="13" t="s">
        <v>75</v>
      </c>
      <c r="F82" s="13" t="s">
        <v>75</v>
      </c>
      <c r="J82" s="10" t="s">
        <v>85</v>
      </c>
    </row>
    <row r="83">
      <c r="A83" s="10" t="s">
        <v>2909</v>
      </c>
      <c r="B83" s="31">
        <v>0.16202546296296297</v>
      </c>
      <c r="C83" s="10" t="s">
        <v>84</v>
      </c>
      <c r="D83" s="10" t="s">
        <v>93</v>
      </c>
      <c r="E83" s="13" t="s">
        <v>75</v>
      </c>
      <c r="F83" s="13" t="s">
        <v>75</v>
      </c>
      <c r="J83" s="10" t="s">
        <v>294</v>
      </c>
    </row>
    <row r="84">
      <c r="A84" s="10" t="s">
        <v>2909</v>
      </c>
      <c r="B84" s="31">
        <v>0.16292824074074075</v>
      </c>
      <c r="C84" s="10" t="s">
        <v>84</v>
      </c>
      <c r="D84" s="10" t="s">
        <v>93</v>
      </c>
      <c r="E84" s="13" t="s">
        <v>75</v>
      </c>
      <c r="F84" s="13" t="s">
        <v>75</v>
      </c>
      <c r="J84" s="10" t="s">
        <v>85</v>
      </c>
    </row>
    <row r="85">
      <c r="A85" s="10" t="s">
        <v>2909</v>
      </c>
      <c r="B85" s="31">
        <v>0.16292824074074075</v>
      </c>
      <c r="C85" s="10" t="s">
        <v>84</v>
      </c>
      <c r="D85" s="10" t="s">
        <v>93</v>
      </c>
      <c r="E85" s="13">
        <v>26.0</v>
      </c>
      <c r="F85" s="16">
        <f>E85-8</f>
        <v>18</v>
      </c>
      <c r="H85" s="10" t="s">
        <v>2927</v>
      </c>
      <c r="J85" s="10" t="s">
        <v>294</v>
      </c>
    </row>
    <row r="86">
      <c r="A86" s="10" t="s">
        <v>2909</v>
      </c>
      <c r="B86" s="31">
        <v>0.16328703703703704</v>
      </c>
      <c r="C86" s="10" t="s">
        <v>84</v>
      </c>
      <c r="D86" s="10" t="s">
        <v>93</v>
      </c>
      <c r="E86" s="13" t="s">
        <v>75</v>
      </c>
      <c r="F86" s="13" t="s">
        <v>75</v>
      </c>
      <c r="J86" s="10" t="s">
        <v>85</v>
      </c>
    </row>
    <row r="87">
      <c r="A87" s="10" t="s">
        <v>2909</v>
      </c>
      <c r="B87" s="31">
        <v>0.16328703703703704</v>
      </c>
      <c r="C87" s="10" t="s">
        <v>84</v>
      </c>
      <c r="D87" s="10" t="s">
        <v>93</v>
      </c>
      <c r="E87" s="13">
        <v>20.0</v>
      </c>
      <c r="F87" s="16">
        <f t="shared" ref="F87:F88" si="4">E87-8</f>
        <v>12</v>
      </c>
      <c r="H87" s="10" t="s">
        <v>2927</v>
      </c>
      <c r="J87" s="10" t="s">
        <v>294</v>
      </c>
    </row>
    <row r="88">
      <c r="A88" s="10" t="s">
        <v>2909</v>
      </c>
      <c r="B88" s="31">
        <v>0.16372685185185185</v>
      </c>
      <c r="C88" s="10" t="s">
        <v>84</v>
      </c>
      <c r="D88" s="10" t="s">
        <v>79</v>
      </c>
      <c r="E88" s="13">
        <v>16.0</v>
      </c>
      <c r="F88" s="16">
        <f t="shared" si="4"/>
        <v>8</v>
      </c>
    </row>
    <row r="89">
      <c r="A89" s="10" t="s">
        <v>2909</v>
      </c>
      <c r="B89" s="31">
        <v>0.16475694444444444</v>
      </c>
      <c r="C89" s="10" t="s">
        <v>84</v>
      </c>
      <c r="D89" s="10" t="s">
        <v>79</v>
      </c>
      <c r="E89" s="13">
        <v>17.0</v>
      </c>
      <c r="F89" s="13">
        <v>10.0</v>
      </c>
    </row>
    <row r="90">
      <c r="A90" s="10" t="s">
        <v>2909</v>
      </c>
      <c r="B90" s="31">
        <v>0.16528935185185184</v>
      </c>
      <c r="C90" s="10" t="s">
        <v>84</v>
      </c>
      <c r="D90" s="10" t="s">
        <v>210</v>
      </c>
      <c r="E90" s="13">
        <v>19.0</v>
      </c>
      <c r="F90" s="16">
        <f>E90-3</f>
        <v>16</v>
      </c>
    </row>
    <row r="91">
      <c r="A91" s="10" t="s">
        <v>2909</v>
      </c>
      <c r="B91" s="31">
        <v>0.16707175925925927</v>
      </c>
      <c r="C91" s="10" t="s">
        <v>84</v>
      </c>
      <c r="D91" s="10" t="s">
        <v>93</v>
      </c>
      <c r="E91" s="13">
        <v>16.0</v>
      </c>
      <c r="F91" s="13">
        <f t="shared" ref="F91:F92" si="5">E91-8</f>
        <v>8</v>
      </c>
      <c r="J91" s="10" t="s">
        <v>85</v>
      </c>
    </row>
    <row r="92">
      <c r="A92" s="10" t="s">
        <v>2909</v>
      </c>
      <c r="B92" s="31">
        <v>0.16707175925925927</v>
      </c>
      <c r="C92" s="10" t="s">
        <v>84</v>
      </c>
      <c r="D92" s="10" t="s">
        <v>93</v>
      </c>
      <c r="E92" s="13">
        <v>17.0</v>
      </c>
      <c r="F92" s="16">
        <f t="shared" si="5"/>
        <v>9</v>
      </c>
      <c r="J92" s="10" t="s">
        <v>294</v>
      </c>
    </row>
    <row r="93">
      <c r="A93" s="10" t="s">
        <v>2909</v>
      </c>
      <c r="B93" s="31">
        <v>0.16760416666666667</v>
      </c>
      <c r="C93" s="10" t="s">
        <v>84</v>
      </c>
      <c r="D93" s="10" t="s">
        <v>93</v>
      </c>
      <c r="E93" s="13" t="s">
        <v>75</v>
      </c>
      <c r="F93" s="13" t="s">
        <v>75</v>
      </c>
      <c r="J93" s="10" t="s">
        <v>85</v>
      </c>
    </row>
    <row r="94">
      <c r="A94" s="10" t="s">
        <v>2909</v>
      </c>
      <c r="B94" s="31">
        <v>0.16760416666666667</v>
      </c>
      <c r="C94" s="10" t="s">
        <v>84</v>
      </c>
      <c r="D94" s="10" t="s">
        <v>93</v>
      </c>
      <c r="E94" s="13">
        <v>25.0</v>
      </c>
      <c r="F94" s="16">
        <f>E94-8</f>
        <v>17</v>
      </c>
      <c r="H94" s="10" t="s">
        <v>2927</v>
      </c>
      <c r="J94" s="10" t="s">
        <v>294</v>
      </c>
    </row>
    <row r="95">
      <c r="A95" s="10" t="s">
        <v>2909</v>
      </c>
      <c r="B95" s="31">
        <v>0.16847222222222222</v>
      </c>
      <c r="C95" s="10" t="s">
        <v>84</v>
      </c>
      <c r="D95" s="10" t="s">
        <v>93</v>
      </c>
      <c r="E95" s="13" t="s">
        <v>75</v>
      </c>
      <c r="F95" s="13" t="s">
        <v>75</v>
      </c>
      <c r="J95" s="10" t="s">
        <v>85</v>
      </c>
    </row>
    <row r="96">
      <c r="A96" s="10" t="s">
        <v>2909</v>
      </c>
      <c r="B96" s="31">
        <v>0.16847222222222222</v>
      </c>
      <c r="C96" s="10" t="s">
        <v>84</v>
      </c>
      <c r="D96" s="10" t="s">
        <v>93</v>
      </c>
      <c r="E96" s="13">
        <v>25.0</v>
      </c>
      <c r="F96" s="16">
        <f>E96-8</f>
        <v>17</v>
      </c>
      <c r="H96" s="10" t="s">
        <v>2927</v>
      </c>
      <c r="J96" s="10" t="s">
        <v>294</v>
      </c>
    </row>
    <row r="97">
      <c r="A97" s="10" t="s">
        <v>2909</v>
      </c>
      <c r="B97" s="31">
        <v>0.16873842592592592</v>
      </c>
      <c r="C97" s="10" t="s">
        <v>84</v>
      </c>
      <c r="D97" s="10" t="s">
        <v>209</v>
      </c>
      <c r="E97" s="13">
        <f>F97+4</f>
        <v>9</v>
      </c>
      <c r="F97" s="13">
        <v>5.0</v>
      </c>
    </row>
    <row r="98">
      <c r="A98" s="10" t="s">
        <v>2909</v>
      </c>
      <c r="B98" s="31">
        <v>0.16921296296296295</v>
      </c>
      <c r="C98" s="10" t="s">
        <v>84</v>
      </c>
      <c r="D98" s="10" t="s">
        <v>93</v>
      </c>
      <c r="E98" s="13" t="s">
        <v>75</v>
      </c>
      <c r="F98" s="13" t="s">
        <v>75</v>
      </c>
      <c r="J98" s="10" t="s">
        <v>85</v>
      </c>
    </row>
    <row r="99">
      <c r="A99" s="10" t="s">
        <v>2909</v>
      </c>
      <c r="B99" s="31">
        <v>0.16921296296296295</v>
      </c>
      <c r="C99" s="10" t="s">
        <v>84</v>
      </c>
      <c r="D99" s="10" t="s">
        <v>93</v>
      </c>
      <c r="E99" s="13">
        <v>7.0</v>
      </c>
      <c r="F99" s="16">
        <f t="shared" ref="F99:F100" si="6">E99-4</f>
        <v>3</v>
      </c>
      <c r="J99" s="10" t="s">
        <v>294</v>
      </c>
    </row>
    <row r="100">
      <c r="A100" s="10" t="s">
        <v>2909</v>
      </c>
      <c r="B100" s="31">
        <v>0.16984953703703703</v>
      </c>
      <c r="C100" s="10" t="s">
        <v>84</v>
      </c>
      <c r="D100" s="10" t="s">
        <v>209</v>
      </c>
      <c r="E100" s="13">
        <v>14.0</v>
      </c>
      <c r="F100" s="16">
        <f t="shared" si="6"/>
        <v>10</v>
      </c>
    </row>
    <row r="101">
      <c r="A101" s="10" t="s">
        <v>2909</v>
      </c>
      <c r="B101" s="31">
        <v>0.1709490740740741</v>
      </c>
      <c r="C101" s="10" t="s">
        <v>84</v>
      </c>
      <c r="D101" s="10" t="s">
        <v>79</v>
      </c>
      <c r="E101" s="13" t="s">
        <v>68</v>
      </c>
      <c r="F101" s="13">
        <v>20.0</v>
      </c>
    </row>
    <row r="102">
      <c r="A102" s="10" t="s">
        <v>2909</v>
      </c>
      <c r="B102" s="31">
        <v>0.17158564814814814</v>
      </c>
      <c r="C102" s="10" t="s">
        <v>84</v>
      </c>
      <c r="D102" s="10" t="s">
        <v>93</v>
      </c>
      <c r="E102" s="13" t="s">
        <v>75</v>
      </c>
      <c r="F102" s="13" t="s">
        <v>75</v>
      </c>
      <c r="J102" s="10" t="s">
        <v>85</v>
      </c>
    </row>
    <row r="103">
      <c r="A103" s="10" t="s">
        <v>2909</v>
      </c>
      <c r="B103" s="31">
        <v>0.17158564814814814</v>
      </c>
      <c r="C103" s="10" t="s">
        <v>84</v>
      </c>
      <c r="D103" s="10" t="s">
        <v>93</v>
      </c>
      <c r="E103" s="13">
        <v>24.0</v>
      </c>
      <c r="F103" s="16">
        <f>E103-8</f>
        <v>16</v>
      </c>
      <c r="H103" s="10" t="s">
        <v>2927</v>
      </c>
      <c r="J103" s="10" t="s">
        <v>294</v>
      </c>
    </row>
    <row r="104">
      <c r="A104" s="10" t="s">
        <v>2909</v>
      </c>
      <c r="B104" s="31">
        <v>0.1724537037037037</v>
      </c>
      <c r="C104" s="10" t="s">
        <v>84</v>
      </c>
      <c r="D104" s="10" t="s">
        <v>93</v>
      </c>
      <c r="E104" s="13" t="s">
        <v>75</v>
      </c>
      <c r="F104" s="13" t="s">
        <v>75</v>
      </c>
      <c r="J104" s="10" t="s">
        <v>85</v>
      </c>
    </row>
    <row r="105">
      <c r="A105" s="10" t="s">
        <v>2909</v>
      </c>
      <c r="B105" s="31">
        <v>0.1724537037037037</v>
      </c>
      <c r="C105" s="10" t="s">
        <v>84</v>
      </c>
      <c r="D105" s="10" t="s">
        <v>93</v>
      </c>
      <c r="E105" s="13">
        <v>28.0</v>
      </c>
      <c r="F105" s="16">
        <f>E105-9</f>
        <v>19</v>
      </c>
      <c r="H105" s="10" t="s">
        <v>2927</v>
      </c>
      <c r="J105" s="10" t="s">
        <v>294</v>
      </c>
    </row>
    <row r="106">
      <c r="A106" s="10" t="s">
        <v>2909</v>
      </c>
      <c r="B106" s="31">
        <v>0.1730787037037037</v>
      </c>
      <c r="C106" s="10" t="s">
        <v>84</v>
      </c>
      <c r="D106" s="10" t="s">
        <v>93</v>
      </c>
      <c r="E106" s="13" t="s">
        <v>75</v>
      </c>
      <c r="F106" s="13" t="s">
        <v>75</v>
      </c>
      <c r="J106" s="10" t="s">
        <v>85</v>
      </c>
    </row>
    <row r="107">
      <c r="A107" s="10" t="s">
        <v>2909</v>
      </c>
      <c r="B107" s="31">
        <v>0.1730787037037037</v>
      </c>
      <c r="C107" s="10" t="s">
        <v>84</v>
      </c>
      <c r="D107" s="10" t="s">
        <v>93</v>
      </c>
      <c r="E107" s="13">
        <v>15.0</v>
      </c>
      <c r="F107" s="16">
        <f>E107-8</f>
        <v>7</v>
      </c>
      <c r="J107" s="10" t="s">
        <v>294</v>
      </c>
    </row>
    <row r="108">
      <c r="A108" s="10" t="s">
        <v>2909</v>
      </c>
      <c r="B108" s="31">
        <v>0.17979166666666666</v>
      </c>
      <c r="C108" s="10" t="s">
        <v>74</v>
      </c>
      <c r="D108" s="10" t="s">
        <v>217</v>
      </c>
      <c r="E108" s="13">
        <v>23.0</v>
      </c>
      <c r="F108" s="13">
        <f>E108-13</f>
        <v>10</v>
      </c>
      <c r="J108" s="10" t="s">
        <v>2911</v>
      </c>
    </row>
    <row r="109">
      <c r="A109" s="10" t="s">
        <v>2909</v>
      </c>
      <c r="B109" s="31">
        <v>0.18239583333333334</v>
      </c>
      <c r="C109" s="10" t="s">
        <v>74</v>
      </c>
      <c r="D109" s="10" t="s">
        <v>83</v>
      </c>
      <c r="E109" s="13">
        <v>19.0</v>
      </c>
      <c r="F109" s="16">
        <f>E109-11</f>
        <v>8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2928</v>
      </c>
      <c r="B2" s="31">
        <v>0.016412037037037037</v>
      </c>
      <c r="C2" s="10" t="s">
        <v>70</v>
      </c>
      <c r="D2" s="10" t="s">
        <v>366</v>
      </c>
      <c r="E2" s="13">
        <v>18.0</v>
      </c>
      <c r="F2" s="16">
        <f>E2-8</f>
        <v>10</v>
      </c>
    </row>
    <row r="3">
      <c r="A3" s="10" t="s">
        <v>2928</v>
      </c>
      <c r="B3" s="31">
        <v>0.023055555555555555</v>
      </c>
      <c r="C3" s="10" t="s">
        <v>69</v>
      </c>
      <c r="D3" s="10" t="s">
        <v>98</v>
      </c>
      <c r="E3" s="13">
        <v>18.0</v>
      </c>
      <c r="F3" s="13">
        <f>E3-4</f>
        <v>14</v>
      </c>
    </row>
    <row r="4">
      <c r="A4" s="10" t="s">
        <v>2928</v>
      </c>
      <c r="B4" s="31">
        <v>0.03920138888888889</v>
      </c>
      <c r="C4" s="10" t="s">
        <v>70</v>
      </c>
      <c r="D4" s="10" t="s">
        <v>83</v>
      </c>
      <c r="E4" s="13">
        <v>25.0</v>
      </c>
      <c r="F4" s="16">
        <f>E4-12</f>
        <v>13</v>
      </c>
    </row>
    <row r="5">
      <c r="A5" s="10" t="s">
        <v>2928</v>
      </c>
      <c r="B5" s="31">
        <v>0.04127314814814815</v>
      </c>
      <c r="C5" s="10" t="s">
        <v>82</v>
      </c>
      <c r="D5" s="10" t="s">
        <v>83</v>
      </c>
      <c r="E5" s="13">
        <v>18.0</v>
      </c>
      <c r="F5" s="16">
        <f>E5-9</f>
        <v>9</v>
      </c>
    </row>
    <row r="6">
      <c r="A6" s="10" t="s">
        <v>2928</v>
      </c>
      <c r="B6" s="31">
        <v>0.04403935185185185</v>
      </c>
      <c r="C6" s="10" t="s">
        <v>69</v>
      </c>
      <c r="D6" s="10" t="s">
        <v>83</v>
      </c>
      <c r="E6" s="13">
        <v>7.0</v>
      </c>
      <c r="F6" s="13">
        <f>E6-1</f>
        <v>6</v>
      </c>
    </row>
    <row r="7">
      <c r="A7" s="10" t="s">
        <v>2928</v>
      </c>
      <c r="B7" s="31">
        <v>0.04918981481481482</v>
      </c>
      <c r="C7" s="10" t="s">
        <v>968</v>
      </c>
      <c r="D7" s="10" t="s">
        <v>83</v>
      </c>
      <c r="E7" s="13">
        <v>18.0</v>
      </c>
      <c r="F7" s="13">
        <f>E7--1</f>
        <v>19</v>
      </c>
    </row>
    <row r="8">
      <c r="A8" s="10" t="s">
        <v>2928</v>
      </c>
      <c r="B8" s="31">
        <v>0.05253472222222222</v>
      </c>
      <c r="C8" s="10" t="s">
        <v>74</v>
      </c>
      <c r="D8" s="10" t="s">
        <v>362</v>
      </c>
      <c r="E8" s="13">
        <v>14.0</v>
      </c>
      <c r="F8" s="13">
        <f>E8-3</f>
        <v>11</v>
      </c>
    </row>
    <row r="9">
      <c r="A9" s="10" t="s">
        <v>2928</v>
      </c>
      <c r="B9" s="31">
        <v>0.05253472222222222</v>
      </c>
      <c r="C9" s="10" t="s">
        <v>82</v>
      </c>
      <c r="D9" s="10" t="s">
        <v>362</v>
      </c>
      <c r="E9" s="13">
        <v>17.0</v>
      </c>
      <c r="F9" s="16">
        <f>E9-9</f>
        <v>8</v>
      </c>
    </row>
    <row r="10">
      <c r="A10" s="10" t="s">
        <v>2928</v>
      </c>
      <c r="B10" s="31">
        <v>0.05609953703703704</v>
      </c>
      <c r="C10" s="10" t="s">
        <v>82</v>
      </c>
      <c r="D10" s="10" t="s">
        <v>71</v>
      </c>
      <c r="E10" s="13">
        <v>24.0</v>
      </c>
      <c r="F10" s="16">
        <f>E10-7</f>
        <v>17</v>
      </c>
    </row>
    <row r="11">
      <c r="A11" s="10" t="s">
        <v>2928</v>
      </c>
      <c r="B11" s="31">
        <v>0.061481481481481484</v>
      </c>
      <c r="C11" s="10" t="s">
        <v>84</v>
      </c>
      <c r="D11" s="10" t="s">
        <v>98</v>
      </c>
      <c r="E11" s="13" t="s">
        <v>68</v>
      </c>
      <c r="F11" s="13">
        <v>20.0</v>
      </c>
    </row>
    <row r="12">
      <c r="A12" s="10" t="s">
        <v>2928</v>
      </c>
      <c r="B12" s="31">
        <v>0.07146990740740741</v>
      </c>
      <c r="C12" s="10" t="s">
        <v>74</v>
      </c>
      <c r="D12" s="10" t="s">
        <v>127</v>
      </c>
      <c r="E12" s="13">
        <v>5.0</v>
      </c>
      <c r="F12" s="16">
        <f>E12-2</f>
        <v>3</v>
      </c>
    </row>
    <row r="13">
      <c r="A13" s="10" t="s">
        <v>2928</v>
      </c>
      <c r="B13" s="31">
        <v>0.07304398148148149</v>
      </c>
      <c r="C13" s="10" t="s">
        <v>968</v>
      </c>
      <c r="D13" s="10" t="s">
        <v>71</v>
      </c>
      <c r="E13" s="13">
        <v>22.0</v>
      </c>
      <c r="F13" s="16">
        <f>E13-9</f>
        <v>13</v>
      </c>
    </row>
    <row r="14">
      <c r="A14" s="10" t="s">
        <v>2928</v>
      </c>
      <c r="B14" s="31">
        <v>0.07304398148148149</v>
      </c>
      <c r="C14" s="10" t="s">
        <v>69</v>
      </c>
      <c r="D14" s="10" t="s">
        <v>71</v>
      </c>
      <c r="E14" s="13">
        <v>8.0</v>
      </c>
      <c r="F14" s="16">
        <f>E14-5</f>
        <v>3</v>
      </c>
    </row>
    <row r="15">
      <c r="A15" s="10" t="s">
        <v>2928</v>
      </c>
      <c r="B15" s="31">
        <v>0.07375</v>
      </c>
      <c r="C15" s="10" t="s">
        <v>968</v>
      </c>
      <c r="D15" s="10" t="s">
        <v>71</v>
      </c>
      <c r="E15" s="13" t="s">
        <v>88</v>
      </c>
      <c r="F15" s="13">
        <v>1.0</v>
      </c>
    </row>
    <row r="16">
      <c r="A16" s="10" t="s">
        <v>2928</v>
      </c>
      <c r="B16" s="31">
        <v>0.09443287037037038</v>
      </c>
      <c r="C16" s="10" t="s">
        <v>74</v>
      </c>
      <c r="D16" s="10" t="s">
        <v>83</v>
      </c>
      <c r="E16" s="13">
        <v>30.0</v>
      </c>
      <c r="F16" s="13">
        <f>E16-11</f>
        <v>19</v>
      </c>
    </row>
    <row r="17">
      <c r="A17" s="10" t="s">
        <v>2928</v>
      </c>
      <c r="B17" s="31">
        <v>0.09457175925925926</v>
      </c>
      <c r="C17" s="10" t="s">
        <v>70</v>
      </c>
      <c r="D17" s="10" t="s">
        <v>83</v>
      </c>
      <c r="E17" s="13">
        <v>21.0</v>
      </c>
      <c r="F17" s="16">
        <f>E17-12</f>
        <v>9</v>
      </c>
    </row>
    <row r="18">
      <c r="A18" s="10" t="s">
        <v>2928</v>
      </c>
      <c r="B18" s="31">
        <v>0.12869212962962964</v>
      </c>
      <c r="C18" s="10" t="s">
        <v>74</v>
      </c>
      <c r="D18" s="10" t="s">
        <v>71</v>
      </c>
      <c r="E18" s="13">
        <v>23.0</v>
      </c>
      <c r="F18" s="16">
        <f>E18-5</f>
        <v>18</v>
      </c>
    </row>
    <row r="19">
      <c r="A19" s="10" t="s">
        <v>2928</v>
      </c>
      <c r="B19" s="31">
        <v>0.13219907407407408</v>
      </c>
      <c r="C19" s="10" t="s">
        <v>82</v>
      </c>
      <c r="D19" s="10" t="s">
        <v>67</v>
      </c>
      <c r="E19" s="13" t="s">
        <v>88</v>
      </c>
      <c r="F19" s="13">
        <v>1.0</v>
      </c>
    </row>
    <row r="20">
      <c r="A20" s="10" t="s">
        <v>2928</v>
      </c>
      <c r="B20" s="31">
        <v>0.13219907407407408</v>
      </c>
      <c r="C20" s="10" t="s">
        <v>968</v>
      </c>
      <c r="D20" s="10" t="s">
        <v>67</v>
      </c>
      <c r="E20" s="13">
        <v>18.0</v>
      </c>
      <c r="F20" s="13">
        <f>E20-9</f>
        <v>9</v>
      </c>
    </row>
    <row r="21">
      <c r="A21" s="10" t="s">
        <v>2928</v>
      </c>
      <c r="B21" s="31">
        <v>0.1425925925925926</v>
      </c>
      <c r="C21" s="10" t="s">
        <v>82</v>
      </c>
      <c r="D21" s="10" t="s">
        <v>127</v>
      </c>
      <c r="E21" s="13">
        <v>9.0</v>
      </c>
      <c r="F21" s="16">
        <f t="shared" ref="F21:F22" si="1">E21-3</f>
        <v>6</v>
      </c>
    </row>
    <row r="22">
      <c r="A22" s="10" t="s">
        <v>2928</v>
      </c>
      <c r="B22" s="31">
        <v>0.1446412037037037</v>
      </c>
      <c r="C22" s="10" t="s">
        <v>968</v>
      </c>
      <c r="D22" s="10" t="s">
        <v>127</v>
      </c>
      <c r="E22" s="13">
        <v>22.0</v>
      </c>
      <c r="F22" s="16">
        <f t="shared" si="1"/>
        <v>19</v>
      </c>
    </row>
    <row r="23">
      <c r="A23" s="10" t="s">
        <v>2928</v>
      </c>
      <c r="B23" s="31">
        <v>0.14805555555555555</v>
      </c>
      <c r="C23" s="10" t="s">
        <v>70</v>
      </c>
      <c r="D23" s="10" t="s">
        <v>127</v>
      </c>
      <c r="E23" s="13" t="s">
        <v>75</v>
      </c>
      <c r="F23" s="13" t="s">
        <v>75</v>
      </c>
    </row>
    <row r="24">
      <c r="A24" s="10" t="s">
        <v>2928</v>
      </c>
      <c r="B24" s="31">
        <v>0.14805555555555555</v>
      </c>
      <c r="C24" s="10" t="s">
        <v>70</v>
      </c>
      <c r="D24" s="10" t="s">
        <v>127</v>
      </c>
      <c r="E24" s="13">
        <v>18.0</v>
      </c>
      <c r="F24" s="13">
        <f>E24-1</f>
        <v>17</v>
      </c>
    </row>
    <row r="25">
      <c r="A25" s="10" t="s">
        <v>2928</v>
      </c>
      <c r="B25" s="31">
        <v>0.15947916666666667</v>
      </c>
      <c r="C25" s="10" t="s">
        <v>968</v>
      </c>
      <c r="D25" s="10" t="s">
        <v>98</v>
      </c>
      <c r="E25" s="13">
        <v>10.0</v>
      </c>
      <c r="F25" s="16">
        <f>E25-3</f>
        <v>7</v>
      </c>
    </row>
    <row r="26">
      <c r="A26" s="10" t="s">
        <v>2928</v>
      </c>
      <c r="B26" s="31">
        <v>0.15947916666666667</v>
      </c>
      <c r="C26" s="10" t="s">
        <v>69</v>
      </c>
      <c r="D26" s="10" t="s">
        <v>98</v>
      </c>
      <c r="E26" s="13">
        <f>F26+5</f>
        <v>10</v>
      </c>
      <c r="F26" s="13">
        <v>5.0</v>
      </c>
    </row>
    <row r="27">
      <c r="A27" s="10" t="s">
        <v>2928</v>
      </c>
      <c r="B27" s="31">
        <v>0.15947916666666667</v>
      </c>
      <c r="C27" s="10" t="s">
        <v>84</v>
      </c>
      <c r="D27" s="10" t="s">
        <v>98</v>
      </c>
      <c r="E27" s="13">
        <v>12.0</v>
      </c>
      <c r="F27" s="16">
        <f>E27--2</f>
        <v>14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2929</v>
      </c>
      <c r="B2" s="31">
        <v>0.013773148148148149</v>
      </c>
      <c r="C2" s="10" t="s">
        <v>70</v>
      </c>
      <c r="D2" s="10" t="s">
        <v>71</v>
      </c>
      <c r="E2" s="13" t="s">
        <v>68</v>
      </c>
      <c r="F2" s="13">
        <v>20.0</v>
      </c>
      <c r="J2" s="10" t="s">
        <v>2930</v>
      </c>
    </row>
    <row r="3">
      <c r="A3" s="10" t="s">
        <v>2929</v>
      </c>
      <c r="B3" s="31">
        <v>0.03019675925925926</v>
      </c>
      <c r="C3" s="10" t="s">
        <v>70</v>
      </c>
      <c r="D3" s="10" t="s">
        <v>71</v>
      </c>
      <c r="E3" s="13">
        <v>15.0</v>
      </c>
      <c r="F3" s="13">
        <f>E3-7</f>
        <v>8</v>
      </c>
    </row>
    <row r="4">
      <c r="A4" s="10" t="s">
        <v>2929</v>
      </c>
      <c r="B4" s="31">
        <v>0.030162037037037036</v>
      </c>
      <c r="C4" s="10" t="s">
        <v>66</v>
      </c>
      <c r="D4" s="10" t="s">
        <v>71</v>
      </c>
      <c r="E4" s="13">
        <v>16.0</v>
      </c>
      <c r="F4" s="16">
        <f>E4--2</f>
        <v>18</v>
      </c>
      <c r="J4" s="10" t="s">
        <v>2930</v>
      </c>
    </row>
    <row r="5">
      <c r="A5" s="10" t="s">
        <v>2929</v>
      </c>
      <c r="B5" s="31">
        <v>0.046782407407407404</v>
      </c>
      <c r="C5" s="10" t="s">
        <v>66</v>
      </c>
      <c r="D5" s="10" t="s">
        <v>67</v>
      </c>
      <c r="E5" s="13" t="s">
        <v>88</v>
      </c>
      <c r="F5" s="13">
        <v>1.0</v>
      </c>
    </row>
    <row r="6">
      <c r="A6" s="10" t="s">
        <v>2929</v>
      </c>
      <c r="B6" s="31">
        <v>0.06402777777777778</v>
      </c>
      <c r="C6" s="10" t="s">
        <v>69</v>
      </c>
      <c r="D6" s="10" t="s">
        <v>71</v>
      </c>
      <c r="E6" s="13">
        <v>18.0</v>
      </c>
      <c r="F6" s="13">
        <f>E6-5</f>
        <v>13</v>
      </c>
      <c r="J6" s="10" t="s">
        <v>2930</v>
      </c>
    </row>
    <row r="7">
      <c r="A7" s="10" t="s">
        <v>2929</v>
      </c>
      <c r="B7" s="31">
        <v>0.07722222222222222</v>
      </c>
      <c r="C7" s="10" t="s">
        <v>968</v>
      </c>
      <c r="D7" s="10" t="s">
        <v>71</v>
      </c>
      <c r="E7" s="13">
        <v>15.0</v>
      </c>
      <c r="F7" s="13">
        <f>E7-9</f>
        <v>6</v>
      </c>
    </row>
    <row r="8">
      <c r="A8" s="10" t="s">
        <v>2929</v>
      </c>
      <c r="B8" s="31">
        <v>0.11532407407407408</v>
      </c>
      <c r="C8" s="10" t="s">
        <v>69</v>
      </c>
      <c r="D8" s="10" t="s">
        <v>83</v>
      </c>
      <c r="E8" s="13">
        <v>8.0</v>
      </c>
      <c r="F8" s="13">
        <f>E8-1</f>
        <v>7</v>
      </c>
    </row>
    <row r="9">
      <c r="A9" s="10" t="s">
        <v>2929</v>
      </c>
      <c r="B9" s="31">
        <v>0.1172337962962963</v>
      </c>
      <c r="C9" s="10" t="s">
        <v>82</v>
      </c>
      <c r="D9" s="10" t="s">
        <v>362</v>
      </c>
      <c r="E9" s="13">
        <v>23.0</v>
      </c>
      <c r="F9" s="16">
        <f t="shared" ref="F9:F11" si="1">E9-10</f>
        <v>13</v>
      </c>
      <c r="J9" s="10" t="s">
        <v>2931</v>
      </c>
    </row>
    <row r="10">
      <c r="A10" s="10" t="s">
        <v>2929</v>
      </c>
      <c r="B10" s="31">
        <v>0.1172337962962963</v>
      </c>
      <c r="C10" s="10" t="s">
        <v>82</v>
      </c>
      <c r="D10" s="10" t="s">
        <v>362</v>
      </c>
      <c r="E10" s="13">
        <v>23.0</v>
      </c>
      <c r="F10" s="16">
        <f t="shared" si="1"/>
        <v>13</v>
      </c>
    </row>
    <row r="11">
      <c r="A11" s="10" t="s">
        <v>2929</v>
      </c>
      <c r="B11" s="31">
        <v>0.12612268518518518</v>
      </c>
      <c r="C11" s="10" t="s">
        <v>82</v>
      </c>
      <c r="D11" s="10" t="s">
        <v>131</v>
      </c>
      <c r="E11" s="13">
        <v>13.0</v>
      </c>
      <c r="F11" s="13">
        <f t="shared" si="1"/>
        <v>3</v>
      </c>
      <c r="J11" s="10" t="s">
        <v>2932</v>
      </c>
    </row>
    <row r="12">
      <c r="A12" s="10" t="s">
        <v>2929</v>
      </c>
      <c r="B12" s="31">
        <v>0.1414351851851852</v>
      </c>
      <c r="C12" s="10" t="s">
        <v>82</v>
      </c>
      <c r="D12" s="10" t="s">
        <v>362</v>
      </c>
      <c r="E12" s="13" t="s">
        <v>75</v>
      </c>
      <c r="F12" s="13" t="s">
        <v>75</v>
      </c>
      <c r="J12" s="10" t="s">
        <v>2291</v>
      </c>
    </row>
    <row r="13">
      <c r="A13" s="10" t="s">
        <v>2929</v>
      </c>
      <c r="B13" s="31">
        <v>0.1414351851851852</v>
      </c>
      <c r="C13" s="10" t="s">
        <v>82</v>
      </c>
      <c r="D13" s="10" t="s">
        <v>362</v>
      </c>
      <c r="E13" s="13">
        <v>28.0</v>
      </c>
      <c r="F13" s="13">
        <f>E13-10</f>
        <v>18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2933</v>
      </c>
      <c r="B2" s="31">
        <v>0.01733796296296296</v>
      </c>
      <c r="C2" s="10" t="s">
        <v>82</v>
      </c>
      <c r="D2" s="10" t="s">
        <v>132</v>
      </c>
      <c r="E2" s="13">
        <v>17.0</v>
      </c>
      <c r="F2" s="13">
        <f>E2-6</f>
        <v>11</v>
      </c>
    </row>
    <row r="3">
      <c r="A3" s="10" t="s">
        <v>2933</v>
      </c>
      <c r="B3" s="31">
        <v>0.04199074074074074</v>
      </c>
      <c r="C3" s="10" t="s">
        <v>82</v>
      </c>
      <c r="D3" s="10" t="s">
        <v>71</v>
      </c>
      <c r="E3" s="13">
        <v>23.0</v>
      </c>
      <c r="F3" s="13">
        <f>E3-8</f>
        <v>15</v>
      </c>
    </row>
    <row r="4">
      <c r="A4" s="10" t="s">
        <v>2933</v>
      </c>
      <c r="B4" s="31">
        <v>0.04212962962962963</v>
      </c>
      <c r="C4" s="10" t="s">
        <v>69</v>
      </c>
      <c r="D4" s="10" t="s">
        <v>80</v>
      </c>
      <c r="E4" s="13">
        <v>7.0</v>
      </c>
      <c r="F4" s="16">
        <f>E4-5</f>
        <v>2</v>
      </c>
    </row>
    <row r="5">
      <c r="A5" s="10" t="s">
        <v>2933</v>
      </c>
      <c r="B5" s="31">
        <v>0.04434027777777778</v>
      </c>
      <c r="C5" s="10" t="s">
        <v>70</v>
      </c>
      <c r="D5" s="10" t="s">
        <v>83</v>
      </c>
      <c r="E5" s="13" t="s">
        <v>75</v>
      </c>
      <c r="F5" s="13" t="s">
        <v>75</v>
      </c>
      <c r="J5" s="10" t="s">
        <v>2291</v>
      </c>
    </row>
    <row r="6">
      <c r="A6" s="10" t="s">
        <v>2933</v>
      </c>
      <c r="B6" s="31">
        <v>0.04434027777777778</v>
      </c>
      <c r="C6" s="10" t="s">
        <v>70</v>
      </c>
      <c r="D6" s="10" t="s">
        <v>83</v>
      </c>
      <c r="E6" s="13">
        <v>23.0</v>
      </c>
      <c r="F6" s="13">
        <f>E6-12</f>
        <v>11</v>
      </c>
    </row>
    <row r="7">
      <c r="A7" s="10" t="s">
        <v>2933</v>
      </c>
      <c r="B7" s="31">
        <v>0.0475</v>
      </c>
      <c r="C7" s="10" t="s">
        <v>74</v>
      </c>
      <c r="D7" s="10" t="s">
        <v>131</v>
      </c>
      <c r="E7" s="13">
        <v>13.0</v>
      </c>
      <c r="F7" s="13">
        <f>E7-3</f>
        <v>10</v>
      </c>
    </row>
    <row r="8">
      <c r="A8" s="10" t="s">
        <v>2933</v>
      </c>
      <c r="B8" s="31">
        <v>0.05413194444444445</v>
      </c>
      <c r="C8" s="10" t="s">
        <v>69</v>
      </c>
      <c r="D8" s="10" t="s">
        <v>73</v>
      </c>
      <c r="E8" s="13">
        <v>19.0</v>
      </c>
      <c r="F8" s="13">
        <f>E8-8</f>
        <v>11</v>
      </c>
    </row>
    <row r="9">
      <c r="A9" s="10" t="s">
        <v>2933</v>
      </c>
      <c r="B9" s="31">
        <v>0.054247685185185184</v>
      </c>
      <c r="C9" s="10" t="s">
        <v>69</v>
      </c>
      <c r="D9" s="10" t="s">
        <v>76</v>
      </c>
      <c r="E9" s="13">
        <v>1.0</v>
      </c>
      <c r="F9" s="16"/>
      <c r="J9" s="10" t="s">
        <v>2536</v>
      </c>
    </row>
    <row r="10">
      <c r="A10" s="10" t="s">
        <v>2933</v>
      </c>
      <c r="B10" s="31">
        <v>0.09158564814814815</v>
      </c>
      <c r="C10" s="10" t="s">
        <v>69</v>
      </c>
      <c r="D10" s="10" t="s">
        <v>125</v>
      </c>
      <c r="E10" s="13">
        <v>22.0</v>
      </c>
      <c r="F10" s="16">
        <f>E10-4</f>
        <v>18</v>
      </c>
    </row>
    <row r="11">
      <c r="A11" s="10" t="s">
        <v>2933</v>
      </c>
      <c r="B11" s="31">
        <v>0.0941087962962963</v>
      </c>
      <c r="C11" s="10" t="s">
        <v>70</v>
      </c>
      <c r="D11" s="10" t="s">
        <v>67</v>
      </c>
      <c r="E11" s="13">
        <v>8.0</v>
      </c>
      <c r="F11" s="13">
        <f>E11-3</f>
        <v>5</v>
      </c>
    </row>
    <row r="12">
      <c r="A12" s="10" t="s">
        <v>2933</v>
      </c>
      <c r="B12" s="31">
        <v>0.09959490740740741</v>
      </c>
      <c r="C12" s="10" t="s">
        <v>74</v>
      </c>
      <c r="D12" s="10" t="s">
        <v>126</v>
      </c>
      <c r="E12" s="13">
        <v>3.0</v>
      </c>
      <c r="F12" s="13">
        <f>E12-1</f>
        <v>2</v>
      </c>
    </row>
    <row r="13">
      <c r="A13" s="10" t="s">
        <v>2933</v>
      </c>
      <c r="B13" s="31">
        <v>0.10502314814814814</v>
      </c>
      <c r="C13" s="10" t="s">
        <v>74</v>
      </c>
      <c r="D13" s="10" t="s">
        <v>125</v>
      </c>
      <c r="E13" s="13" t="s">
        <v>75</v>
      </c>
      <c r="F13" s="13" t="s">
        <v>75</v>
      </c>
      <c r="J13" s="10" t="s">
        <v>2291</v>
      </c>
    </row>
    <row r="14">
      <c r="A14" s="10" t="s">
        <v>2933</v>
      </c>
      <c r="B14" s="31">
        <v>0.10502314814814814</v>
      </c>
      <c r="C14" s="10" t="s">
        <v>74</v>
      </c>
      <c r="D14" s="10" t="s">
        <v>125</v>
      </c>
      <c r="E14" s="13">
        <v>28.0</v>
      </c>
      <c r="F14" s="13">
        <f>E14-13</f>
        <v>15</v>
      </c>
    </row>
    <row r="15">
      <c r="A15" s="10" t="s">
        <v>2933</v>
      </c>
      <c r="B15" s="31">
        <v>0.10616898148148148</v>
      </c>
      <c r="C15" s="10" t="s">
        <v>74</v>
      </c>
      <c r="D15" s="10" t="s">
        <v>129</v>
      </c>
      <c r="E15" s="13">
        <v>12.0</v>
      </c>
      <c r="F15" s="13">
        <f>E15-9</f>
        <v>3</v>
      </c>
    </row>
    <row r="16">
      <c r="A16" s="10" t="s">
        <v>2933</v>
      </c>
      <c r="B16" s="31">
        <v>0.10731481481481482</v>
      </c>
      <c r="C16" s="10" t="s">
        <v>69</v>
      </c>
      <c r="D16" s="10" t="s">
        <v>125</v>
      </c>
      <c r="E16" s="13">
        <v>23.0</v>
      </c>
      <c r="F16" s="13" t="s">
        <v>75</v>
      </c>
      <c r="J16" s="10" t="s">
        <v>2537</v>
      </c>
    </row>
    <row r="17">
      <c r="A17" s="10" t="s">
        <v>2933</v>
      </c>
      <c r="B17" s="31">
        <v>0.10855324074074074</v>
      </c>
      <c r="C17" s="10" t="s">
        <v>74</v>
      </c>
      <c r="D17" s="10" t="s">
        <v>67</v>
      </c>
      <c r="E17" s="13">
        <v>19.0</v>
      </c>
      <c r="F17" s="13">
        <f>E17-1</f>
        <v>18</v>
      </c>
    </row>
    <row r="18">
      <c r="A18" s="10" t="s">
        <v>2933</v>
      </c>
      <c r="B18" s="31">
        <v>0.1089699074074074</v>
      </c>
      <c r="C18" s="10" t="s">
        <v>74</v>
      </c>
      <c r="D18" s="10" t="s">
        <v>125</v>
      </c>
      <c r="E18" s="13" t="s">
        <v>75</v>
      </c>
      <c r="F18" s="13" t="s">
        <v>75</v>
      </c>
      <c r="J18" s="10" t="s">
        <v>2291</v>
      </c>
    </row>
    <row r="19">
      <c r="A19" s="10" t="s">
        <v>2933</v>
      </c>
      <c r="B19" s="31">
        <v>0.1089699074074074</v>
      </c>
      <c r="C19" s="10" t="s">
        <v>74</v>
      </c>
      <c r="D19" s="10" t="s">
        <v>125</v>
      </c>
      <c r="E19" s="13" t="s">
        <v>68</v>
      </c>
      <c r="F19" s="13">
        <v>20.0</v>
      </c>
    </row>
    <row r="20">
      <c r="A20" s="10" t="s">
        <v>2933</v>
      </c>
      <c r="B20" s="31">
        <v>0.11120370370370371</v>
      </c>
      <c r="C20" s="10" t="s">
        <v>74</v>
      </c>
      <c r="D20" s="10" t="s">
        <v>67</v>
      </c>
      <c r="E20" s="13">
        <v>5.0</v>
      </c>
      <c r="F20" s="13">
        <f>E20-1</f>
        <v>4</v>
      </c>
    </row>
    <row r="21">
      <c r="A21" s="10" t="s">
        <v>2933</v>
      </c>
      <c r="B21" s="31">
        <v>0.11122685185185185</v>
      </c>
      <c r="C21" s="10" t="s">
        <v>69</v>
      </c>
      <c r="D21" s="10" t="s">
        <v>67</v>
      </c>
      <c r="E21" s="13">
        <v>7.0</v>
      </c>
      <c r="F21" s="13">
        <f>E21-5</f>
        <v>2</v>
      </c>
    </row>
    <row r="22">
      <c r="A22" s="10" t="s">
        <v>2933</v>
      </c>
      <c r="B22" s="31">
        <v>0.1122800925925926</v>
      </c>
      <c r="C22" s="10" t="s">
        <v>74</v>
      </c>
      <c r="D22" s="10" t="s">
        <v>67</v>
      </c>
      <c r="E22" s="13">
        <v>13.0</v>
      </c>
      <c r="F22" s="13">
        <f>E22-1</f>
        <v>12</v>
      </c>
    </row>
    <row r="23">
      <c r="A23" s="10" t="s">
        <v>2933</v>
      </c>
      <c r="B23" s="31">
        <v>0.11511574074074074</v>
      </c>
      <c r="C23" s="10" t="s">
        <v>74</v>
      </c>
      <c r="D23" s="10" t="s">
        <v>93</v>
      </c>
      <c r="E23" s="13">
        <v>22.0</v>
      </c>
      <c r="F23" s="13">
        <f>E23-10</f>
        <v>12</v>
      </c>
      <c r="J23" s="10" t="s">
        <v>2934</v>
      </c>
    </row>
    <row r="24">
      <c r="A24" s="10" t="s">
        <v>2933</v>
      </c>
      <c r="B24" s="31">
        <v>0.11521990740740741</v>
      </c>
      <c r="C24" s="10" t="s">
        <v>74</v>
      </c>
      <c r="D24" s="10" t="s">
        <v>91</v>
      </c>
      <c r="E24" s="13">
        <v>8.0</v>
      </c>
      <c r="F24" s="13"/>
      <c r="H24" s="10" t="s">
        <v>2935</v>
      </c>
    </row>
    <row r="25">
      <c r="A25" s="10" t="s">
        <v>2933</v>
      </c>
      <c r="B25" s="31">
        <v>0.1157175925925926</v>
      </c>
      <c r="C25" s="10" t="s">
        <v>69</v>
      </c>
      <c r="D25" s="10" t="s">
        <v>80</v>
      </c>
      <c r="E25" s="13" t="s">
        <v>75</v>
      </c>
      <c r="F25" s="13" t="s">
        <v>75</v>
      </c>
      <c r="J25" s="10" t="s">
        <v>2291</v>
      </c>
    </row>
    <row r="26">
      <c r="A26" s="10" t="s">
        <v>2933</v>
      </c>
      <c r="B26" s="31">
        <v>0.1157175925925926</v>
      </c>
      <c r="C26" s="10" t="s">
        <v>69</v>
      </c>
      <c r="D26" s="10" t="s">
        <v>80</v>
      </c>
      <c r="E26" s="13">
        <v>24.0</v>
      </c>
      <c r="F26" s="13">
        <f>E26-5</f>
        <v>19</v>
      </c>
    </row>
    <row r="27">
      <c r="A27" s="10" t="s">
        <v>2933</v>
      </c>
      <c r="B27" s="31">
        <v>0.1169675925925926</v>
      </c>
      <c r="C27" s="10" t="s">
        <v>82</v>
      </c>
      <c r="D27" s="10" t="s">
        <v>83</v>
      </c>
      <c r="E27" s="13">
        <v>9.0</v>
      </c>
      <c r="F27" s="13">
        <f>E27--2</f>
        <v>11</v>
      </c>
      <c r="J27" s="10" t="s">
        <v>2658</v>
      </c>
    </row>
    <row r="28">
      <c r="A28" s="10" t="s">
        <v>2933</v>
      </c>
      <c r="B28" s="31">
        <v>0.1386574074074074</v>
      </c>
      <c r="C28" s="10" t="s">
        <v>66</v>
      </c>
      <c r="D28" s="10" t="s">
        <v>67</v>
      </c>
      <c r="E28" s="13">
        <v>10.0</v>
      </c>
      <c r="F28" s="13">
        <f>E28-2</f>
        <v>8</v>
      </c>
    </row>
    <row r="29">
      <c r="A29" s="10" t="s">
        <v>2933</v>
      </c>
      <c r="B29" s="31">
        <v>0.15203703703703703</v>
      </c>
      <c r="C29" s="10" t="s">
        <v>69</v>
      </c>
      <c r="D29" s="10" t="s">
        <v>71</v>
      </c>
      <c r="E29" s="13">
        <v>23.0</v>
      </c>
      <c r="F29" s="13">
        <f>E29-5</f>
        <v>18</v>
      </c>
    </row>
    <row r="30">
      <c r="A30" s="10" t="s">
        <v>2933</v>
      </c>
      <c r="B30" s="31">
        <v>0.17206018518518518</v>
      </c>
      <c r="C30" s="10" t="s">
        <v>74</v>
      </c>
      <c r="D30" s="10" t="s">
        <v>73</v>
      </c>
      <c r="E30" s="13">
        <v>28.0</v>
      </c>
      <c r="F30" s="13">
        <f>E30-13</f>
        <v>15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2936</v>
      </c>
      <c r="B2" s="31">
        <v>0.017673611111111112</v>
      </c>
      <c r="C2" s="10" t="s">
        <v>66</v>
      </c>
      <c r="D2" s="10" t="s">
        <v>67</v>
      </c>
      <c r="E2" s="13">
        <v>11.0</v>
      </c>
      <c r="F2" s="13">
        <f>E2-2</f>
        <v>9</v>
      </c>
    </row>
    <row r="3">
      <c r="A3" s="10" t="s">
        <v>2936</v>
      </c>
      <c r="B3" s="31">
        <v>0.03991898148148148</v>
      </c>
      <c r="C3" s="10" t="s">
        <v>70</v>
      </c>
      <c r="D3" s="10" t="s">
        <v>154</v>
      </c>
      <c r="E3" s="13" t="s">
        <v>68</v>
      </c>
      <c r="F3" s="13">
        <v>20.0</v>
      </c>
    </row>
    <row r="4">
      <c r="A4" s="10" t="s">
        <v>2936</v>
      </c>
      <c r="B4" s="31">
        <v>0.03991898148148148</v>
      </c>
      <c r="C4" s="10" t="s">
        <v>70</v>
      </c>
      <c r="D4" s="10" t="s">
        <v>154</v>
      </c>
      <c r="E4" s="13" t="s">
        <v>75</v>
      </c>
      <c r="F4" s="13" t="s">
        <v>75</v>
      </c>
      <c r="J4" s="10" t="s">
        <v>2291</v>
      </c>
    </row>
    <row r="5">
      <c r="A5" s="10" t="s">
        <v>2936</v>
      </c>
      <c r="B5" s="31">
        <v>0.03991898148148148</v>
      </c>
      <c r="C5" s="10" t="s">
        <v>70</v>
      </c>
      <c r="D5" s="10" t="s">
        <v>76</v>
      </c>
      <c r="E5" s="13">
        <v>2.0</v>
      </c>
      <c r="F5" s="13"/>
      <c r="J5" s="10" t="s">
        <v>2536</v>
      </c>
    </row>
    <row r="6">
      <c r="A6" s="10" t="s">
        <v>2936</v>
      </c>
      <c r="B6" s="31">
        <v>0.04138888888888889</v>
      </c>
      <c r="C6" s="10" t="s">
        <v>968</v>
      </c>
      <c r="D6" s="10" t="s">
        <v>126</v>
      </c>
      <c r="E6" s="13" t="s">
        <v>75</v>
      </c>
      <c r="F6" s="13" t="s">
        <v>75</v>
      </c>
      <c r="J6" s="10" t="s">
        <v>2291</v>
      </c>
    </row>
    <row r="7">
      <c r="A7" s="10" t="s">
        <v>2936</v>
      </c>
      <c r="B7" s="31">
        <v>0.04138888888888889</v>
      </c>
      <c r="C7" s="10" t="s">
        <v>968</v>
      </c>
      <c r="D7" s="10" t="s">
        <v>126</v>
      </c>
      <c r="E7" s="13">
        <v>19.0</v>
      </c>
      <c r="F7" s="13" t="s">
        <v>75</v>
      </c>
      <c r="J7" s="10" t="s">
        <v>2537</v>
      </c>
    </row>
    <row r="8">
      <c r="A8" s="10" t="s">
        <v>2936</v>
      </c>
      <c r="B8" s="31">
        <v>0.04216435185185185</v>
      </c>
      <c r="C8" s="10" t="s">
        <v>69</v>
      </c>
      <c r="D8" s="10" t="s">
        <v>67</v>
      </c>
      <c r="E8" s="13" t="s">
        <v>75</v>
      </c>
      <c r="F8" s="13" t="s">
        <v>75</v>
      </c>
    </row>
    <row r="9">
      <c r="A9" s="10" t="s">
        <v>2936</v>
      </c>
      <c r="B9" s="31">
        <v>0.04217592592592593</v>
      </c>
      <c r="C9" s="10" t="s">
        <v>82</v>
      </c>
      <c r="D9" s="10" t="s">
        <v>67</v>
      </c>
      <c r="E9" s="13">
        <v>14.0</v>
      </c>
      <c r="F9" s="16">
        <f>E9-3</f>
        <v>11</v>
      </c>
    </row>
    <row r="10">
      <c r="A10" s="10" t="s">
        <v>2936</v>
      </c>
      <c r="B10" s="31">
        <v>0.04601851851851852</v>
      </c>
      <c r="C10" s="10" t="s">
        <v>82</v>
      </c>
      <c r="D10" s="10" t="s">
        <v>127</v>
      </c>
      <c r="E10" s="13" t="s">
        <v>88</v>
      </c>
      <c r="F10" s="13">
        <v>1.0</v>
      </c>
    </row>
    <row r="11">
      <c r="A11" s="10" t="s">
        <v>2936</v>
      </c>
      <c r="B11" s="31">
        <v>0.04850694444444444</v>
      </c>
      <c r="C11" s="10" t="s">
        <v>70</v>
      </c>
      <c r="D11" s="10" t="s">
        <v>87</v>
      </c>
      <c r="E11" s="13">
        <v>23.0</v>
      </c>
      <c r="F11" s="13">
        <f>E11-5</f>
        <v>18</v>
      </c>
    </row>
    <row r="12">
      <c r="A12" s="10" t="s">
        <v>2936</v>
      </c>
      <c r="B12" s="31">
        <v>0.048553240740740744</v>
      </c>
      <c r="C12" s="10" t="s">
        <v>69</v>
      </c>
      <c r="D12" s="10" t="s">
        <v>87</v>
      </c>
      <c r="E12" s="13">
        <v>21.0</v>
      </c>
      <c r="F12" s="13">
        <f>E12-4</f>
        <v>17</v>
      </c>
    </row>
    <row r="13">
      <c r="A13" s="10" t="s">
        <v>2936</v>
      </c>
      <c r="B13" s="31">
        <v>0.04859953703703704</v>
      </c>
      <c r="C13" s="10" t="s">
        <v>84</v>
      </c>
      <c r="D13" s="10" t="s">
        <v>87</v>
      </c>
      <c r="E13" s="13" t="s">
        <v>75</v>
      </c>
      <c r="F13" s="13" t="s">
        <v>75</v>
      </c>
      <c r="J13" s="10" t="s">
        <v>2291</v>
      </c>
    </row>
    <row r="14">
      <c r="A14" s="10" t="s">
        <v>2936</v>
      </c>
      <c r="B14" s="31">
        <v>0.04859953703703704</v>
      </c>
      <c r="C14" s="10" t="s">
        <v>84</v>
      </c>
      <c r="D14" s="10" t="s">
        <v>87</v>
      </c>
      <c r="E14" s="13">
        <v>22.0</v>
      </c>
      <c r="F14" s="72">
        <f>E14-2</f>
        <v>20</v>
      </c>
    </row>
    <row r="15">
      <c r="A15" s="10" t="s">
        <v>2936</v>
      </c>
      <c r="B15" s="31">
        <v>0.04871527777777778</v>
      </c>
      <c r="C15" s="10" t="s">
        <v>968</v>
      </c>
      <c r="D15" s="10" t="s">
        <v>87</v>
      </c>
      <c r="E15" s="13">
        <v>15.0</v>
      </c>
      <c r="F15" s="13">
        <f>E15-1</f>
        <v>14</v>
      </c>
    </row>
    <row r="16">
      <c r="A16" s="10" t="s">
        <v>2936</v>
      </c>
      <c r="B16" s="31">
        <v>0.048726851851851855</v>
      </c>
      <c r="C16" s="10" t="s">
        <v>74</v>
      </c>
      <c r="D16" s="10" t="s">
        <v>87</v>
      </c>
      <c r="E16" s="13">
        <v>19.0</v>
      </c>
      <c r="F16" s="13">
        <f>E16-5</f>
        <v>14</v>
      </c>
    </row>
    <row r="17">
      <c r="A17" s="10" t="s">
        <v>2936</v>
      </c>
      <c r="B17" s="31">
        <v>0.04880787037037037</v>
      </c>
      <c r="C17" s="10" t="s">
        <v>82</v>
      </c>
      <c r="D17" s="10" t="s">
        <v>87</v>
      </c>
      <c r="E17" s="13">
        <v>14.0</v>
      </c>
      <c r="F17" s="13">
        <f>E17-1</f>
        <v>13</v>
      </c>
    </row>
    <row r="18">
      <c r="A18" s="10" t="s">
        <v>2936</v>
      </c>
      <c r="B18" s="31">
        <v>0.04892361111111111</v>
      </c>
      <c r="C18" s="10" t="s">
        <v>66</v>
      </c>
      <c r="D18" s="10" t="s">
        <v>87</v>
      </c>
      <c r="E18" s="13">
        <v>12.0</v>
      </c>
      <c r="F18" s="13">
        <f>E18-0</f>
        <v>12</v>
      </c>
    </row>
    <row r="19">
      <c r="A19" s="10" t="s">
        <v>2936</v>
      </c>
      <c r="B19" s="31">
        <v>0.052905092592592594</v>
      </c>
      <c r="C19" s="10" t="s">
        <v>69</v>
      </c>
      <c r="D19" s="10" t="s">
        <v>91</v>
      </c>
      <c r="E19" s="13">
        <v>18.0</v>
      </c>
      <c r="F19" s="13"/>
      <c r="J19" s="10" t="s">
        <v>1348</v>
      </c>
    </row>
    <row r="20">
      <c r="A20" s="10" t="s">
        <v>2936</v>
      </c>
      <c r="B20" s="31">
        <v>0.05326388888888889</v>
      </c>
      <c r="C20" s="10" t="s">
        <v>66</v>
      </c>
      <c r="D20" s="10" t="s">
        <v>166</v>
      </c>
      <c r="E20" s="13" t="s">
        <v>68</v>
      </c>
      <c r="F20" s="13">
        <v>20.0</v>
      </c>
    </row>
    <row r="21">
      <c r="A21" s="10" t="s">
        <v>2936</v>
      </c>
      <c r="B21" s="31">
        <v>0.053287037037037036</v>
      </c>
      <c r="C21" s="10" t="s">
        <v>70</v>
      </c>
      <c r="D21" s="10" t="s">
        <v>166</v>
      </c>
      <c r="E21" s="13">
        <v>17.0</v>
      </c>
      <c r="F21" s="13">
        <f>E21-3</f>
        <v>14</v>
      </c>
    </row>
    <row r="22">
      <c r="A22" s="10" t="s">
        <v>2936</v>
      </c>
      <c r="B22" s="31">
        <v>0.05329861111111111</v>
      </c>
      <c r="C22" s="10" t="s">
        <v>82</v>
      </c>
      <c r="D22" s="10" t="s">
        <v>166</v>
      </c>
      <c r="E22" s="13" t="s">
        <v>68</v>
      </c>
      <c r="F22" s="13">
        <v>20.0</v>
      </c>
    </row>
    <row r="23">
      <c r="A23" s="10" t="s">
        <v>2936</v>
      </c>
      <c r="B23" s="31">
        <v>0.05333333333333334</v>
      </c>
      <c r="C23" s="10" t="s">
        <v>74</v>
      </c>
      <c r="D23" s="10" t="s">
        <v>166</v>
      </c>
      <c r="E23" s="13" t="s">
        <v>88</v>
      </c>
      <c r="F23" s="13">
        <v>1.0</v>
      </c>
      <c r="J23" s="10" t="s">
        <v>2937</v>
      </c>
    </row>
    <row r="24">
      <c r="A24" s="10" t="s">
        <v>2936</v>
      </c>
      <c r="B24" s="31">
        <v>0.05334490740740741</v>
      </c>
      <c r="C24" s="10" t="s">
        <v>69</v>
      </c>
      <c r="D24" s="10" t="s">
        <v>166</v>
      </c>
      <c r="E24" s="13" t="s">
        <v>88</v>
      </c>
      <c r="F24" s="13">
        <v>1.0</v>
      </c>
      <c r="J24" s="10" t="s">
        <v>2938</v>
      </c>
    </row>
    <row r="25">
      <c r="A25" s="10" t="s">
        <v>2936</v>
      </c>
      <c r="B25" s="31">
        <v>0.05355324074074074</v>
      </c>
      <c r="C25" s="10" t="s">
        <v>968</v>
      </c>
      <c r="D25" s="10" t="s">
        <v>166</v>
      </c>
      <c r="E25" s="13">
        <v>25.0</v>
      </c>
      <c r="F25" s="13">
        <f>E25-9</f>
        <v>16</v>
      </c>
    </row>
    <row r="26">
      <c r="A26" s="10" t="s">
        <v>2936</v>
      </c>
      <c r="B26" s="31">
        <v>0.053564814814814815</v>
      </c>
      <c r="C26" s="10" t="s">
        <v>84</v>
      </c>
      <c r="D26" s="10" t="s">
        <v>166</v>
      </c>
      <c r="E26" s="13">
        <v>16.0</v>
      </c>
      <c r="F26" s="13">
        <f>E26-0</f>
        <v>16</v>
      </c>
    </row>
    <row r="27">
      <c r="A27" s="10" t="s">
        <v>2936</v>
      </c>
      <c r="B27" s="31">
        <v>0.05542824074074074</v>
      </c>
      <c r="C27" s="10" t="s">
        <v>84</v>
      </c>
      <c r="D27" s="10" t="s">
        <v>93</v>
      </c>
      <c r="E27" s="13">
        <v>15.0</v>
      </c>
      <c r="F27" s="13">
        <f>E27-10</f>
        <v>5</v>
      </c>
      <c r="J27" s="10" t="s">
        <v>2939</v>
      </c>
    </row>
    <row r="28">
      <c r="A28" s="10" t="s">
        <v>2936</v>
      </c>
      <c r="B28" s="31">
        <v>0.05561342592592593</v>
      </c>
      <c r="C28" s="10" t="s">
        <v>84</v>
      </c>
      <c r="D28" s="10" t="s">
        <v>91</v>
      </c>
      <c r="E28" s="13">
        <v>23.0</v>
      </c>
      <c r="F28" s="13"/>
      <c r="H28" s="10" t="s">
        <v>2940</v>
      </c>
    </row>
    <row r="29">
      <c r="A29" s="10" t="s">
        <v>2936</v>
      </c>
      <c r="B29" s="31">
        <v>0.058576388888888886</v>
      </c>
      <c r="C29" s="10" t="s">
        <v>82</v>
      </c>
      <c r="D29" s="10" t="s">
        <v>91</v>
      </c>
      <c r="E29" s="13">
        <v>26.0</v>
      </c>
      <c r="F29" s="13"/>
      <c r="H29" s="10" t="s">
        <v>2941</v>
      </c>
      <c r="J29" s="10" t="s">
        <v>701</v>
      </c>
    </row>
    <row r="30">
      <c r="A30" s="10" t="s">
        <v>2936</v>
      </c>
      <c r="B30" s="31">
        <v>0.059270833333333335</v>
      </c>
      <c r="C30" s="10" t="s">
        <v>69</v>
      </c>
      <c r="D30" s="10" t="s">
        <v>91</v>
      </c>
      <c r="E30" s="13">
        <v>29.0</v>
      </c>
      <c r="F30" s="13"/>
      <c r="H30" s="10" t="s">
        <v>2942</v>
      </c>
      <c r="J30" s="10" t="s">
        <v>1348</v>
      </c>
    </row>
    <row r="31">
      <c r="A31" s="10" t="s">
        <v>2936</v>
      </c>
      <c r="B31" s="31">
        <v>0.060648148148148145</v>
      </c>
      <c r="C31" s="10" t="s">
        <v>70</v>
      </c>
      <c r="D31" s="10" t="s">
        <v>93</v>
      </c>
      <c r="E31" s="13">
        <v>28.0</v>
      </c>
      <c r="F31" s="13">
        <f t="shared" ref="F31:F32" si="1">E31-10</f>
        <v>18</v>
      </c>
      <c r="J31" s="10" t="s">
        <v>2943</v>
      </c>
    </row>
    <row r="32">
      <c r="A32" s="10" t="s">
        <v>2936</v>
      </c>
      <c r="B32" s="31">
        <v>0.060648148148148145</v>
      </c>
      <c r="C32" s="10" t="s">
        <v>70</v>
      </c>
      <c r="D32" s="10" t="s">
        <v>93</v>
      </c>
      <c r="E32" s="13">
        <v>28.0</v>
      </c>
      <c r="F32" s="13">
        <f t="shared" si="1"/>
        <v>18</v>
      </c>
      <c r="J32" s="10" t="s">
        <v>2943</v>
      </c>
    </row>
    <row r="33">
      <c r="A33" s="10" t="s">
        <v>2936</v>
      </c>
      <c r="B33" s="31">
        <v>0.060891203703703704</v>
      </c>
      <c r="C33" s="10" t="s">
        <v>70</v>
      </c>
      <c r="D33" s="10" t="s">
        <v>91</v>
      </c>
      <c r="E33" s="13">
        <v>12.0</v>
      </c>
      <c r="F33" s="13"/>
      <c r="H33" s="10" t="s">
        <v>2944</v>
      </c>
    </row>
    <row r="34">
      <c r="A34" s="10" t="s">
        <v>2936</v>
      </c>
      <c r="B34" s="31">
        <v>0.060925925925925925</v>
      </c>
      <c r="C34" s="10" t="s">
        <v>70</v>
      </c>
      <c r="D34" s="10" t="s">
        <v>91</v>
      </c>
      <c r="E34" s="13">
        <v>14.0</v>
      </c>
      <c r="F34" s="13"/>
      <c r="H34" s="10" t="s">
        <v>2945</v>
      </c>
    </row>
    <row r="35">
      <c r="A35" s="10" t="s">
        <v>2936</v>
      </c>
      <c r="B35" s="31">
        <v>0.06195601851851852</v>
      </c>
      <c r="C35" s="10" t="s">
        <v>70</v>
      </c>
      <c r="D35" s="10" t="s">
        <v>93</v>
      </c>
      <c r="E35" s="13">
        <v>16.0</v>
      </c>
      <c r="F35" s="13">
        <f t="shared" ref="F35:F36" si="2">E35-10</f>
        <v>6</v>
      </c>
      <c r="J35" s="10" t="s">
        <v>2943</v>
      </c>
    </row>
    <row r="36">
      <c r="A36" s="10" t="s">
        <v>2936</v>
      </c>
      <c r="B36" s="31">
        <v>0.06195601851851852</v>
      </c>
      <c r="C36" s="10" t="s">
        <v>70</v>
      </c>
      <c r="D36" s="10" t="s">
        <v>93</v>
      </c>
      <c r="E36" s="13">
        <v>13.0</v>
      </c>
      <c r="F36" s="13">
        <f t="shared" si="2"/>
        <v>3</v>
      </c>
      <c r="J36" s="10" t="s">
        <v>2943</v>
      </c>
    </row>
    <row r="37">
      <c r="A37" s="10" t="s">
        <v>2936</v>
      </c>
      <c r="B37" s="31">
        <v>0.062141203703703705</v>
      </c>
      <c r="C37" s="10" t="s">
        <v>70</v>
      </c>
      <c r="D37" s="10" t="s">
        <v>91</v>
      </c>
      <c r="E37" s="13">
        <v>10.0</v>
      </c>
      <c r="F37" s="13"/>
      <c r="H37" s="10" t="s">
        <v>2946</v>
      </c>
    </row>
    <row r="38">
      <c r="A38" s="10" t="s">
        <v>2936</v>
      </c>
      <c r="B38" s="31">
        <v>0.06219907407407407</v>
      </c>
      <c r="C38" s="10" t="s">
        <v>70</v>
      </c>
      <c r="D38" s="10" t="s">
        <v>91</v>
      </c>
      <c r="E38" s="13">
        <v>13.0</v>
      </c>
      <c r="F38" s="13"/>
      <c r="H38" s="10" t="s">
        <v>2947</v>
      </c>
      <c r="I38" s="10">
        <v>1.0</v>
      </c>
      <c r="J38" s="10" t="s">
        <v>2948</v>
      </c>
    </row>
    <row r="39">
      <c r="A39" s="10" t="s">
        <v>2936</v>
      </c>
      <c r="B39" s="31">
        <v>0.06305555555555556</v>
      </c>
      <c r="C39" s="10" t="s">
        <v>84</v>
      </c>
      <c r="D39" s="10" t="s">
        <v>93</v>
      </c>
      <c r="E39" s="13">
        <v>22.0</v>
      </c>
      <c r="F39" s="13">
        <f>E39-10</f>
        <v>12</v>
      </c>
      <c r="J39" s="10" t="s">
        <v>2939</v>
      </c>
    </row>
    <row r="40">
      <c r="A40" s="10" t="s">
        <v>2936</v>
      </c>
      <c r="B40" s="31">
        <v>0.06315972222222223</v>
      </c>
      <c r="C40" s="10" t="s">
        <v>84</v>
      </c>
      <c r="D40" s="10" t="s">
        <v>91</v>
      </c>
      <c r="E40" s="13">
        <v>22.0</v>
      </c>
      <c r="F40" s="13"/>
      <c r="H40" s="10" t="s">
        <v>2949</v>
      </c>
    </row>
    <row r="41">
      <c r="A41" s="10" t="s">
        <v>2936</v>
      </c>
      <c r="B41" s="31">
        <v>0.06328703703703703</v>
      </c>
      <c r="C41" s="10" t="s">
        <v>84</v>
      </c>
      <c r="D41" s="10" t="s">
        <v>93</v>
      </c>
      <c r="E41" s="13">
        <v>14.0</v>
      </c>
      <c r="F41" s="13">
        <f>E41-10</f>
        <v>4</v>
      </c>
      <c r="J41" s="10" t="s">
        <v>2939</v>
      </c>
    </row>
    <row r="42">
      <c r="A42" s="10" t="s">
        <v>2936</v>
      </c>
      <c r="B42" s="31">
        <v>0.06365740740740741</v>
      </c>
      <c r="C42" s="10" t="s">
        <v>84</v>
      </c>
      <c r="D42" s="10" t="s">
        <v>91</v>
      </c>
      <c r="E42" s="13">
        <v>20.0</v>
      </c>
      <c r="F42" s="13"/>
      <c r="H42" s="10" t="s">
        <v>2950</v>
      </c>
      <c r="I42" s="10">
        <v>1.0</v>
      </c>
      <c r="J42" s="10" t="s">
        <v>2948</v>
      </c>
    </row>
    <row r="43">
      <c r="A43" s="10" t="s">
        <v>2936</v>
      </c>
      <c r="B43" s="31">
        <v>0.06451388888888888</v>
      </c>
      <c r="C43" s="10" t="s">
        <v>69</v>
      </c>
      <c r="D43" s="10" t="s">
        <v>91</v>
      </c>
      <c r="E43" s="13">
        <v>26.0</v>
      </c>
      <c r="F43" s="13"/>
      <c r="H43" s="10" t="s">
        <v>2951</v>
      </c>
      <c r="I43" s="10">
        <v>1.0</v>
      </c>
      <c r="J43" s="10" t="s">
        <v>2948</v>
      </c>
    </row>
    <row r="44">
      <c r="A44" s="10" t="s">
        <v>2936</v>
      </c>
      <c r="B44" s="31">
        <v>0.06465277777777778</v>
      </c>
      <c r="C44" s="10" t="s">
        <v>968</v>
      </c>
      <c r="D44" s="10" t="s">
        <v>91</v>
      </c>
      <c r="E44" s="13">
        <v>22.0</v>
      </c>
      <c r="F44" s="13"/>
      <c r="H44" s="10" t="s">
        <v>2949</v>
      </c>
    </row>
    <row r="45">
      <c r="A45" s="10" t="s">
        <v>2936</v>
      </c>
      <c r="B45" s="31">
        <v>0.06809027777777778</v>
      </c>
      <c r="C45" s="10" t="s">
        <v>74</v>
      </c>
      <c r="D45" s="10" t="s">
        <v>93</v>
      </c>
      <c r="E45" s="13">
        <v>16.0</v>
      </c>
      <c r="F45" s="13">
        <f>E45-10</f>
        <v>6</v>
      </c>
      <c r="J45" s="10" t="s">
        <v>2952</v>
      </c>
    </row>
    <row r="46">
      <c r="A46" s="10" t="s">
        <v>2936</v>
      </c>
      <c r="B46" s="31">
        <v>0.06829861111111112</v>
      </c>
      <c r="C46" s="10" t="s">
        <v>74</v>
      </c>
      <c r="D46" s="10" t="s">
        <v>91</v>
      </c>
      <c r="E46" s="13">
        <v>41.0</v>
      </c>
      <c r="F46" s="13"/>
      <c r="H46" s="10" t="s">
        <v>2953</v>
      </c>
      <c r="I46" s="10">
        <v>1.0</v>
      </c>
      <c r="J46" s="10" t="s">
        <v>2954</v>
      </c>
    </row>
    <row r="47">
      <c r="A47" s="10" t="s">
        <v>2936</v>
      </c>
      <c r="B47" s="31">
        <v>0.07032407407407408</v>
      </c>
      <c r="C47" s="10" t="s">
        <v>69</v>
      </c>
      <c r="D47" s="10" t="s">
        <v>67</v>
      </c>
      <c r="E47" s="13" t="s">
        <v>75</v>
      </c>
      <c r="F47" s="13" t="s">
        <v>75</v>
      </c>
      <c r="J47" s="10" t="s">
        <v>2291</v>
      </c>
    </row>
    <row r="48">
      <c r="A48" s="10" t="s">
        <v>2936</v>
      </c>
      <c r="B48" s="31">
        <v>0.07032407407407408</v>
      </c>
      <c r="C48" s="10" t="s">
        <v>69</v>
      </c>
      <c r="D48" s="10" t="s">
        <v>67</v>
      </c>
      <c r="E48" s="13">
        <v>25.0</v>
      </c>
      <c r="F48" s="13" t="s">
        <v>75</v>
      </c>
      <c r="J48" s="10" t="s">
        <v>2537</v>
      </c>
    </row>
    <row r="49">
      <c r="A49" s="10" t="s">
        <v>2936</v>
      </c>
      <c r="B49" s="31">
        <v>0.07155092592592592</v>
      </c>
      <c r="C49" s="10" t="s">
        <v>157</v>
      </c>
      <c r="D49" s="10" t="s">
        <v>67</v>
      </c>
      <c r="E49" s="13">
        <v>3.0</v>
      </c>
      <c r="F49" s="13">
        <f>E49-2</f>
        <v>1</v>
      </c>
    </row>
    <row r="50">
      <c r="A50" s="10" t="s">
        <v>2936</v>
      </c>
      <c r="B50" s="31">
        <v>0.07262731481481481</v>
      </c>
      <c r="C50" s="10" t="s">
        <v>66</v>
      </c>
      <c r="D50" s="10" t="s">
        <v>100</v>
      </c>
      <c r="E50" s="13">
        <v>10.0</v>
      </c>
      <c r="F50" s="13">
        <f>E50-1</f>
        <v>9</v>
      </c>
      <c r="H50" s="10" t="s">
        <v>2955</v>
      </c>
    </row>
    <row r="51">
      <c r="A51" s="10" t="s">
        <v>2936</v>
      </c>
      <c r="B51" s="31">
        <v>0.07266203703703704</v>
      </c>
      <c r="C51" s="10" t="s">
        <v>70</v>
      </c>
      <c r="D51" s="10" t="s">
        <v>100</v>
      </c>
      <c r="E51" s="13">
        <v>22.0</v>
      </c>
      <c r="F51" s="13">
        <f>E51-9</f>
        <v>13</v>
      </c>
    </row>
    <row r="52">
      <c r="A52" s="10" t="s">
        <v>2936</v>
      </c>
      <c r="B52" s="31">
        <v>0.07293981481481482</v>
      </c>
      <c r="C52" s="10" t="s">
        <v>82</v>
      </c>
      <c r="D52" s="10" t="s">
        <v>100</v>
      </c>
      <c r="E52" s="13">
        <v>8.0</v>
      </c>
      <c r="F52" s="13">
        <f>E52-2</f>
        <v>6</v>
      </c>
      <c r="H52" s="10" t="s">
        <v>2956</v>
      </c>
      <c r="J52" s="10" t="s">
        <v>2957</v>
      </c>
    </row>
    <row r="53">
      <c r="A53" s="10" t="s">
        <v>2936</v>
      </c>
      <c r="B53" s="31">
        <v>0.07331018518518519</v>
      </c>
      <c r="C53" s="10" t="s">
        <v>74</v>
      </c>
      <c r="D53" s="10" t="s">
        <v>100</v>
      </c>
      <c r="E53" s="13">
        <v>12.0</v>
      </c>
      <c r="F53" s="13">
        <f>E53-9</f>
        <v>3</v>
      </c>
      <c r="H53" s="10" t="s">
        <v>2958</v>
      </c>
      <c r="J53" s="10" t="s">
        <v>2959</v>
      </c>
    </row>
    <row r="54">
      <c r="A54" s="10" t="s">
        <v>2936</v>
      </c>
      <c r="B54" s="31">
        <v>0.0734375</v>
      </c>
      <c r="C54" s="10" t="s">
        <v>69</v>
      </c>
      <c r="D54" s="10" t="s">
        <v>100</v>
      </c>
      <c r="E54" s="13">
        <v>18.0</v>
      </c>
      <c r="F54" s="13">
        <f>E54-4</f>
        <v>14</v>
      </c>
      <c r="H54" s="10" t="s">
        <v>2960</v>
      </c>
    </row>
    <row r="55">
      <c r="A55" s="10" t="s">
        <v>2936</v>
      </c>
      <c r="B55" s="31">
        <v>0.07347222222222222</v>
      </c>
      <c r="C55" s="10" t="s">
        <v>968</v>
      </c>
      <c r="D55" s="10" t="s">
        <v>100</v>
      </c>
      <c r="E55" s="13">
        <v>8.0</v>
      </c>
      <c r="F55" s="13">
        <f>E55-1</f>
        <v>7</v>
      </c>
      <c r="H55" s="10" t="s">
        <v>2961</v>
      </c>
    </row>
    <row r="56">
      <c r="A56" s="10" t="s">
        <v>2936</v>
      </c>
      <c r="B56" s="31">
        <v>0.07350694444444444</v>
      </c>
      <c r="C56" s="10" t="s">
        <v>84</v>
      </c>
      <c r="D56" s="10" t="s">
        <v>100</v>
      </c>
      <c r="E56" s="13">
        <v>23.0</v>
      </c>
      <c r="F56" s="72">
        <f>E56-3</f>
        <v>20</v>
      </c>
      <c r="H56" s="10" t="s">
        <v>2962</v>
      </c>
    </row>
    <row r="57">
      <c r="A57" s="10" t="s">
        <v>2936</v>
      </c>
      <c r="B57" s="31">
        <v>0.07563657407407408</v>
      </c>
      <c r="C57" s="10" t="s">
        <v>968</v>
      </c>
      <c r="D57" s="10" t="s">
        <v>126</v>
      </c>
      <c r="E57" s="13">
        <v>10.0</v>
      </c>
      <c r="F57" s="13">
        <f>E57-5</f>
        <v>5</v>
      </c>
    </row>
    <row r="58">
      <c r="A58" s="10" t="s">
        <v>2936</v>
      </c>
      <c r="B58" s="31">
        <v>0.0772800925925926</v>
      </c>
      <c r="C58" s="10" t="s">
        <v>84</v>
      </c>
      <c r="D58" s="10" t="s">
        <v>79</v>
      </c>
      <c r="E58" s="13" t="s">
        <v>88</v>
      </c>
      <c r="F58" s="13">
        <v>1.0</v>
      </c>
    </row>
    <row r="59">
      <c r="A59" s="10" t="s">
        <v>2936</v>
      </c>
      <c r="B59" s="31">
        <v>0.0772800925925926</v>
      </c>
      <c r="C59" s="10" t="s">
        <v>84</v>
      </c>
      <c r="D59" s="10" t="s">
        <v>79</v>
      </c>
      <c r="E59" s="13" t="s">
        <v>68</v>
      </c>
      <c r="F59" s="13">
        <v>20.0</v>
      </c>
      <c r="J59" s="10" t="s">
        <v>2293</v>
      </c>
    </row>
    <row r="60">
      <c r="A60" s="10" t="s">
        <v>2936</v>
      </c>
      <c r="B60" s="31">
        <v>0.07763888888888888</v>
      </c>
      <c r="C60" s="10" t="s">
        <v>84</v>
      </c>
      <c r="D60" s="10" t="s">
        <v>76</v>
      </c>
      <c r="E60" s="13">
        <v>1.0</v>
      </c>
      <c r="F60" s="13"/>
      <c r="J60" s="10" t="s">
        <v>2536</v>
      </c>
    </row>
    <row r="61">
      <c r="A61" s="10" t="s">
        <v>2936</v>
      </c>
      <c r="B61" s="31">
        <v>0.07849537037037037</v>
      </c>
      <c r="C61" s="10" t="s">
        <v>66</v>
      </c>
      <c r="D61" s="10" t="s">
        <v>81</v>
      </c>
      <c r="E61" s="13" t="s">
        <v>88</v>
      </c>
      <c r="F61" s="13">
        <v>1.0</v>
      </c>
      <c r="J61" s="10" t="s">
        <v>2963</v>
      </c>
    </row>
    <row r="62">
      <c r="A62" s="10" t="s">
        <v>2936</v>
      </c>
      <c r="B62" s="31">
        <v>0.07854166666666666</v>
      </c>
      <c r="C62" s="10" t="s">
        <v>70</v>
      </c>
      <c r="D62" s="10" t="s">
        <v>81</v>
      </c>
      <c r="E62" s="13">
        <v>11.0</v>
      </c>
      <c r="F62" s="13">
        <f>E62-3</f>
        <v>8</v>
      </c>
      <c r="J62" s="10" t="s">
        <v>2964</v>
      </c>
    </row>
    <row r="63">
      <c r="A63" s="10" t="s">
        <v>2936</v>
      </c>
      <c r="B63" s="31">
        <v>0.07862268518518518</v>
      </c>
      <c r="C63" s="10" t="s">
        <v>82</v>
      </c>
      <c r="D63" s="10" t="s">
        <v>81</v>
      </c>
      <c r="E63" s="13">
        <v>15.0</v>
      </c>
      <c r="F63" s="13">
        <f>E63-7</f>
        <v>8</v>
      </c>
    </row>
    <row r="64">
      <c r="A64" s="10" t="s">
        <v>2936</v>
      </c>
      <c r="B64" s="31">
        <v>0.07868055555555556</v>
      </c>
      <c r="C64" s="10" t="s">
        <v>74</v>
      </c>
      <c r="D64" s="10" t="s">
        <v>81</v>
      </c>
      <c r="E64" s="13">
        <v>13.0</v>
      </c>
      <c r="F64" s="13">
        <f>E64-2</f>
        <v>11</v>
      </c>
      <c r="J64" s="10" t="s">
        <v>2965</v>
      </c>
    </row>
    <row r="65">
      <c r="A65" s="10" t="s">
        <v>2936</v>
      </c>
      <c r="B65" s="31">
        <v>0.07917824074074074</v>
      </c>
      <c r="C65" s="10" t="s">
        <v>69</v>
      </c>
      <c r="D65" s="10" t="s">
        <v>81</v>
      </c>
      <c r="E65" s="13">
        <v>19.0</v>
      </c>
      <c r="F65" s="13">
        <f>E65-3</f>
        <v>16</v>
      </c>
    </row>
    <row r="66">
      <c r="A66" s="10" t="s">
        <v>2936</v>
      </c>
      <c r="B66" s="31">
        <v>0.07921296296296296</v>
      </c>
      <c r="C66" s="10" t="s">
        <v>968</v>
      </c>
      <c r="D66" s="10" t="s">
        <v>81</v>
      </c>
      <c r="E66" s="13">
        <v>9.0</v>
      </c>
      <c r="F66" s="13">
        <f>E66-2</f>
        <v>7</v>
      </c>
      <c r="J66" s="10" t="s">
        <v>2966</v>
      </c>
    </row>
    <row r="67">
      <c r="A67" s="10" t="s">
        <v>2936</v>
      </c>
      <c r="B67" s="31">
        <v>0.07925925925925927</v>
      </c>
      <c r="C67" s="10" t="s">
        <v>84</v>
      </c>
      <c r="D67" s="10" t="s">
        <v>81</v>
      </c>
      <c r="E67" s="13">
        <v>17.0</v>
      </c>
      <c r="F67" s="13">
        <f>E67-7</f>
        <v>10</v>
      </c>
    </row>
    <row r="68">
      <c r="A68" s="10" t="s">
        <v>2936</v>
      </c>
      <c r="B68" s="31">
        <v>0.0810300925925926</v>
      </c>
      <c r="C68" s="10" t="s">
        <v>74</v>
      </c>
      <c r="D68" s="10" t="s">
        <v>83</v>
      </c>
      <c r="E68" s="13" t="s">
        <v>75</v>
      </c>
      <c r="F68" s="13" t="s">
        <v>75</v>
      </c>
      <c r="J68" s="10" t="s">
        <v>2293</v>
      </c>
    </row>
    <row r="69">
      <c r="A69" s="10" t="s">
        <v>2936</v>
      </c>
      <c r="B69" s="31">
        <v>0.0810300925925926</v>
      </c>
      <c r="C69" s="10" t="s">
        <v>74</v>
      </c>
      <c r="D69" s="10" t="s">
        <v>83</v>
      </c>
      <c r="E69" s="13">
        <v>29.0</v>
      </c>
      <c r="F69" s="13" t="s">
        <v>75</v>
      </c>
      <c r="J69" s="10" t="s">
        <v>2537</v>
      </c>
    </row>
    <row r="70">
      <c r="A70" s="10" t="s">
        <v>2936</v>
      </c>
      <c r="B70" s="31">
        <v>0.08351851851851852</v>
      </c>
      <c r="C70" s="10" t="s">
        <v>66</v>
      </c>
      <c r="D70" s="10" t="s">
        <v>80</v>
      </c>
      <c r="E70" s="13">
        <v>16.0</v>
      </c>
      <c r="F70" s="13">
        <f>E70-9</f>
        <v>7</v>
      </c>
    </row>
    <row r="71">
      <c r="A71" s="10" t="s">
        <v>2936</v>
      </c>
      <c r="B71" s="31">
        <v>0.0843287037037037</v>
      </c>
      <c r="C71" s="10" t="s">
        <v>66</v>
      </c>
      <c r="D71" s="10" t="s">
        <v>81</v>
      </c>
      <c r="E71" s="13">
        <v>13.0</v>
      </c>
      <c r="F71" s="13">
        <f>E71-5</f>
        <v>8</v>
      </c>
    </row>
    <row r="72">
      <c r="A72" s="10" t="s">
        <v>2936</v>
      </c>
      <c r="B72" s="31">
        <v>0.08438657407407407</v>
      </c>
      <c r="C72" s="10" t="s">
        <v>70</v>
      </c>
      <c r="D72" s="10" t="s">
        <v>81</v>
      </c>
      <c r="E72" s="13">
        <v>9.0</v>
      </c>
      <c r="F72" s="13">
        <f>E72-3</f>
        <v>6</v>
      </c>
      <c r="H72" s="10" t="s">
        <v>2967</v>
      </c>
      <c r="J72" s="10" t="s">
        <v>2968</v>
      </c>
    </row>
    <row r="73">
      <c r="A73" s="10" t="s">
        <v>2936</v>
      </c>
      <c r="B73" s="31">
        <v>0.08449074074074074</v>
      </c>
      <c r="C73" s="10" t="s">
        <v>82</v>
      </c>
      <c r="D73" s="10" t="s">
        <v>81</v>
      </c>
      <c r="E73" s="13">
        <v>24.0</v>
      </c>
      <c r="F73" s="13">
        <f>E73-7</f>
        <v>17</v>
      </c>
    </row>
    <row r="74">
      <c r="A74" s="10" t="s">
        <v>2936</v>
      </c>
      <c r="B74" s="31">
        <v>0.08453703703703704</v>
      </c>
      <c r="C74" s="10" t="s">
        <v>74</v>
      </c>
      <c r="D74" s="10" t="s">
        <v>81</v>
      </c>
      <c r="E74" s="13">
        <v>11.0</v>
      </c>
      <c r="F74" s="13">
        <f>E74-2</f>
        <v>9</v>
      </c>
      <c r="H74" s="10" t="s">
        <v>2969</v>
      </c>
      <c r="J74" s="10" t="s">
        <v>2970</v>
      </c>
    </row>
    <row r="75">
      <c r="A75" s="10" t="s">
        <v>2936</v>
      </c>
      <c r="B75" s="31">
        <v>0.08460648148148148</v>
      </c>
      <c r="C75" s="10" t="s">
        <v>69</v>
      </c>
      <c r="D75" s="10" t="s">
        <v>81</v>
      </c>
      <c r="E75" s="13">
        <v>20.0</v>
      </c>
      <c r="F75" s="13">
        <f>E75-4</f>
        <v>16</v>
      </c>
    </row>
    <row r="76">
      <c r="A76" s="10" t="s">
        <v>2936</v>
      </c>
      <c r="B76" s="31">
        <v>0.0846412037037037</v>
      </c>
      <c r="C76" s="10" t="s">
        <v>968</v>
      </c>
      <c r="D76" s="10" t="s">
        <v>81</v>
      </c>
      <c r="E76" s="13">
        <v>10.0</v>
      </c>
      <c r="F76" s="13">
        <f>E76-2</f>
        <v>8</v>
      </c>
      <c r="H76" s="10" t="s">
        <v>2971</v>
      </c>
      <c r="J76" s="10" t="s">
        <v>2972</v>
      </c>
    </row>
    <row r="77">
      <c r="A77" s="10" t="s">
        <v>2936</v>
      </c>
      <c r="B77" s="31">
        <v>0.0846875</v>
      </c>
      <c r="C77" s="10" t="s">
        <v>84</v>
      </c>
      <c r="D77" s="10" t="s">
        <v>81</v>
      </c>
      <c r="E77" s="13">
        <v>11.0</v>
      </c>
      <c r="F77" s="13">
        <f>E77-7</f>
        <v>4</v>
      </c>
      <c r="H77" s="10" t="s">
        <v>2973</v>
      </c>
      <c r="J77" s="10" t="s">
        <v>2974</v>
      </c>
    </row>
    <row r="78">
      <c r="A78" s="10" t="s">
        <v>2936</v>
      </c>
      <c r="B78" s="31">
        <v>0.0862037037037037</v>
      </c>
      <c r="C78" s="10" t="s">
        <v>968</v>
      </c>
      <c r="D78" s="10" t="s">
        <v>120</v>
      </c>
      <c r="E78" s="13">
        <v>17.0</v>
      </c>
      <c r="F78" s="13"/>
      <c r="H78" s="10" t="s">
        <v>2975</v>
      </c>
      <c r="J78" s="10" t="s">
        <v>2976</v>
      </c>
    </row>
    <row r="79">
      <c r="A79" s="10" t="s">
        <v>2936</v>
      </c>
      <c r="B79" s="31">
        <v>0.08736111111111111</v>
      </c>
      <c r="C79" s="10" t="s">
        <v>84</v>
      </c>
      <c r="D79" s="10" t="s">
        <v>209</v>
      </c>
      <c r="E79" s="13" t="s">
        <v>68</v>
      </c>
      <c r="F79" s="13">
        <v>20.0</v>
      </c>
    </row>
    <row r="80">
      <c r="A80" s="10" t="s">
        <v>2936</v>
      </c>
      <c r="B80" s="31">
        <v>0.10872685185185185</v>
      </c>
      <c r="C80" s="10" t="s">
        <v>157</v>
      </c>
      <c r="D80" s="10" t="s">
        <v>67</v>
      </c>
      <c r="E80" s="13">
        <v>15.0</v>
      </c>
      <c r="F80" s="13">
        <f>E80-1</f>
        <v>14</v>
      </c>
    </row>
    <row r="81">
      <c r="A81" s="10" t="s">
        <v>2936</v>
      </c>
      <c r="B81" s="31">
        <v>0.11114583333333333</v>
      </c>
      <c r="C81" s="10" t="s">
        <v>70</v>
      </c>
      <c r="D81" s="10" t="s">
        <v>67</v>
      </c>
      <c r="E81" s="13">
        <v>18.0</v>
      </c>
      <c r="F81" s="13">
        <f>E81-3</f>
        <v>15</v>
      </c>
    </row>
    <row r="82">
      <c r="A82" s="10" t="s">
        <v>2936</v>
      </c>
      <c r="B82" s="31">
        <v>0.11512731481481482</v>
      </c>
      <c r="C82" s="10" t="s">
        <v>74</v>
      </c>
      <c r="D82" s="10" t="s">
        <v>83</v>
      </c>
      <c r="E82" s="13" t="s">
        <v>75</v>
      </c>
      <c r="F82" s="13" t="s">
        <v>75</v>
      </c>
      <c r="J82" s="10" t="s">
        <v>2293</v>
      </c>
    </row>
    <row r="83">
      <c r="A83" s="10" t="s">
        <v>2936</v>
      </c>
      <c r="B83" s="31">
        <v>0.11512731481481482</v>
      </c>
      <c r="C83" s="10" t="s">
        <v>74</v>
      </c>
      <c r="D83" s="10" t="s">
        <v>83</v>
      </c>
      <c r="E83" s="13">
        <v>21.0</v>
      </c>
      <c r="F83" s="13" t="s">
        <v>75</v>
      </c>
      <c r="J83" s="10" t="s">
        <v>2977</v>
      </c>
    </row>
    <row r="84">
      <c r="A84" s="10" t="s">
        <v>2936</v>
      </c>
      <c r="B84" s="31">
        <v>0.11612268518518519</v>
      </c>
      <c r="C84" s="10" t="s">
        <v>70</v>
      </c>
      <c r="D84" s="10" t="s">
        <v>83</v>
      </c>
      <c r="E84" s="13" t="s">
        <v>75</v>
      </c>
      <c r="F84" s="13" t="s">
        <v>75</v>
      </c>
      <c r="J84" s="10" t="s">
        <v>2293</v>
      </c>
    </row>
    <row r="85">
      <c r="A85" s="10" t="s">
        <v>2936</v>
      </c>
      <c r="B85" s="31">
        <v>0.11612268518518519</v>
      </c>
      <c r="C85" s="10" t="s">
        <v>70</v>
      </c>
      <c r="D85" s="10" t="s">
        <v>83</v>
      </c>
      <c r="E85" s="13">
        <v>23.0</v>
      </c>
      <c r="F85" s="13">
        <f>E85-12</f>
        <v>11</v>
      </c>
    </row>
    <row r="86">
      <c r="A86" s="10" t="s">
        <v>2936</v>
      </c>
      <c r="B86" s="31">
        <v>0.11828703703703704</v>
      </c>
      <c r="C86" s="10" t="s">
        <v>66</v>
      </c>
      <c r="D86" s="10" t="s">
        <v>67</v>
      </c>
      <c r="E86" s="13">
        <v>11.0</v>
      </c>
      <c r="F86" s="13">
        <f>E86-2</f>
        <v>9</v>
      </c>
    </row>
    <row r="87">
      <c r="A87" s="10" t="s">
        <v>2936</v>
      </c>
      <c r="B87" s="31">
        <v>0.12597222222222224</v>
      </c>
      <c r="C87" s="10" t="s">
        <v>66</v>
      </c>
      <c r="D87" s="10" t="s">
        <v>127</v>
      </c>
      <c r="E87" s="13">
        <v>22.0</v>
      </c>
      <c r="F87" s="13">
        <f t="shared" ref="F87:F88" si="3">E87-5</f>
        <v>17</v>
      </c>
      <c r="J87" s="10" t="s">
        <v>2978</v>
      </c>
    </row>
    <row r="88">
      <c r="A88" s="10" t="s">
        <v>2936</v>
      </c>
      <c r="B88" s="31">
        <v>0.12597222222222224</v>
      </c>
      <c r="C88" s="10" t="s">
        <v>66</v>
      </c>
      <c r="D88" s="10" t="s">
        <v>127</v>
      </c>
      <c r="E88" s="13">
        <v>10.0</v>
      </c>
      <c r="F88" s="13">
        <f t="shared" si="3"/>
        <v>5</v>
      </c>
    </row>
    <row r="89">
      <c r="A89" s="10" t="s">
        <v>2936</v>
      </c>
      <c r="B89" s="31">
        <v>0.1476273148148148</v>
      </c>
      <c r="C89" s="10" t="s">
        <v>84</v>
      </c>
      <c r="D89" s="10" t="s">
        <v>127</v>
      </c>
      <c r="E89" s="13" t="s">
        <v>75</v>
      </c>
      <c r="F89" s="13" t="s">
        <v>75</v>
      </c>
      <c r="J89" s="10" t="s">
        <v>2293</v>
      </c>
    </row>
    <row r="90">
      <c r="A90" s="10" t="s">
        <v>2936</v>
      </c>
      <c r="B90" s="31">
        <v>0.1476273148148148</v>
      </c>
      <c r="C90" s="10" t="s">
        <v>84</v>
      </c>
      <c r="D90" s="10" t="s">
        <v>127</v>
      </c>
      <c r="E90" s="13" t="s">
        <v>88</v>
      </c>
      <c r="F90" s="13">
        <v>1.0</v>
      </c>
    </row>
    <row r="91">
      <c r="A91" s="10" t="s">
        <v>2936</v>
      </c>
      <c r="B91" s="31">
        <v>0.1535763888888889</v>
      </c>
      <c r="C91" s="10" t="s">
        <v>69</v>
      </c>
      <c r="D91" s="10" t="s">
        <v>127</v>
      </c>
      <c r="E91" s="13">
        <v>24.0</v>
      </c>
      <c r="F91" s="13">
        <f>E91-5</f>
        <v>19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2979</v>
      </c>
      <c r="B2" s="31">
        <v>0.01318287037037037</v>
      </c>
      <c r="C2" s="10" t="s">
        <v>74</v>
      </c>
      <c r="D2" s="10" t="s">
        <v>67</v>
      </c>
      <c r="E2" s="10">
        <f>F2+1</f>
        <v>3</v>
      </c>
      <c r="F2" s="10">
        <v>2.0</v>
      </c>
    </row>
    <row r="3">
      <c r="A3" s="10" t="s">
        <v>2979</v>
      </c>
      <c r="B3" s="31">
        <v>0.01318287037037037</v>
      </c>
      <c r="C3" s="10" t="s">
        <v>968</v>
      </c>
      <c r="D3" s="10" t="s">
        <v>67</v>
      </c>
      <c r="E3" s="10">
        <v>22.0</v>
      </c>
      <c r="F3" s="76">
        <f t="shared" ref="F3:F4" si="1">E3-9</f>
        <v>13</v>
      </c>
    </row>
    <row r="4">
      <c r="A4" s="10" t="s">
        <v>2979</v>
      </c>
      <c r="B4" s="31">
        <v>0.015474537037037037</v>
      </c>
      <c r="C4" s="10" t="s">
        <v>968</v>
      </c>
      <c r="D4" s="10" t="s">
        <v>67</v>
      </c>
      <c r="E4" s="10">
        <v>27.0</v>
      </c>
      <c r="F4" s="76">
        <f t="shared" si="1"/>
        <v>18</v>
      </c>
    </row>
    <row r="5">
      <c r="A5" s="10" t="s">
        <v>2979</v>
      </c>
      <c r="B5" s="31">
        <v>0.015497685185185186</v>
      </c>
      <c r="C5" s="10" t="s">
        <v>69</v>
      </c>
      <c r="D5" s="10" t="s">
        <v>67</v>
      </c>
      <c r="E5" s="10">
        <v>17.0</v>
      </c>
      <c r="F5" s="76">
        <f t="shared" ref="F5:F6" si="2">E5-5</f>
        <v>12</v>
      </c>
    </row>
    <row r="6">
      <c r="A6" s="10" t="s">
        <v>2979</v>
      </c>
      <c r="B6" s="31">
        <v>0.016458333333333332</v>
      </c>
      <c r="C6" s="10" t="s">
        <v>69</v>
      </c>
      <c r="D6" s="10" t="s">
        <v>154</v>
      </c>
      <c r="E6" s="10">
        <v>23.0</v>
      </c>
      <c r="F6" s="76">
        <f t="shared" si="2"/>
        <v>18</v>
      </c>
    </row>
    <row r="7">
      <c r="A7" s="10" t="s">
        <v>2979</v>
      </c>
      <c r="B7" s="31">
        <v>0.016550925925925927</v>
      </c>
      <c r="C7" s="10" t="s">
        <v>69</v>
      </c>
      <c r="D7" s="10" t="s">
        <v>76</v>
      </c>
      <c r="E7" s="10">
        <v>3.0</v>
      </c>
      <c r="F7" s="76"/>
      <c r="J7" s="10" t="s">
        <v>2536</v>
      </c>
    </row>
    <row r="8">
      <c r="A8" s="10" t="s">
        <v>2979</v>
      </c>
      <c r="B8" s="31">
        <v>0.017905092592592594</v>
      </c>
      <c r="C8" s="10" t="s">
        <v>84</v>
      </c>
      <c r="D8" s="10" t="s">
        <v>209</v>
      </c>
      <c r="E8" s="10" t="s">
        <v>68</v>
      </c>
      <c r="F8" s="10">
        <v>20.0</v>
      </c>
      <c r="J8" s="10"/>
    </row>
    <row r="9">
      <c r="A9" s="10" t="s">
        <v>2979</v>
      </c>
      <c r="B9" s="31">
        <v>0.01792824074074074</v>
      </c>
      <c r="C9" s="10" t="s">
        <v>69</v>
      </c>
      <c r="D9" s="10" t="s">
        <v>209</v>
      </c>
      <c r="E9" s="10">
        <v>27.0</v>
      </c>
      <c r="F9" s="10" t="s">
        <v>75</v>
      </c>
      <c r="J9" s="10" t="s">
        <v>2537</v>
      </c>
    </row>
    <row r="10">
      <c r="A10" s="10" t="s">
        <v>2979</v>
      </c>
      <c r="B10" s="31">
        <v>0.017986111111111112</v>
      </c>
      <c r="C10" s="10" t="s">
        <v>968</v>
      </c>
      <c r="D10" s="10" t="s">
        <v>67</v>
      </c>
      <c r="E10" s="10" t="s">
        <v>75</v>
      </c>
      <c r="F10" s="10" t="s">
        <v>75</v>
      </c>
      <c r="J10" s="10" t="s">
        <v>2293</v>
      </c>
    </row>
    <row r="11">
      <c r="A11" s="10" t="s">
        <v>2979</v>
      </c>
      <c r="B11" s="31">
        <v>0.017986111111111112</v>
      </c>
      <c r="C11" s="10" t="s">
        <v>968</v>
      </c>
      <c r="D11" s="10" t="s">
        <v>67</v>
      </c>
      <c r="E11" s="10">
        <v>20.0</v>
      </c>
      <c r="F11">
        <f>E11-9</f>
        <v>11</v>
      </c>
    </row>
    <row r="12">
      <c r="A12" s="10" t="s">
        <v>2979</v>
      </c>
      <c r="B12" s="31">
        <v>0.022048611111111113</v>
      </c>
      <c r="C12" s="10" t="s">
        <v>84</v>
      </c>
      <c r="D12" s="10" t="s">
        <v>87</v>
      </c>
      <c r="E12" s="10" t="s">
        <v>75</v>
      </c>
      <c r="F12" s="10" t="s">
        <v>75</v>
      </c>
      <c r="J12" s="10" t="s">
        <v>2293</v>
      </c>
    </row>
    <row r="13">
      <c r="A13" s="10" t="s">
        <v>2979</v>
      </c>
      <c r="B13" s="31">
        <v>0.022048611111111113</v>
      </c>
      <c r="C13" s="10" t="s">
        <v>84</v>
      </c>
      <c r="D13" s="10" t="s">
        <v>87</v>
      </c>
      <c r="E13" s="10">
        <v>20.0</v>
      </c>
      <c r="F13" s="76">
        <f>E13-2</f>
        <v>18</v>
      </c>
    </row>
    <row r="14">
      <c r="A14" s="10" t="s">
        <v>2979</v>
      </c>
      <c r="B14" s="31">
        <v>0.0221875</v>
      </c>
      <c r="C14" s="10" t="s">
        <v>70</v>
      </c>
      <c r="D14" s="10" t="s">
        <v>87</v>
      </c>
      <c r="E14" s="10">
        <v>15.0</v>
      </c>
      <c r="F14" s="76">
        <f t="shared" ref="F14:F15" si="3">E14-5</f>
        <v>10</v>
      </c>
    </row>
    <row r="15">
      <c r="A15" s="10" t="s">
        <v>2979</v>
      </c>
      <c r="B15" s="31">
        <v>0.022199074074074072</v>
      </c>
      <c r="C15" s="10" t="s">
        <v>74</v>
      </c>
      <c r="D15" s="10" t="s">
        <v>87</v>
      </c>
      <c r="E15" s="10">
        <v>18.0</v>
      </c>
      <c r="F15" s="76">
        <f t="shared" si="3"/>
        <v>13</v>
      </c>
    </row>
    <row r="16">
      <c r="A16" s="10" t="s">
        <v>2979</v>
      </c>
      <c r="B16" s="31">
        <v>0.022199074074074072</v>
      </c>
      <c r="C16" s="10" t="s">
        <v>968</v>
      </c>
      <c r="D16" s="10" t="s">
        <v>87</v>
      </c>
      <c r="E16" s="10">
        <v>16.0</v>
      </c>
      <c r="F16" s="76">
        <f t="shared" ref="F16:F17" si="4">E16-1</f>
        <v>15</v>
      </c>
    </row>
    <row r="17">
      <c r="A17" s="10" t="s">
        <v>2979</v>
      </c>
      <c r="B17" s="31">
        <v>0.022314814814814815</v>
      </c>
      <c r="C17" s="10" t="s">
        <v>82</v>
      </c>
      <c r="D17" s="10" t="s">
        <v>87</v>
      </c>
      <c r="E17" s="10">
        <v>12.0</v>
      </c>
      <c r="F17" s="76">
        <f t="shared" si="4"/>
        <v>11</v>
      </c>
    </row>
    <row r="18">
      <c r="A18" s="10" t="s">
        <v>2979</v>
      </c>
      <c r="B18" s="31">
        <v>0.02238425925925926</v>
      </c>
      <c r="C18" s="10" t="s">
        <v>69</v>
      </c>
      <c r="D18" s="10" t="s">
        <v>87</v>
      </c>
      <c r="E18" s="10">
        <v>8.0</v>
      </c>
      <c r="F18" s="76">
        <f>E18-4</f>
        <v>4</v>
      </c>
    </row>
    <row r="19">
      <c r="A19" s="10" t="s">
        <v>2979</v>
      </c>
      <c r="B19" s="31">
        <v>0.022476851851851852</v>
      </c>
      <c r="C19" s="10" t="s">
        <v>66</v>
      </c>
      <c r="D19" s="10" t="s">
        <v>87</v>
      </c>
      <c r="E19" s="10" t="s">
        <v>88</v>
      </c>
      <c r="F19" s="10">
        <v>1.0</v>
      </c>
    </row>
    <row r="20">
      <c r="A20" s="10" t="s">
        <v>2979</v>
      </c>
      <c r="B20" s="31">
        <v>0.023634259259259258</v>
      </c>
      <c r="C20" s="10" t="s">
        <v>84</v>
      </c>
      <c r="D20" s="10" t="s">
        <v>93</v>
      </c>
      <c r="E20" s="10">
        <v>28.0</v>
      </c>
      <c r="F20" s="76">
        <f>E20-9</f>
        <v>19</v>
      </c>
      <c r="J20" s="10" t="s">
        <v>2980</v>
      </c>
    </row>
    <row r="21">
      <c r="A21" s="10" t="s">
        <v>2979</v>
      </c>
      <c r="B21" s="31">
        <v>0.023912037037037037</v>
      </c>
      <c r="C21" s="10" t="s">
        <v>84</v>
      </c>
      <c r="D21" s="10" t="s">
        <v>91</v>
      </c>
      <c r="E21" s="10">
        <v>23.0</v>
      </c>
      <c r="F21" s="76"/>
      <c r="H21" s="10" t="s">
        <v>2981</v>
      </c>
    </row>
    <row r="22">
      <c r="A22" s="10" t="s">
        <v>2979</v>
      </c>
      <c r="B22" s="31">
        <v>0.024189814814814813</v>
      </c>
      <c r="C22" s="10" t="s">
        <v>84</v>
      </c>
      <c r="D22" s="10" t="s">
        <v>93</v>
      </c>
      <c r="E22" s="10">
        <v>28.0</v>
      </c>
      <c r="F22" s="76">
        <f>E22-9</f>
        <v>19</v>
      </c>
      <c r="J22" s="10" t="s">
        <v>2980</v>
      </c>
    </row>
    <row r="23">
      <c r="A23" s="10" t="s">
        <v>2979</v>
      </c>
      <c r="B23" s="31">
        <v>0.024375</v>
      </c>
      <c r="C23" s="10" t="s">
        <v>84</v>
      </c>
      <c r="D23" s="10" t="s">
        <v>91</v>
      </c>
      <c r="E23" s="10">
        <v>12.0</v>
      </c>
      <c r="F23" s="76"/>
      <c r="H23" s="10" t="s">
        <v>2982</v>
      </c>
    </row>
    <row r="24">
      <c r="A24" s="10" t="s">
        <v>2979</v>
      </c>
      <c r="B24" s="31">
        <v>0.0259375</v>
      </c>
      <c r="C24" s="10" t="s">
        <v>84</v>
      </c>
      <c r="D24" s="10" t="s">
        <v>81</v>
      </c>
      <c r="E24" s="10">
        <v>10.0</v>
      </c>
      <c r="F24" s="76">
        <f>E24-7</f>
        <v>3</v>
      </c>
    </row>
    <row r="25">
      <c r="A25" s="10" t="s">
        <v>2979</v>
      </c>
      <c r="B25" s="31">
        <v>0.02726851851851852</v>
      </c>
      <c r="C25" s="10" t="s">
        <v>968</v>
      </c>
      <c r="D25" s="10" t="s">
        <v>91</v>
      </c>
      <c r="E25" s="10">
        <v>19.0</v>
      </c>
      <c r="F25" s="76"/>
      <c r="H25" s="10" t="s">
        <v>2983</v>
      </c>
      <c r="J25" s="10" t="s">
        <v>1633</v>
      </c>
    </row>
    <row r="26">
      <c r="A26" s="10" t="s">
        <v>2979</v>
      </c>
      <c r="B26" s="31">
        <v>0.030474537037037036</v>
      </c>
      <c r="C26" s="10" t="s">
        <v>74</v>
      </c>
      <c r="D26" s="10" t="s">
        <v>93</v>
      </c>
      <c r="E26" s="10">
        <v>14.0</v>
      </c>
      <c r="F26" s="76">
        <f>E26-10</f>
        <v>4</v>
      </c>
      <c r="J26" s="10" t="s">
        <v>2984</v>
      </c>
    </row>
    <row r="27">
      <c r="A27" s="10" t="s">
        <v>2979</v>
      </c>
      <c r="B27" s="31">
        <v>0.030671296296296297</v>
      </c>
      <c r="C27" s="10" t="s">
        <v>74</v>
      </c>
      <c r="D27" s="10" t="s">
        <v>91</v>
      </c>
      <c r="E27" s="10">
        <v>38.0</v>
      </c>
      <c r="F27" s="76"/>
      <c r="H27" s="10" t="s">
        <v>2985</v>
      </c>
      <c r="I27" s="10">
        <v>1.0</v>
      </c>
      <c r="J27" s="10" t="s">
        <v>2986</v>
      </c>
    </row>
    <row r="28">
      <c r="A28" s="10" t="s">
        <v>2979</v>
      </c>
      <c r="B28" s="31">
        <v>0.031041666666666665</v>
      </c>
      <c r="C28" s="10" t="s">
        <v>66</v>
      </c>
      <c r="D28" s="10" t="s">
        <v>81</v>
      </c>
      <c r="E28" s="10">
        <v>24.0</v>
      </c>
      <c r="F28" s="76">
        <f>E28-5</f>
        <v>19</v>
      </c>
      <c r="H28" s="10" t="s">
        <v>2987</v>
      </c>
    </row>
    <row r="29">
      <c r="A29" s="10" t="s">
        <v>2979</v>
      </c>
      <c r="B29" s="31">
        <v>0.031087962962962963</v>
      </c>
      <c r="C29" s="10" t="s">
        <v>70</v>
      </c>
      <c r="D29" s="10" t="s">
        <v>81</v>
      </c>
      <c r="E29" s="10">
        <v>20.0</v>
      </c>
      <c r="F29" s="76">
        <f>E29-3</f>
        <v>17</v>
      </c>
    </row>
    <row r="30">
      <c r="A30" s="10" t="s">
        <v>2979</v>
      </c>
      <c r="B30" s="31">
        <v>0.03119212962962963</v>
      </c>
      <c r="C30" s="10" t="s">
        <v>82</v>
      </c>
      <c r="D30" s="10" t="s">
        <v>81</v>
      </c>
      <c r="E30" s="10">
        <v>18.0</v>
      </c>
      <c r="F30" s="76">
        <f>E30-7</f>
        <v>11</v>
      </c>
      <c r="H30" s="10" t="s">
        <v>2988</v>
      </c>
    </row>
    <row r="31">
      <c r="A31" s="10" t="s">
        <v>2979</v>
      </c>
      <c r="B31" s="31">
        <v>0.03346064814814815</v>
      </c>
      <c r="C31" s="10" t="s">
        <v>70</v>
      </c>
      <c r="D31" s="10" t="s">
        <v>93</v>
      </c>
      <c r="E31" s="10">
        <v>13.0</v>
      </c>
      <c r="F31" s="76">
        <f t="shared" ref="F31:F32" si="5">E31-10</f>
        <v>3</v>
      </c>
      <c r="J31" s="10" t="s">
        <v>2989</v>
      </c>
    </row>
    <row r="32">
      <c r="A32" s="10" t="s">
        <v>2979</v>
      </c>
      <c r="B32" s="31">
        <v>0.03347222222222222</v>
      </c>
      <c r="C32" s="10" t="s">
        <v>70</v>
      </c>
      <c r="D32" s="10" t="s">
        <v>93</v>
      </c>
      <c r="E32" s="10">
        <v>15.0</v>
      </c>
      <c r="F32" s="76">
        <f t="shared" si="5"/>
        <v>5</v>
      </c>
      <c r="J32" s="10" t="s">
        <v>2989</v>
      </c>
    </row>
    <row r="33">
      <c r="A33" s="10" t="s">
        <v>2979</v>
      </c>
      <c r="B33" s="31">
        <v>0.03366898148148148</v>
      </c>
      <c r="C33" s="10" t="s">
        <v>70</v>
      </c>
      <c r="D33" s="10" t="s">
        <v>91</v>
      </c>
      <c r="E33" s="10">
        <v>8.0</v>
      </c>
      <c r="F33" s="76"/>
      <c r="H33" s="10" t="s">
        <v>2990</v>
      </c>
    </row>
    <row r="34">
      <c r="A34" s="10" t="s">
        <v>2979</v>
      </c>
      <c r="B34" s="31">
        <v>0.03369212962962963</v>
      </c>
      <c r="C34" s="10" t="s">
        <v>70</v>
      </c>
      <c r="D34" s="10" t="s">
        <v>91</v>
      </c>
      <c r="E34" s="10">
        <v>10.0</v>
      </c>
      <c r="F34" s="76"/>
      <c r="H34" s="10" t="s">
        <v>2991</v>
      </c>
    </row>
    <row r="35">
      <c r="A35" s="10" t="s">
        <v>2979</v>
      </c>
      <c r="B35" s="31">
        <v>0.03422453703703704</v>
      </c>
      <c r="C35" s="10" t="s">
        <v>70</v>
      </c>
      <c r="D35" s="10" t="s">
        <v>93</v>
      </c>
      <c r="E35" s="10">
        <v>15.0</v>
      </c>
      <c r="F35" s="76">
        <f t="shared" ref="F35:F36" si="6">E35-10</f>
        <v>5</v>
      </c>
      <c r="J35" s="10" t="s">
        <v>2989</v>
      </c>
    </row>
    <row r="36">
      <c r="A36" s="10" t="s">
        <v>2979</v>
      </c>
      <c r="B36" s="31">
        <v>0.03423611111111111</v>
      </c>
      <c r="C36" s="10" t="s">
        <v>70</v>
      </c>
      <c r="D36" s="10" t="s">
        <v>93</v>
      </c>
      <c r="E36" s="10">
        <v>17.0</v>
      </c>
      <c r="F36" s="76">
        <f t="shared" si="6"/>
        <v>7</v>
      </c>
      <c r="J36" s="10" t="s">
        <v>2989</v>
      </c>
    </row>
    <row r="37">
      <c r="A37" s="10" t="s">
        <v>2979</v>
      </c>
      <c r="B37" s="31">
        <v>0.03436342592592593</v>
      </c>
      <c r="C37" s="10" t="s">
        <v>70</v>
      </c>
      <c r="D37" s="10" t="s">
        <v>91</v>
      </c>
      <c r="E37" s="10">
        <v>14.0</v>
      </c>
      <c r="F37" s="76"/>
      <c r="H37" s="10" t="s">
        <v>2992</v>
      </c>
    </row>
    <row r="38">
      <c r="A38" s="10" t="s">
        <v>2979</v>
      </c>
      <c r="B38" s="31">
        <v>0.03449074074074074</v>
      </c>
      <c r="C38" s="10" t="s">
        <v>70</v>
      </c>
      <c r="D38" s="10" t="s">
        <v>91</v>
      </c>
      <c r="E38" s="10">
        <v>12.0</v>
      </c>
      <c r="F38" s="76"/>
      <c r="H38" s="10" t="s">
        <v>2982</v>
      </c>
    </row>
    <row r="39">
      <c r="A39" s="10" t="s">
        <v>2979</v>
      </c>
      <c r="B39" s="31">
        <v>0.03561342592592592</v>
      </c>
      <c r="C39" s="10" t="s">
        <v>82</v>
      </c>
      <c r="D39" s="10" t="s">
        <v>91</v>
      </c>
      <c r="E39" s="10">
        <v>34.0</v>
      </c>
      <c r="F39" s="76"/>
      <c r="H39" s="10" t="s">
        <v>2993</v>
      </c>
    </row>
    <row r="40">
      <c r="A40" s="10" t="s">
        <v>2979</v>
      </c>
      <c r="B40" s="31">
        <v>0.038148148148148146</v>
      </c>
      <c r="C40" s="10" t="s">
        <v>66</v>
      </c>
      <c r="D40" s="10" t="s">
        <v>93</v>
      </c>
      <c r="E40" s="10">
        <v>27.0</v>
      </c>
      <c r="F40" s="76">
        <f t="shared" ref="F40:F41" si="7">E40-10</f>
        <v>17</v>
      </c>
      <c r="J40" s="10" t="s">
        <v>2994</v>
      </c>
    </row>
    <row r="41">
      <c r="A41" s="10" t="s">
        <v>2979</v>
      </c>
      <c r="B41" s="31">
        <v>0.03820601851851852</v>
      </c>
      <c r="C41" s="10" t="s">
        <v>66</v>
      </c>
      <c r="D41" s="10" t="s">
        <v>93</v>
      </c>
      <c r="E41" s="10">
        <v>28.0</v>
      </c>
      <c r="F41" s="76">
        <f t="shared" si="7"/>
        <v>18</v>
      </c>
      <c r="J41" s="10" t="s">
        <v>2994</v>
      </c>
    </row>
    <row r="42">
      <c r="A42" s="10" t="s">
        <v>2979</v>
      </c>
      <c r="B42" s="31">
        <v>0.038391203703703705</v>
      </c>
      <c r="C42" s="10" t="s">
        <v>66</v>
      </c>
      <c r="D42" s="10" t="s">
        <v>91</v>
      </c>
      <c r="E42" s="10">
        <v>29.0</v>
      </c>
      <c r="F42" s="76"/>
      <c r="H42" s="10" t="s">
        <v>2995</v>
      </c>
    </row>
    <row r="43">
      <c r="A43" s="10" t="s">
        <v>2979</v>
      </c>
      <c r="B43" s="31">
        <v>0.03902777777777778</v>
      </c>
      <c r="C43" s="10" t="s">
        <v>84</v>
      </c>
      <c r="D43" s="10" t="s">
        <v>93</v>
      </c>
      <c r="E43" s="10">
        <v>17.0</v>
      </c>
      <c r="F43" s="76">
        <f>E43-9</f>
        <v>8</v>
      </c>
      <c r="J43" s="10" t="s">
        <v>2980</v>
      </c>
    </row>
    <row r="44">
      <c r="A44" s="10" t="s">
        <v>2979</v>
      </c>
      <c r="B44" s="31">
        <v>0.03914351851851852</v>
      </c>
      <c r="C44" s="10" t="s">
        <v>84</v>
      </c>
      <c r="D44" s="10" t="s">
        <v>91</v>
      </c>
      <c r="E44" s="10">
        <v>21.0</v>
      </c>
      <c r="F44" s="76"/>
      <c r="H44" s="10" t="s">
        <v>2996</v>
      </c>
    </row>
    <row r="45">
      <c r="A45" s="10" t="s">
        <v>2979</v>
      </c>
      <c r="B45" s="31">
        <v>0.03927083333333333</v>
      </c>
      <c r="C45" s="10" t="s">
        <v>84</v>
      </c>
      <c r="D45" s="10" t="s">
        <v>93</v>
      </c>
      <c r="E45" s="10">
        <v>12.0</v>
      </c>
      <c r="F45" s="76">
        <f>E45-9</f>
        <v>3</v>
      </c>
      <c r="J45" s="10" t="s">
        <v>2980</v>
      </c>
    </row>
    <row r="46">
      <c r="A46" s="10" t="s">
        <v>2979</v>
      </c>
      <c r="B46" s="31">
        <v>0.039467592592592596</v>
      </c>
      <c r="C46" s="10" t="s">
        <v>84</v>
      </c>
      <c r="D46" s="10" t="s">
        <v>91</v>
      </c>
      <c r="E46" s="10">
        <v>12.0</v>
      </c>
      <c r="F46" s="76"/>
      <c r="H46" s="10" t="s">
        <v>2982</v>
      </c>
    </row>
    <row r="47">
      <c r="A47" s="10" t="s">
        <v>2979</v>
      </c>
      <c r="B47" s="31">
        <v>0.042118055555555554</v>
      </c>
      <c r="C47" s="10" t="s">
        <v>66</v>
      </c>
      <c r="D47" s="10" t="s">
        <v>91</v>
      </c>
      <c r="E47" s="10">
        <v>7.0</v>
      </c>
      <c r="F47" s="76"/>
      <c r="H47" s="10" t="s">
        <v>2997</v>
      </c>
    </row>
    <row r="48">
      <c r="A48" s="10" t="s">
        <v>2979</v>
      </c>
      <c r="B48" s="31">
        <v>0.043402777777777776</v>
      </c>
      <c r="C48" s="10" t="s">
        <v>74</v>
      </c>
      <c r="D48" s="10" t="s">
        <v>93</v>
      </c>
      <c r="E48" s="10">
        <v>15.0</v>
      </c>
      <c r="F48" s="76">
        <f>E48-10</f>
        <v>5</v>
      </c>
      <c r="J48" s="10" t="s">
        <v>2984</v>
      </c>
    </row>
    <row r="49">
      <c r="A49" s="10" t="s">
        <v>2979</v>
      </c>
      <c r="B49" s="31">
        <v>0.04356481481481481</v>
      </c>
      <c r="C49" s="10" t="s">
        <v>74</v>
      </c>
      <c r="D49" s="10" t="s">
        <v>91</v>
      </c>
      <c r="E49" s="10" t="s">
        <v>75</v>
      </c>
      <c r="F49" s="76"/>
      <c r="H49" s="10" t="s">
        <v>2998</v>
      </c>
      <c r="I49" s="10">
        <v>1.0</v>
      </c>
      <c r="J49" s="10" t="s">
        <v>2986</v>
      </c>
    </row>
    <row r="50">
      <c r="A50" s="10" t="s">
        <v>2979</v>
      </c>
      <c r="B50" s="31">
        <v>0.04393518518518519</v>
      </c>
      <c r="C50" s="10" t="s">
        <v>66</v>
      </c>
      <c r="D50" s="10" t="s">
        <v>81</v>
      </c>
      <c r="E50" s="10" t="s">
        <v>75</v>
      </c>
      <c r="F50" s="10" t="s">
        <v>75</v>
      </c>
      <c r="J50" s="10" t="s">
        <v>2291</v>
      </c>
    </row>
    <row r="51">
      <c r="A51" s="10" t="s">
        <v>2979</v>
      </c>
      <c r="B51" s="31">
        <v>0.04393518518518519</v>
      </c>
      <c r="C51" s="10" t="s">
        <v>66</v>
      </c>
      <c r="D51" s="10" t="s">
        <v>81</v>
      </c>
      <c r="E51" s="10">
        <v>26.0</v>
      </c>
      <c r="F51" s="10" t="s">
        <v>75</v>
      </c>
      <c r="H51" s="10" t="s">
        <v>2999</v>
      </c>
      <c r="J51" s="10" t="s">
        <v>1967</v>
      </c>
    </row>
    <row r="52">
      <c r="A52" s="10" t="s">
        <v>2979</v>
      </c>
      <c r="B52" s="31">
        <v>0.04400462962962963</v>
      </c>
      <c r="C52" s="10" t="s">
        <v>82</v>
      </c>
      <c r="D52" s="10" t="s">
        <v>81</v>
      </c>
      <c r="E52" s="10" t="s">
        <v>75</v>
      </c>
      <c r="F52" s="10" t="s">
        <v>75</v>
      </c>
      <c r="J52" s="10" t="s">
        <v>2291</v>
      </c>
    </row>
    <row r="53">
      <c r="A53" s="10" t="s">
        <v>2979</v>
      </c>
      <c r="B53" s="31">
        <v>0.04400462962962963</v>
      </c>
      <c r="C53" s="10" t="s">
        <v>82</v>
      </c>
      <c r="D53" s="10" t="s">
        <v>81</v>
      </c>
      <c r="E53" s="10">
        <v>20.0</v>
      </c>
      <c r="F53" s="10" t="s">
        <v>75</v>
      </c>
      <c r="H53" s="10" t="s">
        <v>3000</v>
      </c>
      <c r="J53" s="10" t="s">
        <v>3001</v>
      </c>
    </row>
    <row r="54">
      <c r="A54" s="10" t="s">
        <v>2979</v>
      </c>
      <c r="B54" s="31">
        <v>0.04663194444444444</v>
      </c>
      <c r="C54" s="10" t="s">
        <v>70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>
      <c r="A55" s="10" t="s">
        <v>2979</v>
      </c>
      <c r="B55" s="31">
        <v>0.04663194444444444</v>
      </c>
      <c r="C55" s="10" t="s">
        <v>70</v>
      </c>
      <c r="D55" s="10" t="s">
        <v>93</v>
      </c>
      <c r="E55" s="10">
        <v>21.0</v>
      </c>
      <c r="F55" s="76">
        <f>E55-10</f>
        <v>11</v>
      </c>
      <c r="J55" s="10" t="s">
        <v>2989</v>
      </c>
    </row>
    <row r="56">
      <c r="A56" s="10" t="s">
        <v>2979</v>
      </c>
      <c r="B56" s="31">
        <v>0.04667824074074074</v>
      </c>
      <c r="C56" s="10" t="s">
        <v>70</v>
      </c>
      <c r="D56" s="10" t="s">
        <v>93</v>
      </c>
      <c r="E56" s="10" t="s">
        <v>88</v>
      </c>
      <c r="F56" s="10">
        <v>1.0</v>
      </c>
      <c r="J56" s="10" t="s">
        <v>2291</v>
      </c>
    </row>
    <row r="57">
      <c r="A57" s="10" t="s">
        <v>2979</v>
      </c>
      <c r="B57" s="31">
        <v>0.04667824074074074</v>
      </c>
      <c r="C57" s="10" t="s">
        <v>70</v>
      </c>
      <c r="D57" s="10" t="s">
        <v>93</v>
      </c>
      <c r="E57" s="10">
        <v>13.0</v>
      </c>
      <c r="F57" s="76">
        <f>E57-10</f>
        <v>3</v>
      </c>
      <c r="J57" s="10" t="s">
        <v>2989</v>
      </c>
    </row>
    <row r="58">
      <c r="A58" s="10" t="s">
        <v>2979</v>
      </c>
      <c r="B58" s="31">
        <v>0.04773148148148148</v>
      </c>
      <c r="C58" s="10" t="s">
        <v>968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>
      <c r="A59" s="10" t="s">
        <v>2979</v>
      </c>
      <c r="B59" s="31">
        <v>0.04773148148148148</v>
      </c>
      <c r="C59" s="10" t="s">
        <v>968</v>
      </c>
      <c r="D59" s="10" t="s">
        <v>81</v>
      </c>
      <c r="E59" s="10">
        <v>20.0</v>
      </c>
      <c r="F59" s="10" t="s">
        <v>75</v>
      </c>
      <c r="J59" s="10" t="s">
        <v>3002</v>
      </c>
    </row>
    <row r="60">
      <c r="A60" s="10" t="s">
        <v>2979</v>
      </c>
      <c r="B60" s="31">
        <v>0.04777777777777778</v>
      </c>
      <c r="C60" s="10" t="s">
        <v>69</v>
      </c>
      <c r="D60" s="10" t="s">
        <v>81</v>
      </c>
      <c r="E60" s="10" t="s">
        <v>75</v>
      </c>
      <c r="F60" s="10" t="s">
        <v>75</v>
      </c>
      <c r="J60" s="10" t="s">
        <v>2291</v>
      </c>
    </row>
    <row r="61">
      <c r="A61" s="10" t="s">
        <v>2979</v>
      </c>
      <c r="B61" s="31">
        <v>0.04777777777777778</v>
      </c>
      <c r="C61" s="10" t="s">
        <v>69</v>
      </c>
      <c r="D61" s="10" t="s">
        <v>81</v>
      </c>
      <c r="E61" s="10">
        <v>19.0</v>
      </c>
      <c r="F61" s="10">
        <f>E61-3</f>
        <v>16</v>
      </c>
      <c r="H61" s="10" t="s">
        <v>3003</v>
      </c>
    </row>
    <row r="62">
      <c r="A62" s="10" t="s">
        <v>2979</v>
      </c>
      <c r="B62" s="31">
        <v>0.04795138888888889</v>
      </c>
      <c r="C62" s="10" t="s">
        <v>69</v>
      </c>
      <c r="D62" s="10" t="s">
        <v>76</v>
      </c>
      <c r="E62" s="10">
        <v>1.0</v>
      </c>
      <c r="F62" s="10"/>
      <c r="J62" s="10" t="s">
        <v>1604</v>
      </c>
    </row>
    <row r="63">
      <c r="A63" s="10" t="s">
        <v>2979</v>
      </c>
      <c r="B63" s="31">
        <v>0.048125</v>
      </c>
      <c r="C63" s="10" t="s">
        <v>69</v>
      </c>
      <c r="D63" s="10" t="s">
        <v>81</v>
      </c>
      <c r="E63" s="10" t="s">
        <v>75</v>
      </c>
      <c r="F63" s="10" t="s">
        <v>75</v>
      </c>
      <c r="J63" s="10" t="s">
        <v>2291</v>
      </c>
    </row>
    <row r="64">
      <c r="A64" s="10" t="s">
        <v>2979</v>
      </c>
      <c r="B64" s="31">
        <v>0.048125</v>
      </c>
      <c r="C64" s="10" t="s">
        <v>69</v>
      </c>
      <c r="D64" s="10" t="s">
        <v>81</v>
      </c>
      <c r="E64" s="10">
        <v>20.0</v>
      </c>
      <c r="F64" s="10" t="s">
        <v>75</v>
      </c>
      <c r="J64" s="10" t="s">
        <v>3002</v>
      </c>
    </row>
    <row r="65">
      <c r="A65" s="10" t="s">
        <v>2979</v>
      </c>
      <c r="B65" s="31">
        <v>0.04825231481481482</v>
      </c>
      <c r="C65" s="10" t="s">
        <v>82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>
      <c r="A66" s="10" t="s">
        <v>2979</v>
      </c>
      <c r="B66" s="31">
        <v>0.04825231481481482</v>
      </c>
      <c r="C66" s="10" t="s">
        <v>82</v>
      </c>
      <c r="D66" s="10" t="s">
        <v>81</v>
      </c>
      <c r="E66" s="10">
        <v>21.0</v>
      </c>
      <c r="F66" s="10" t="s">
        <v>75</v>
      </c>
      <c r="H66" s="10" t="s">
        <v>3004</v>
      </c>
      <c r="J66" s="10" t="s">
        <v>1967</v>
      </c>
    </row>
    <row r="67">
      <c r="A67" s="10" t="s">
        <v>2979</v>
      </c>
      <c r="B67" s="31">
        <v>0.04840277777777778</v>
      </c>
      <c r="C67" s="10" t="s">
        <v>74</v>
      </c>
      <c r="D67" s="10" t="s">
        <v>81</v>
      </c>
      <c r="E67" s="10" t="s">
        <v>75</v>
      </c>
      <c r="F67" s="10" t="s">
        <v>75</v>
      </c>
      <c r="J67" s="10" t="s">
        <v>2291</v>
      </c>
    </row>
    <row r="68">
      <c r="A68" s="10" t="s">
        <v>2979</v>
      </c>
      <c r="B68" s="31">
        <v>0.04840277777777778</v>
      </c>
      <c r="C68" s="10" t="s">
        <v>74</v>
      </c>
      <c r="D68" s="10" t="s">
        <v>81</v>
      </c>
      <c r="E68" s="10">
        <v>9.0</v>
      </c>
      <c r="F68" s="10">
        <f>E68-2</f>
        <v>7</v>
      </c>
      <c r="H68" s="10" t="s">
        <v>3005</v>
      </c>
    </row>
    <row r="69">
      <c r="A69" s="10" t="s">
        <v>2979</v>
      </c>
      <c r="B69" s="31">
        <v>0.04842592592592593</v>
      </c>
      <c r="C69" s="10" t="s">
        <v>74</v>
      </c>
      <c r="D69" s="10" t="s">
        <v>76</v>
      </c>
      <c r="E69" s="10">
        <v>2.0</v>
      </c>
      <c r="F69" s="76"/>
      <c r="J69" s="10" t="s">
        <v>1604</v>
      </c>
    </row>
    <row r="70">
      <c r="A70" s="10" t="s">
        <v>2979</v>
      </c>
      <c r="B70" s="31">
        <v>0.049652777777777775</v>
      </c>
      <c r="C70" s="10" t="s">
        <v>82</v>
      </c>
      <c r="D70" s="10" t="s">
        <v>91</v>
      </c>
      <c r="E70" s="10">
        <v>24.0</v>
      </c>
      <c r="F70" s="76"/>
      <c r="H70" s="10" t="s">
        <v>3006</v>
      </c>
    </row>
    <row r="71">
      <c r="A71" s="10" t="s">
        <v>2979</v>
      </c>
      <c r="B71" s="31">
        <v>0.04974537037037037</v>
      </c>
      <c r="C71" s="10" t="s">
        <v>82</v>
      </c>
      <c r="D71" s="10" t="s">
        <v>91</v>
      </c>
      <c r="E71" s="10">
        <v>24.0</v>
      </c>
      <c r="F71" s="76"/>
      <c r="H71" s="10" t="s">
        <v>3006</v>
      </c>
      <c r="I71" s="10">
        <v>1.0</v>
      </c>
      <c r="J71" s="10" t="s">
        <v>2986</v>
      </c>
    </row>
    <row r="72">
      <c r="A72" s="10" t="s">
        <v>2979</v>
      </c>
      <c r="B72" s="31">
        <v>0.050011574074074076</v>
      </c>
      <c r="C72" s="10" t="s">
        <v>82</v>
      </c>
      <c r="D72" s="10" t="s">
        <v>93</v>
      </c>
      <c r="E72" s="10" t="s">
        <v>68</v>
      </c>
      <c r="F72" s="10">
        <v>20.0</v>
      </c>
      <c r="J72" s="10" t="s">
        <v>3007</v>
      </c>
    </row>
    <row r="73">
      <c r="A73" s="10" t="s">
        <v>2979</v>
      </c>
      <c r="B73" s="31">
        <v>0.050011574074074076</v>
      </c>
      <c r="C73" s="10" t="s">
        <v>82</v>
      </c>
      <c r="D73" s="10" t="s">
        <v>93</v>
      </c>
      <c r="E73" s="10">
        <v>23.0</v>
      </c>
      <c r="F73" s="10" t="s">
        <v>75</v>
      </c>
      <c r="J73" s="10" t="s">
        <v>3008</v>
      </c>
    </row>
    <row r="74">
      <c r="A74" s="10" t="s">
        <v>2979</v>
      </c>
      <c r="B74" s="31">
        <v>0.05018518518518519</v>
      </c>
      <c r="C74" s="10" t="s">
        <v>82</v>
      </c>
      <c r="D74" s="10" t="s">
        <v>93</v>
      </c>
      <c r="E74" s="10">
        <v>11.0</v>
      </c>
      <c r="F74" s="10">
        <f>E74-9</f>
        <v>2</v>
      </c>
      <c r="J74" s="10" t="s">
        <v>3009</v>
      </c>
    </row>
    <row r="75">
      <c r="A75" s="10" t="s">
        <v>2979</v>
      </c>
      <c r="B75" s="31">
        <v>0.05018518518518519</v>
      </c>
      <c r="C75" s="10" t="s">
        <v>82</v>
      </c>
      <c r="D75" s="10" t="s">
        <v>93</v>
      </c>
      <c r="E75" s="10" t="s">
        <v>75</v>
      </c>
      <c r="F75" s="10" t="s">
        <v>75</v>
      </c>
      <c r="J75" s="10" t="s">
        <v>2291</v>
      </c>
    </row>
    <row r="76">
      <c r="A76" s="10" t="s">
        <v>2979</v>
      </c>
      <c r="B76" s="31">
        <v>0.050208333333333334</v>
      </c>
      <c r="C76" s="10" t="s">
        <v>82</v>
      </c>
      <c r="D76" s="10" t="s">
        <v>76</v>
      </c>
      <c r="E76" s="10">
        <v>2.0</v>
      </c>
      <c r="F76" s="76"/>
      <c r="J76" s="10" t="s">
        <v>1604</v>
      </c>
    </row>
    <row r="77">
      <c r="A77" s="10" t="s">
        <v>2979</v>
      </c>
      <c r="B77" s="31">
        <v>0.05060185185185185</v>
      </c>
      <c r="C77" s="10" t="s">
        <v>84</v>
      </c>
      <c r="D77" s="10" t="s">
        <v>81</v>
      </c>
      <c r="E77" s="10">
        <v>12.0</v>
      </c>
      <c r="F77" s="10" t="s">
        <v>75</v>
      </c>
      <c r="H77" s="10" t="s">
        <v>3010</v>
      </c>
      <c r="J77" s="10" t="s">
        <v>1967</v>
      </c>
    </row>
    <row r="78">
      <c r="A78" s="10" t="s">
        <v>2979</v>
      </c>
      <c r="B78" s="31">
        <v>0.05060185185185185</v>
      </c>
      <c r="C78" s="10" t="s">
        <v>84</v>
      </c>
      <c r="D78" s="10" t="s">
        <v>81</v>
      </c>
      <c r="E78" s="10" t="s">
        <v>75</v>
      </c>
      <c r="F78" s="10" t="s">
        <v>75</v>
      </c>
      <c r="J78" s="10" t="s">
        <v>2291</v>
      </c>
    </row>
    <row r="79">
      <c r="A79" s="10" t="s">
        <v>2979</v>
      </c>
      <c r="B79" s="31">
        <v>0.0506712962962963</v>
      </c>
      <c r="C79" s="10" t="s">
        <v>69</v>
      </c>
      <c r="D79" s="10" t="s">
        <v>81</v>
      </c>
      <c r="E79" s="10">
        <v>10.0</v>
      </c>
      <c r="F79" s="10" t="s">
        <v>75</v>
      </c>
      <c r="H79" s="10" t="s">
        <v>3011</v>
      </c>
      <c r="J79" s="10" t="s">
        <v>1967</v>
      </c>
    </row>
    <row r="80">
      <c r="A80" s="10" t="s">
        <v>2979</v>
      </c>
      <c r="B80" s="31">
        <v>0.0506712962962963</v>
      </c>
      <c r="C80" s="10" t="s">
        <v>69</v>
      </c>
      <c r="D80" s="10" t="s">
        <v>81</v>
      </c>
      <c r="E80" s="10" t="s">
        <v>75</v>
      </c>
      <c r="F80" s="10" t="s">
        <v>75</v>
      </c>
      <c r="J80" s="10" t="s">
        <v>2291</v>
      </c>
    </row>
    <row r="81">
      <c r="A81" s="10" t="s">
        <v>2979</v>
      </c>
      <c r="B81" s="31">
        <v>0.05077546296296296</v>
      </c>
      <c r="C81" s="10" t="s">
        <v>82</v>
      </c>
      <c r="D81" s="10" t="s">
        <v>81</v>
      </c>
      <c r="E81" s="10">
        <v>18.0</v>
      </c>
      <c r="F81" s="10" t="s">
        <v>75</v>
      </c>
      <c r="H81" s="10" t="s">
        <v>3004</v>
      </c>
      <c r="J81" s="10" t="s">
        <v>1967</v>
      </c>
    </row>
    <row r="82">
      <c r="A82" s="10" t="s">
        <v>2979</v>
      </c>
      <c r="B82" s="31">
        <v>0.05077546296296296</v>
      </c>
      <c r="C82" s="10" t="s">
        <v>82</v>
      </c>
      <c r="D82" s="10" t="s">
        <v>81</v>
      </c>
      <c r="E82" s="10" t="s">
        <v>75</v>
      </c>
      <c r="F82" s="10" t="s">
        <v>75</v>
      </c>
      <c r="J82" s="10" t="s">
        <v>2291</v>
      </c>
    </row>
    <row r="83">
      <c r="A83" s="10" t="s">
        <v>2979</v>
      </c>
      <c r="B83" s="31">
        <v>0.05087962962962963</v>
      </c>
      <c r="C83" s="10" t="s">
        <v>69</v>
      </c>
      <c r="D83" s="10" t="s">
        <v>81</v>
      </c>
      <c r="E83" s="10">
        <v>22.0</v>
      </c>
      <c r="F83" s="10" t="s">
        <v>75</v>
      </c>
      <c r="J83" s="10" t="s">
        <v>3002</v>
      </c>
    </row>
    <row r="84">
      <c r="A84" s="10" t="s">
        <v>2979</v>
      </c>
      <c r="B84" s="31">
        <v>0.05087962962962963</v>
      </c>
      <c r="C84" s="10" t="s">
        <v>69</v>
      </c>
      <c r="D84" s="10" t="s">
        <v>81</v>
      </c>
      <c r="E84" s="10" t="s">
        <v>75</v>
      </c>
      <c r="F84" s="10" t="s">
        <v>75</v>
      </c>
      <c r="J84" s="10" t="s">
        <v>2291</v>
      </c>
    </row>
    <row r="85">
      <c r="A85" s="10" t="s">
        <v>2979</v>
      </c>
      <c r="B85" s="31">
        <v>0.0512037037037037</v>
      </c>
      <c r="C85" s="10" t="s">
        <v>82</v>
      </c>
      <c r="D85" s="10" t="s">
        <v>81</v>
      </c>
      <c r="E85" s="10" t="s">
        <v>75</v>
      </c>
      <c r="F85" s="10">
        <v>16.0</v>
      </c>
      <c r="J85" s="10" t="s">
        <v>3002</v>
      </c>
    </row>
    <row r="86">
      <c r="A86" s="10" t="s">
        <v>2979</v>
      </c>
      <c r="B86" s="31">
        <v>0.0512037037037037</v>
      </c>
      <c r="C86" s="10" t="s">
        <v>82</v>
      </c>
      <c r="D86" s="10" t="s">
        <v>81</v>
      </c>
      <c r="E86" s="10" t="s">
        <v>75</v>
      </c>
      <c r="F86" s="10" t="s">
        <v>75</v>
      </c>
      <c r="J86" s="10" t="s">
        <v>2291</v>
      </c>
    </row>
    <row r="87">
      <c r="A87" s="10" t="s">
        <v>2979</v>
      </c>
      <c r="B87" s="31">
        <v>0.0512962962962963</v>
      </c>
      <c r="C87" s="10" t="s">
        <v>82</v>
      </c>
      <c r="D87" s="10" t="s">
        <v>81</v>
      </c>
      <c r="E87" s="10">
        <v>20.0</v>
      </c>
      <c r="F87" s="10" t="s">
        <v>75</v>
      </c>
      <c r="J87" s="10" t="s">
        <v>3002</v>
      </c>
    </row>
    <row r="88">
      <c r="A88" s="10" t="s">
        <v>2979</v>
      </c>
      <c r="B88" s="31">
        <v>0.0512962962962963</v>
      </c>
      <c r="C88" s="10" t="s">
        <v>82</v>
      </c>
      <c r="D88" s="10" t="s">
        <v>81</v>
      </c>
      <c r="E88" s="10" t="s">
        <v>75</v>
      </c>
      <c r="F88" s="10" t="s">
        <v>75</v>
      </c>
      <c r="J88" s="10" t="s">
        <v>2291</v>
      </c>
    </row>
    <row r="89">
      <c r="A89" s="10" t="s">
        <v>2979</v>
      </c>
      <c r="B89" s="31">
        <v>0.053125</v>
      </c>
      <c r="C89" s="10" t="s">
        <v>84</v>
      </c>
      <c r="D89" s="10" t="s">
        <v>81</v>
      </c>
      <c r="E89" s="10">
        <v>29.0</v>
      </c>
      <c r="F89" s="10" t="s">
        <v>75</v>
      </c>
      <c r="H89" s="10" t="s">
        <v>3012</v>
      </c>
      <c r="J89" s="10" t="s">
        <v>1967</v>
      </c>
    </row>
    <row r="90">
      <c r="A90" s="10" t="s">
        <v>2979</v>
      </c>
      <c r="B90" s="31">
        <v>0.053125</v>
      </c>
      <c r="C90" s="10" t="s">
        <v>84</v>
      </c>
      <c r="D90" s="10" t="s">
        <v>81</v>
      </c>
      <c r="E90" s="10" t="s">
        <v>75</v>
      </c>
      <c r="F90" s="10" t="s">
        <v>75</v>
      </c>
      <c r="J90" s="10" t="s">
        <v>2291</v>
      </c>
    </row>
    <row r="91">
      <c r="A91" s="10" t="s">
        <v>2979</v>
      </c>
      <c r="B91" s="31">
        <v>0.05315972222222222</v>
      </c>
      <c r="C91" s="10" t="s">
        <v>82</v>
      </c>
      <c r="D91" s="10" t="s">
        <v>81</v>
      </c>
      <c r="E91" s="10">
        <v>15.0</v>
      </c>
      <c r="F91" s="10" t="s">
        <v>75</v>
      </c>
      <c r="H91" s="10" t="s">
        <v>3000</v>
      </c>
      <c r="J91" s="10" t="s">
        <v>1967</v>
      </c>
    </row>
    <row r="92">
      <c r="A92" s="10" t="s">
        <v>2979</v>
      </c>
      <c r="B92" s="31">
        <v>0.05315972222222222</v>
      </c>
      <c r="C92" s="10" t="s">
        <v>82</v>
      </c>
      <c r="D92" s="10" t="s">
        <v>81</v>
      </c>
      <c r="E92" s="10" t="s">
        <v>75</v>
      </c>
      <c r="F92" s="10" t="s">
        <v>75</v>
      </c>
      <c r="J92" s="10" t="s">
        <v>2291</v>
      </c>
    </row>
    <row r="93">
      <c r="A93" s="10" t="s">
        <v>2979</v>
      </c>
      <c r="B93" s="31">
        <v>0.05376157407407407</v>
      </c>
      <c r="C93" s="10" t="s">
        <v>66</v>
      </c>
      <c r="D93" s="10" t="s">
        <v>93</v>
      </c>
      <c r="E93" s="10">
        <v>15.0</v>
      </c>
      <c r="F93" s="76">
        <f t="shared" ref="F93:F94" si="8">E93-10</f>
        <v>5</v>
      </c>
      <c r="J93" s="10" t="s">
        <v>2994</v>
      </c>
    </row>
    <row r="94">
      <c r="A94" s="10" t="s">
        <v>2979</v>
      </c>
      <c r="B94" s="31">
        <v>0.05380787037037037</v>
      </c>
      <c r="C94" s="10" t="s">
        <v>66</v>
      </c>
      <c r="D94" s="10" t="s">
        <v>93</v>
      </c>
      <c r="E94" s="10">
        <v>21.0</v>
      </c>
      <c r="F94" s="76">
        <f t="shared" si="8"/>
        <v>11</v>
      </c>
      <c r="J94" s="10" t="s">
        <v>2994</v>
      </c>
    </row>
    <row r="95">
      <c r="A95" s="10" t="s">
        <v>2979</v>
      </c>
      <c r="B95" s="31">
        <v>0.05393518518518518</v>
      </c>
      <c r="C95" s="10" t="s">
        <v>66</v>
      </c>
      <c r="D95" s="10" t="s">
        <v>91</v>
      </c>
      <c r="E95" s="10">
        <v>18.0</v>
      </c>
      <c r="F95" s="76"/>
      <c r="H95" s="10" t="s">
        <v>3013</v>
      </c>
    </row>
    <row r="96">
      <c r="A96" s="10" t="s">
        <v>2979</v>
      </c>
      <c r="B96" s="31">
        <v>0.05399305555555556</v>
      </c>
      <c r="C96" s="10" t="s">
        <v>66</v>
      </c>
      <c r="D96" s="10" t="s">
        <v>91</v>
      </c>
      <c r="E96" s="10">
        <v>11.0</v>
      </c>
      <c r="F96" s="76"/>
      <c r="H96" s="10" t="s">
        <v>3014</v>
      </c>
    </row>
    <row r="97">
      <c r="A97" s="10" t="s">
        <v>2979</v>
      </c>
      <c r="B97" s="31">
        <v>0.05454861111111111</v>
      </c>
      <c r="C97" s="10" t="s">
        <v>66</v>
      </c>
      <c r="D97" s="10" t="s">
        <v>93</v>
      </c>
      <c r="E97" s="10" t="s">
        <v>75</v>
      </c>
      <c r="F97" s="10" t="s">
        <v>75</v>
      </c>
      <c r="J97" s="10" t="s">
        <v>2994</v>
      </c>
    </row>
    <row r="98">
      <c r="A98" s="10" t="s">
        <v>2979</v>
      </c>
      <c r="B98" s="31">
        <v>0.05457175925925926</v>
      </c>
      <c r="C98" s="10" t="s">
        <v>66</v>
      </c>
      <c r="D98" s="10" t="s">
        <v>93</v>
      </c>
      <c r="E98" s="10" t="s">
        <v>75</v>
      </c>
      <c r="F98" s="10" t="s">
        <v>75</v>
      </c>
      <c r="J98" s="10" t="s">
        <v>2994</v>
      </c>
    </row>
    <row r="99">
      <c r="A99" s="10" t="s">
        <v>2979</v>
      </c>
      <c r="B99" s="31">
        <v>0.055092592592592596</v>
      </c>
      <c r="C99" s="10" t="s">
        <v>84</v>
      </c>
      <c r="D99" s="10" t="s">
        <v>93</v>
      </c>
      <c r="E99" s="10" t="s">
        <v>88</v>
      </c>
      <c r="F99" s="10">
        <v>1.0</v>
      </c>
      <c r="J99" s="10" t="s">
        <v>2980</v>
      </c>
    </row>
    <row r="100">
      <c r="A100" s="10" t="s">
        <v>2979</v>
      </c>
      <c r="B100" s="31">
        <v>0.055092592592592596</v>
      </c>
      <c r="C100" s="10" t="s">
        <v>84</v>
      </c>
      <c r="D100" s="10" t="s">
        <v>93</v>
      </c>
      <c r="E100" s="10">
        <v>19.0</v>
      </c>
      <c r="F100" s="10">
        <f>E100-9</f>
        <v>10</v>
      </c>
      <c r="J100" s="10" t="s">
        <v>2980</v>
      </c>
    </row>
    <row r="101">
      <c r="A101" s="10" t="s">
        <v>2979</v>
      </c>
      <c r="B101" s="31">
        <v>0.05555555555555555</v>
      </c>
      <c r="C101" s="10" t="s">
        <v>84</v>
      </c>
      <c r="D101" s="10" t="s">
        <v>91</v>
      </c>
      <c r="E101" s="10">
        <v>16.0</v>
      </c>
      <c r="F101" s="76"/>
      <c r="H101" s="10" t="s">
        <v>3015</v>
      </c>
    </row>
    <row r="102">
      <c r="A102" s="10" t="s">
        <v>2979</v>
      </c>
      <c r="B102" s="31">
        <v>0.05677083333333333</v>
      </c>
      <c r="C102" s="10" t="s">
        <v>968</v>
      </c>
      <c r="D102" s="10" t="s">
        <v>81</v>
      </c>
      <c r="E102" s="10">
        <v>25.0</v>
      </c>
      <c r="F102" s="10" t="s">
        <v>75</v>
      </c>
      <c r="H102" s="10" t="s">
        <v>3016</v>
      </c>
      <c r="J102" s="10" t="s">
        <v>1967</v>
      </c>
    </row>
    <row r="103">
      <c r="A103" s="10" t="s">
        <v>2979</v>
      </c>
      <c r="B103" s="55">
        <v>0.056875</v>
      </c>
      <c r="C103" s="53" t="s">
        <v>69</v>
      </c>
      <c r="D103" s="26" t="s">
        <v>81</v>
      </c>
      <c r="E103" s="44">
        <v>12.0</v>
      </c>
      <c r="F103" s="43" t="s">
        <v>75</v>
      </c>
      <c r="G103" s="26"/>
      <c r="H103" s="53" t="s">
        <v>3017</v>
      </c>
      <c r="I103" s="26"/>
      <c r="J103" s="26" t="s">
        <v>1967</v>
      </c>
    </row>
    <row r="104">
      <c r="A104" s="10" t="s">
        <v>2979</v>
      </c>
      <c r="B104" s="55">
        <v>0.05701388888888889</v>
      </c>
      <c r="C104" s="26" t="s">
        <v>968</v>
      </c>
      <c r="D104" s="26" t="s">
        <v>81</v>
      </c>
      <c r="E104" s="44">
        <v>20.0</v>
      </c>
      <c r="F104" s="43" t="s">
        <v>75</v>
      </c>
      <c r="G104" s="26"/>
      <c r="H104" s="26" t="s">
        <v>3016</v>
      </c>
      <c r="I104" s="26"/>
      <c r="J104" s="26" t="s">
        <v>1967</v>
      </c>
    </row>
    <row r="105">
      <c r="A105" s="10" t="s">
        <v>2979</v>
      </c>
      <c r="B105" s="55">
        <v>0.057118055555555554</v>
      </c>
      <c r="C105" s="53" t="s">
        <v>69</v>
      </c>
      <c r="D105" s="26" t="s">
        <v>81</v>
      </c>
      <c r="E105" s="44" t="s">
        <v>75</v>
      </c>
      <c r="F105" s="43" t="s">
        <v>75</v>
      </c>
      <c r="G105" s="26"/>
      <c r="H105" s="53" t="s">
        <v>3017</v>
      </c>
      <c r="I105" s="26"/>
      <c r="J105" s="26" t="s">
        <v>1967</v>
      </c>
    </row>
    <row r="106">
      <c r="A106" s="10" t="s">
        <v>2979</v>
      </c>
      <c r="B106" s="31">
        <v>0.05732638888888889</v>
      </c>
      <c r="C106" s="10" t="s">
        <v>968</v>
      </c>
      <c r="D106" s="10" t="s">
        <v>81</v>
      </c>
      <c r="E106" s="10" t="s">
        <v>75</v>
      </c>
      <c r="F106" s="10" t="s">
        <v>75</v>
      </c>
      <c r="J106" s="10" t="s">
        <v>2291</v>
      </c>
    </row>
    <row r="107">
      <c r="A107" s="10" t="s">
        <v>2979</v>
      </c>
      <c r="B107" s="31">
        <v>0.05732638888888889</v>
      </c>
      <c r="C107" s="10" t="s">
        <v>968</v>
      </c>
      <c r="D107" s="10" t="s">
        <v>81</v>
      </c>
      <c r="E107" s="10">
        <v>25.0</v>
      </c>
      <c r="F107" s="10" t="s">
        <v>75</v>
      </c>
      <c r="J107" s="10" t="s">
        <v>3002</v>
      </c>
    </row>
    <row r="108">
      <c r="A108" s="10" t="s">
        <v>2979</v>
      </c>
      <c r="B108" s="31">
        <v>0.05761574074074074</v>
      </c>
      <c r="C108" s="10" t="s">
        <v>74</v>
      </c>
      <c r="D108" s="10" t="s">
        <v>81</v>
      </c>
      <c r="E108" s="10" t="s">
        <v>75</v>
      </c>
      <c r="F108" s="10" t="s">
        <v>75</v>
      </c>
      <c r="H108" s="10" t="s">
        <v>3018</v>
      </c>
      <c r="J108" s="10" t="s">
        <v>1967</v>
      </c>
    </row>
    <row r="109">
      <c r="A109" s="10" t="s">
        <v>2979</v>
      </c>
      <c r="B109" s="31">
        <v>0.05761574074074074</v>
      </c>
      <c r="C109" s="10" t="s">
        <v>74</v>
      </c>
      <c r="D109" s="10" t="s">
        <v>81</v>
      </c>
      <c r="E109" s="10" t="s">
        <v>75</v>
      </c>
      <c r="F109" s="10" t="s">
        <v>75</v>
      </c>
      <c r="H109" s="10" t="s">
        <v>3019</v>
      </c>
      <c r="J109" s="10" t="s">
        <v>1967</v>
      </c>
    </row>
    <row r="110">
      <c r="A110" s="10" t="s">
        <v>2979</v>
      </c>
      <c r="B110" s="31">
        <v>0.05863425925925926</v>
      </c>
      <c r="C110" s="10" t="s">
        <v>74</v>
      </c>
      <c r="D110" s="10" t="s">
        <v>93</v>
      </c>
      <c r="E110" s="10">
        <v>24.0</v>
      </c>
      <c r="F110" s="76">
        <f>E110-10</f>
        <v>14</v>
      </c>
      <c r="J110" s="10" t="s">
        <v>2984</v>
      </c>
    </row>
    <row r="111">
      <c r="A111" s="10" t="s">
        <v>2979</v>
      </c>
      <c r="B111" s="31">
        <v>0.058680555555555555</v>
      </c>
      <c r="C111" s="10" t="s">
        <v>74</v>
      </c>
      <c r="D111" s="10" t="s">
        <v>91</v>
      </c>
      <c r="E111" s="10" t="s">
        <v>75</v>
      </c>
      <c r="H111" s="10" t="s">
        <v>2998</v>
      </c>
      <c r="I111" s="10">
        <v>1.0</v>
      </c>
      <c r="J111" s="10" t="s">
        <v>2986</v>
      </c>
    </row>
    <row r="112">
      <c r="A112" s="10" t="s">
        <v>2979</v>
      </c>
      <c r="B112" s="31">
        <v>0.058854166666666666</v>
      </c>
      <c r="C112" s="10" t="s">
        <v>66</v>
      </c>
      <c r="D112" s="10" t="s">
        <v>81</v>
      </c>
      <c r="E112" s="10">
        <v>21.0</v>
      </c>
      <c r="F112" s="76">
        <f>E112-5</f>
        <v>16</v>
      </c>
      <c r="H112" s="10" t="s">
        <v>3020</v>
      </c>
    </row>
    <row r="113">
      <c r="A113" s="10" t="s">
        <v>2979</v>
      </c>
      <c r="B113" s="31">
        <v>0.05887731481481481</v>
      </c>
      <c r="C113" s="10" t="s">
        <v>84</v>
      </c>
      <c r="D113" s="10" t="s">
        <v>81</v>
      </c>
      <c r="E113" s="10">
        <v>20.0</v>
      </c>
      <c r="F113" s="76">
        <f>E113-7</f>
        <v>13</v>
      </c>
      <c r="H113" s="10" t="s">
        <v>1924</v>
      </c>
    </row>
    <row r="114">
      <c r="A114" s="10" t="s">
        <v>2979</v>
      </c>
      <c r="B114" s="31">
        <v>0.06129629629629629</v>
      </c>
      <c r="C114" s="10" t="s">
        <v>70</v>
      </c>
      <c r="D114" s="10" t="s">
        <v>125</v>
      </c>
      <c r="E114" s="10">
        <v>21.0</v>
      </c>
      <c r="F114" s="76">
        <f t="shared" ref="F114:F115" si="9">E114-9</f>
        <v>12</v>
      </c>
      <c r="J114" s="10" t="s">
        <v>2293</v>
      </c>
    </row>
    <row r="115">
      <c r="A115" s="10" t="s">
        <v>2979</v>
      </c>
      <c r="B115" s="31">
        <v>0.06129629629629629</v>
      </c>
      <c r="C115" s="10" t="s">
        <v>70</v>
      </c>
      <c r="D115" s="10" t="s">
        <v>125</v>
      </c>
      <c r="E115" s="10">
        <v>17.0</v>
      </c>
      <c r="F115" s="76">
        <f t="shared" si="9"/>
        <v>8</v>
      </c>
    </row>
    <row r="116">
      <c r="A116" s="10" t="s">
        <v>2979</v>
      </c>
      <c r="B116" s="31">
        <v>0.06129629629629629</v>
      </c>
      <c r="C116" s="10" t="s">
        <v>66</v>
      </c>
      <c r="D116" s="10" t="s">
        <v>125</v>
      </c>
      <c r="E116" s="10" t="s">
        <v>75</v>
      </c>
      <c r="F116" s="10" t="s">
        <v>75</v>
      </c>
      <c r="J116" s="10" t="s">
        <v>2293</v>
      </c>
    </row>
    <row r="117">
      <c r="A117" s="10" t="s">
        <v>2979</v>
      </c>
      <c r="B117" s="31">
        <v>0.06129629629629629</v>
      </c>
      <c r="C117" s="10" t="s">
        <v>66</v>
      </c>
      <c r="D117" s="10" t="s">
        <v>125</v>
      </c>
      <c r="E117" s="10">
        <v>8.0</v>
      </c>
      <c r="F117" s="76">
        <f>E117-0</f>
        <v>8</v>
      </c>
    </row>
    <row r="118">
      <c r="A118" s="10" t="s">
        <v>2979</v>
      </c>
      <c r="B118" s="31">
        <v>0.06129629629629629</v>
      </c>
      <c r="C118" s="10" t="s">
        <v>82</v>
      </c>
      <c r="D118" s="10" t="s">
        <v>125</v>
      </c>
      <c r="E118" s="10">
        <v>15.0</v>
      </c>
      <c r="F118" s="76">
        <f>E118-2</f>
        <v>13</v>
      </c>
    </row>
    <row r="119">
      <c r="A119" s="10" t="s">
        <v>2979</v>
      </c>
      <c r="B119" s="31">
        <v>0.06129629629629629</v>
      </c>
      <c r="C119" s="10" t="s">
        <v>74</v>
      </c>
      <c r="D119" s="10" t="s">
        <v>125</v>
      </c>
      <c r="E119" s="10">
        <v>29.0</v>
      </c>
      <c r="F119" s="76">
        <f>E119-13</f>
        <v>16</v>
      </c>
      <c r="J119" s="10" t="s">
        <v>2293</v>
      </c>
    </row>
    <row r="120">
      <c r="A120" s="10" t="s">
        <v>2979</v>
      </c>
      <c r="B120" s="31">
        <v>0.06129629629629629</v>
      </c>
      <c r="C120" s="10" t="s">
        <v>74</v>
      </c>
      <c r="D120" s="10" t="s">
        <v>125</v>
      </c>
      <c r="E120" s="10" t="s">
        <v>88</v>
      </c>
      <c r="F120" s="10">
        <v>1.0</v>
      </c>
    </row>
    <row r="121">
      <c r="A121" s="10" t="s">
        <v>2979</v>
      </c>
      <c r="B121" s="31">
        <v>0.06129629629629629</v>
      </c>
      <c r="C121" s="10" t="s">
        <v>69</v>
      </c>
      <c r="D121" s="10" t="s">
        <v>125</v>
      </c>
      <c r="E121" s="10">
        <v>19.0</v>
      </c>
      <c r="F121" s="10">
        <f>E121-4</f>
        <v>15</v>
      </c>
    </row>
    <row r="122">
      <c r="A122" s="10" t="s">
        <v>2979</v>
      </c>
      <c r="B122" s="31">
        <v>0.06129629629629629</v>
      </c>
      <c r="C122" s="10" t="s">
        <v>968</v>
      </c>
      <c r="D122" s="10" t="s">
        <v>125</v>
      </c>
      <c r="E122" s="10">
        <v>18.0</v>
      </c>
      <c r="F122" s="10">
        <f>E122-1</f>
        <v>17</v>
      </c>
    </row>
    <row r="123">
      <c r="A123" s="10" t="s">
        <v>2979</v>
      </c>
      <c r="B123" s="31">
        <v>0.06129629629629629</v>
      </c>
      <c r="C123" s="10" t="s">
        <v>84</v>
      </c>
      <c r="D123" s="10" t="s">
        <v>125</v>
      </c>
      <c r="E123" s="10" t="s">
        <v>75</v>
      </c>
      <c r="F123" s="10" t="s">
        <v>75</v>
      </c>
      <c r="J123" s="10" t="s">
        <v>2293</v>
      </c>
    </row>
    <row r="124">
      <c r="A124" s="10" t="s">
        <v>2979</v>
      </c>
      <c r="B124" s="31">
        <v>0.06129629629629629</v>
      </c>
      <c r="C124" s="10" t="s">
        <v>84</v>
      </c>
      <c r="D124" s="10" t="s">
        <v>125</v>
      </c>
      <c r="E124" s="10">
        <v>9.0</v>
      </c>
      <c r="F124" s="76">
        <f>E124-2</f>
        <v>7</v>
      </c>
    </row>
    <row r="125">
      <c r="A125" s="10" t="s">
        <v>2979</v>
      </c>
      <c r="B125" s="31">
        <v>0.06458333333333334</v>
      </c>
      <c r="C125" s="10" t="s">
        <v>968</v>
      </c>
      <c r="D125" s="10" t="s">
        <v>120</v>
      </c>
      <c r="E125" s="10">
        <v>25.0</v>
      </c>
      <c r="F125" s="76"/>
      <c r="H125" s="10" t="s">
        <v>3021</v>
      </c>
      <c r="J125" s="10" t="s">
        <v>1208</v>
      </c>
    </row>
    <row r="126">
      <c r="A126" s="10" t="s">
        <v>2979</v>
      </c>
      <c r="B126" s="31">
        <v>0.06510416666666667</v>
      </c>
      <c r="C126" s="10" t="s">
        <v>968</v>
      </c>
      <c r="D126" s="10" t="s">
        <v>125</v>
      </c>
      <c r="E126" s="10">
        <v>16.0</v>
      </c>
      <c r="F126" s="76">
        <f>E126-1</f>
        <v>15</v>
      </c>
    </row>
    <row r="127">
      <c r="A127" s="10" t="s">
        <v>2979</v>
      </c>
      <c r="B127" s="31">
        <v>0.06618055555555556</v>
      </c>
      <c r="C127" s="10" t="s">
        <v>70</v>
      </c>
      <c r="D127" s="10" t="s">
        <v>366</v>
      </c>
      <c r="E127" s="10">
        <v>23.0</v>
      </c>
      <c r="F127" s="10">
        <v>15.0</v>
      </c>
    </row>
    <row r="128">
      <c r="A128" s="10" t="s">
        <v>2979</v>
      </c>
      <c r="B128" s="31">
        <v>0.06619212962962963</v>
      </c>
      <c r="C128" s="10" t="s">
        <v>82</v>
      </c>
      <c r="D128" s="10" t="s">
        <v>366</v>
      </c>
      <c r="E128" s="10">
        <v>18.0</v>
      </c>
      <c r="F128" s="76">
        <f>E128-10</f>
        <v>8</v>
      </c>
    </row>
    <row r="129">
      <c r="A129" s="10" t="s">
        <v>2979</v>
      </c>
      <c r="B129" s="31">
        <v>0.08703703703703704</v>
      </c>
      <c r="C129" s="10" t="s">
        <v>69</v>
      </c>
      <c r="D129" s="10" t="s">
        <v>67</v>
      </c>
      <c r="E129" s="10" t="s">
        <v>75</v>
      </c>
      <c r="F129" s="10" t="s">
        <v>75</v>
      </c>
      <c r="J129" s="10" t="s">
        <v>2291</v>
      </c>
    </row>
    <row r="130">
      <c r="A130" s="10" t="s">
        <v>2979</v>
      </c>
      <c r="B130" s="31">
        <v>0.0849537037037037</v>
      </c>
      <c r="C130" s="10" t="s">
        <v>69</v>
      </c>
      <c r="D130" s="10" t="s">
        <v>67</v>
      </c>
      <c r="E130" s="10">
        <v>25.0</v>
      </c>
      <c r="F130" s="10" t="s">
        <v>75</v>
      </c>
      <c r="J130" s="10" t="s">
        <v>2537</v>
      </c>
    </row>
    <row r="131">
      <c r="A131" s="10" t="s">
        <v>2979</v>
      </c>
      <c r="B131" s="31">
        <v>0.12083333333333333</v>
      </c>
      <c r="C131" s="10" t="s">
        <v>82</v>
      </c>
      <c r="D131" s="10" t="s">
        <v>127</v>
      </c>
      <c r="E131" s="10" t="s">
        <v>88</v>
      </c>
      <c r="F131" s="10">
        <v>1.0</v>
      </c>
      <c r="J131" s="10" t="s">
        <v>3022</v>
      </c>
    </row>
    <row r="132">
      <c r="A132" s="10" t="s">
        <v>2979</v>
      </c>
      <c r="B132" s="31">
        <v>0.12400462962962963</v>
      </c>
      <c r="C132" s="10" t="s">
        <v>74</v>
      </c>
      <c r="D132" s="10" t="s">
        <v>71</v>
      </c>
      <c r="E132" s="10">
        <v>21.0</v>
      </c>
      <c r="F132" s="76">
        <f>E132-5</f>
        <v>16</v>
      </c>
    </row>
    <row r="133">
      <c r="A133" s="10" t="s">
        <v>2979</v>
      </c>
      <c r="B133" s="31">
        <v>0.1285763888888889</v>
      </c>
      <c r="C133" s="10" t="s">
        <v>84</v>
      </c>
      <c r="D133" s="10" t="s">
        <v>126</v>
      </c>
      <c r="E133" s="10">
        <v>3.0</v>
      </c>
      <c r="F133" s="76">
        <f>E133--1</f>
        <v>4</v>
      </c>
    </row>
    <row r="134">
      <c r="A134" s="10" t="s">
        <v>2979</v>
      </c>
      <c r="B134" s="31">
        <v>0.13106481481481483</v>
      </c>
      <c r="C134" s="10" t="s">
        <v>74</v>
      </c>
      <c r="D134" s="10" t="s">
        <v>166</v>
      </c>
      <c r="E134" s="10">
        <v>10.0</v>
      </c>
      <c r="F134" s="76">
        <f>E134-1</f>
        <v>9</v>
      </c>
    </row>
    <row r="135">
      <c r="A135" s="10" t="s">
        <v>2979</v>
      </c>
      <c r="B135" s="31">
        <v>0.13106481481481483</v>
      </c>
      <c r="C135" s="10" t="s">
        <v>968</v>
      </c>
      <c r="D135" s="10" t="s">
        <v>166</v>
      </c>
      <c r="E135" s="10" t="s">
        <v>68</v>
      </c>
      <c r="F135" s="10">
        <v>20.0</v>
      </c>
    </row>
    <row r="136">
      <c r="A136" s="10" t="s">
        <v>2979</v>
      </c>
      <c r="B136" s="31">
        <v>0.13106481481481483</v>
      </c>
      <c r="C136" s="10" t="s">
        <v>70</v>
      </c>
      <c r="D136" s="10" t="s">
        <v>166</v>
      </c>
      <c r="E136" s="10">
        <v>21.0</v>
      </c>
      <c r="F136" s="76">
        <f>E136-3</f>
        <v>18</v>
      </c>
    </row>
    <row r="137">
      <c r="A137" s="10" t="s">
        <v>2979</v>
      </c>
      <c r="B137" s="31">
        <v>0.13106481481481483</v>
      </c>
      <c r="C137" s="10" t="s">
        <v>82</v>
      </c>
      <c r="D137" s="10" t="s">
        <v>166</v>
      </c>
      <c r="E137" s="10">
        <v>13.0</v>
      </c>
      <c r="F137" s="76">
        <f>E137-8</f>
        <v>5</v>
      </c>
    </row>
    <row r="138">
      <c r="A138" s="10" t="s">
        <v>2979</v>
      </c>
      <c r="B138" s="31">
        <v>0.13106481481481483</v>
      </c>
      <c r="C138" s="10" t="s">
        <v>66</v>
      </c>
      <c r="D138" s="10" t="s">
        <v>166</v>
      </c>
      <c r="E138" s="10">
        <v>7.0</v>
      </c>
      <c r="F138" s="76">
        <f>E138-3</f>
        <v>4</v>
      </c>
    </row>
    <row r="139">
      <c r="A139" s="10" t="s">
        <v>2979</v>
      </c>
      <c r="B139" s="31">
        <v>0.13106481481481483</v>
      </c>
      <c r="C139" s="10" t="s">
        <v>84</v>
      </c>
      <c r="D139" s="10" t="s">
        <v>166</v>
      </c>
      <c r="E139" s="10">
        <v>5.0</v>
      </c>
      <c r="F139" s="76">
        <f>E139-0</f>
        <v>5</v>
      </c>
    </row>
    <row r="140">
      <c r="A140" s="10" t="s">
        <v>2979</v>
      </c>
      <c r="B140" s="31">
        <v>0.13912037037037037</v>
      </c>
      <c r="C140" s="10" t="s">
        <v>968</v>
      </c>
      <c r="D140" s="10" t="s">
        <v>76</v>
      </c>
      <c r="E140" s="10" t="s">
        <v>75</v>
      </c>
      <c r="F140" s="76"/>
      <c r="J140" s="10" t="s">
        <v>2538</v>
      </c>
    </row>
    <row r="141">
      <c r="A141" s="10" t="s">
        <v>2979</v>
      </c>
      <c r="B141" s="31">
        <v>0.14002314814814815</v>
      </c>
      <c r="C141" s="10" t="s">
        <v>968</v>
      </c>
      <c r="D141" s="10" t="s">
        <v>76</v>
      </c>
      <c r="E141" s="10">
        <v>99.0</v>
      </c>
      <c r="F141" s="76"/>
      <c r="J141" s="10" t="s">
        <v>3023</v>
      </c>
    </row>
    <row r="142">
      <c r="A142" s="10" t="s">
        <v>2979</v>
      </c>
      <c r="B142" s="31">
        <v>0.14868055555555557</v>
      </c>
      <c r="C142" s="10" t="s">
        <v>968</v>
      </c>
      <c r="D142" s="10" t="s">
        <v>67</v>
      </c>
      <c r="E142" s="10">
        <v>24.0</v>
      </c>
      <c r="F142" s="10" t="s">
        <v>75</v>
      </c>
      <c r="J142" s="10" t="s">
        <v>2537</v>
      </c>
    </row>
    <row r="143">
      <c r="A143" s="10" t="s">
        <v>2979</v>
      </c>
      <c r="B143" s="31">
        <v>0.1494212962962963</v>
      </c>
      <c r="C143" s="10" t="s">
        <v>968</v>
      </c>
      <c r="D143" s="10" t="s">
        <v>130</v>
      </c>
      <c r="E143" s="10">
        <v>8.0</v>
      </c>
      <c r="F143" s="76">
        <f t="shared" ref="F143:F144" si="10">E143--1</f>
        <v>9</v>
      </c>
    </row>
    <row r="144">
      <c r="A144" s="10" t="s">
        <v>2979</v>
      </c>
      <c r="B144" s="31">
        <v>0.1494212962962963</v>
      </c>
      <c r="C144" s="10" t="s">
        <v>968</v>
      </c>
      <c r="D144" s="10" t="s">
        <v>130</v>
      </c>
      <c r="E144" s="10">
        <v>4.0</v>
      </c>
      <c r="F144" s="76">
        <f t="shared" si="10"/>
        <v>5</v>
      </c>
      <c r="J144" s="10" t="s">
        <v>2720</v>
      </c>
    </row>
    <row r="145">
      <c r="A145" s="10" t="s">
        <v>2979</v>
      </c>
      <c r="B145" s="31">
        <v>0.15081018518518519</v>
      </c>
      <c r="C145" s="10" t="s">
        <v>66</v>
      </c>
      <c r="D145" s="10" t="s">
        <v>210</v>
      </c>
      <c r="E145" s="10">
        <v>21.0</v>
      </c>
      <c r="F145" s="76">
        <f>E145-9</f>
        <v>12</v>
      </c>
    </row>
    <row r="146">
      <c r="A146" s="10" t="s">
        <v>2979</v>
      </c>
      <c r="B146" s="31">
        <v>0.1515625</v>
      </c>
      <c r="C146" s="10" t="s">
        <v>84</v>
      </c>
      <c r="D146" s="10" t="s">
        <v>209</v>
      </c>
      <c r="E146" s="10">
        <v>18.0</v>
      </c>
      <c r="F146" s="10" t="s">
        <v>75</v>
      </c>
      <c r="J146" s="10" t="s">
        <v>2537</v>
      </c>
    </row>
    <row r="147">
      <c r="A147" s="10" t="s">
        <v>2979</v>
      </c>
      <c r="B147" s="31">
        <v>0.1529861111111111</v>
      </c>
      <c r="C147" s="10" t="s">
        <v>84</v>
      </c>
      <c r="D147" s="10" t="s">
        <v>83</v>
      </c>
      <c r="E147" s="10" t="s">
        <v>75</v>
      </c>
      <c r="F147" s="10" t="s">
        <v>75</v>
      </c>
      <c r="J147" s="10" t="s">
        <v>2720</v>
      </c>
    </row>
    <row r="148">
      <c r="A148" s="10" t="s">
        <v>2979</v>
      </c>
      <c r="B148" s="31">
        <v>0.1529861111111111</v>
      </c>
      <c r="C148" s="10" t="s">
        <v>84</v>
      </c>
      <c r="D148" s="10" t="s">
        <v>83</v>
      </c>
      <c r="E148" s="10">
        <v>19.0</v>
      </c>
      <c r="F148" s="10">
        <f>E148-5</f>
        <v>14</v>
      </c>
    </row>
    <row r="149">
      <c r="A149" s="10" t="s">
        <v>2979</v>
      </c>
      <c r="B149" s="31">
        <v>0.15627314814814816</v>
      </c>
      <c r="C149" s="10" t="s">
        <v>70</v>
      </c>
      <c r="D149" s="10" t="s">
        <v>67</v>
      </c>
      <c r="E149" s="10">
        <v>25.0</v>
      </c>
      <c r="F149" s="10" t="s">
        <v>75</v>
      </c>
      <c r="J149" s="10" t="s">
        <v>2537</v>
      </c>
    </row>
    <row r="150">
      <c r="A150" s="10" t="s">
        <v>2979</v>
      </c>
      <c r="B150" s="31">
        <v>0.15782407407407406</v>
      </c>
      <c r="C150" s="10" t="s">
        <v>968</v>
      </c>
      <c r="D150" s="10" t="s">
        <v>130</v>
      </c>
      <c r="E150" s="10">
        <v>14.0</v>
      </c>
      <c r="F150" s="76">
        <f>E150--1</f>
        <v>15</v>
      </c>
    </row>
    <row r="151">
      <c r="A151" s="10" t="s">
        <v>2979</v>
      </c>
      <c r="B151" s="31">
        <v>0.1590625</v>
      </c>
      <c r="C151" s="10" t="s">
        <v>84</v>
      </c>
      <c r="D151" s="10" t="s">
        <v>93</v>
      </c>
      <c r="E151" s="10" t="s">
        <v>75</v>
      </c>
      <c r="F151" s="10" t="s">
        <v>75</v>
      </c>
      <c r="J151" s="10" t="s">
        <v>2291</v>
      </c>
    </row>
    <row r="152">
      <c r="A152" s="10" t="s">
        <v>2979</v>
      </c>
      <c r="B152" s="31">
        <v>0.1590625</v>
      </c>
      <c r="C152" s="10" t="s">
        <v>84</v>
      </c>
      <c r="D152" s="10" t="s">
        <v>93</v>
      </c>
      <c r="E152" s="10">
        <v>22.0</v>
      </c>
      <c r="F152" s="76">
        <f>E152-8</f>
        <v>14</v>
      </c>
      <c r="J152" s="10" t="s">
        <v>3024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3025</v>
      </c>
      <c r="B2" s="31">
        <v>0.0253125</v>
      </c>
      <c r="C2" s="10" t="s">
        <v>70</v>
      </c>
      <c r="D2" s="10" t="s">
        <v>100</v>
      </c>
      <c r="E2" s="10">
        <v>22.0</v>
      </c>
      <c r="F2">
        <f>E2-9</f>
        <v>13</v>
      </c>
    </row>
    <row r="3">
      <c r="A3" s="10" t="s">
        <v>3025</v>
      </c>
      <c r="B3" s="31">
        <v>0.03283564814814815</v>
      </c>
      <c r="C3" s="10" t="s">
        <v>70</v>
      </c>
      <c r="D3" s="10" t="s">
        <v>71</v>
      </c>
      <c r="E3" s="10">
        <v>9.0</v>
      </c>
      <c r="F3">
        <f>E3-7</f>
        <v>2</v>
      </c>
    </row>
    <row r="4">
      <c r="A4" s="10" t="s">
        <v>3025</v>
      </c>
      <c r="B4" s="31">
        <v>0.055636574074074074</v>
      </c>
      <c r="C4" s="10" t="s">
        <v>968</v>
      </c>
      <c r="D4" s="10" t="s">
        <v>67</v>
      </c>
      <c r="E4" s="10" t="s">
        <v>68</v>
      </c>
      <c r="F4" s="10">
        <v>20.0</v>
      </c>
    </row>
    <row r="5">
      <c r="A5" s="10" t="s">
        <v>3025</v>
      </c>
      <c r="B5" s="31">
        <v>0.05564814814814815</v>
      </c>
      <c r="C5" s="10" t="s">
        <v>66</v>
      </c>
      <c r="D5" s="10" t="s">
        <v>67</v>
      </c>
      <c r="E5" s="10">
        <v>7.0</v>
      </c>
      <c r="F5">
        <f>E5-2</f>
        <v>5</v>
      </c>
    </row>
    <row r="6">
      <c r="A6" s="10" t="s">
        <v>3025</v>
      </c>
      <c r="B6" s="31">
        <v>0.05650462962962963</v>
      </c>
      <c r="C6" s="10" t="s">
        <v>968</v>
      </c>
      <c r="D6" s="10" t="s">
        <v>130</v>
      </c>
      <c r="E6" s="10">
        <v>13.0</v>
      </c>
      <c r="F6" s="10" t="s">
        <v>75</v>
      </c>
      <c r="J6" s="10" t="s">
        <v>2537</v>
      </c>
    </row>
    <row r="7">
      <c r="A7" s="10" t="s">
        <v>3025</v>
      </c>
      <c r="B7" s="31">
        <v>0.056979166666666664</v>
      </c>
      <c r="C7" s="10" t="s">
        <v>82</v>
      </c>
      <c r="D7" s="10" t="s">
        <v>362</v>
      </c>
      <c r="E7" s="10">
        <v>24.0</v>
      </c>
      <c r="F7">
        <f>E7-10</f>
        <v>14</v>
      </c>
    </row>
    <row r="8">
      <c r="A8" s="10" t="s">
        <v>3025</v>
      </c>
      <c r="B8" s="31">
        <v>0.05832175925925926</v>
      </c>
      <c r="C8" s="10" t="s">
        <v>82</v>
      </c>
      <c r="D8" s="10" t="s">
        <v>128</v>
      </c>
      <c r="E8" s="10">
        <v>18.0</v>
      </c>
      <c r="F8">
        <f>E8-4</f>
        <v>14</v>
      </c>
    </row>
    <row r="9">
      <c r="A9" s="10" t="s">
        <v>3025</v>
      </c>
      <c r="B9" s="31">
        <v>0.06050925925925926</v>
      </c>
      <c r="C9" s="10" t="s">
        <v>84</v>
      </c>
      <c r="D9" s="10" t="s">
        <v>130</v>
      </c>
      <c r="E9" s="10">
        <v>10.0</v>
      </c>
      <c r="F9">
        <f>E9-1</f>
        <v>9</v>
      </c>
    </row>
    <row r="10">
      <c r="A10" s="10" t="s">
        <v>3025</v>
      </c>
      <c r="B10" s="31">
        <v>0.06081018518518518</v>
      </c>
      <c r="C10" s="10" t="s">
        <v>66</v>
      </c>
      <c r="D10" s="10" t="s">
        <v>67</v>
      </c>
      <c r="E10" s="10">
        <v>6.0</v>
      </c>
      <c r="F10">
        <f>E10-2</f>
        <v>4</v>
      </c>
    </row>
    <row r="11">
      <c r="A11" s="10" t="s">
        <v>3025</v>
      </c>
      <c r="B11" s="31">
        <v>0.060821759259259256</v>
      </c>
      <c r="C11" s="10" t="s">
        <v>968</v>
      </c>
      <c r="D11" s="10" t="s">
        <v>67</v>
      </c>
      <c r="E11" s="10">
        <v>16.0</v>
      </c>
      <c r="F11">
        <f>E11-9</f>
        <v>7</v>
      </c>
    </row>
    <row r="12">
      <c r="A12" s="10" t="s">
        <v>3025</v>
      </c>
      <c r="B12" s="31">
        <v>0.06283564814814815</v>
      </c>
      <c r="C12" s="10" t="s">
        <v>157</v>
      </c>
      <c r="D12" s="10" t="s">
        <v>67</v>
      </c>
      <c r="E12" s="10">
        <v>16.0</v>
      </c>
      <c r="F12">
        <f>E12-1</f>
        <v>15</v>
      </c>
      <c r="J12" s="10" t="s">
        <v>3026</v>
      </c>
    </row>
    <row r="13">
      <c r="A13" s="10" t="s">
        <v>3025</v>
      </c>
      <c r="B13" s="31">
        <v>0.0641087962962963</v>
      </c>
      <c r="C13" s="10" t="s">
        <v>70</v>
      </c>
      <c r="D13" s="10" t="s">
        <v>130</v>
      </c>
      <c r="E13" s="10" t="s">
        <v>88</v>
      </c>
      <c r="F13" s="10">
        <v>1.0</v>
      </c>
    </row>
    <row r="14">
      <c r="A14" s="10" t="s">
        <v>3025</v>
      </c>
      <c r="B14" s="31">
        <v>0.06701388888888889</v>
      </c>
      <c r="C14" s="10" t="s">
        <v>70</v>
      </c>
      <c r="D14" s="10" t="s">
        <v>67</v>
      </c>
      <c r="E14" s="10">
        <v>9.0</v>
      </c>
      <c r="F14">
        <f>E14-3</f>
        <v>6</v>
      </c>
    </row>
    <row r="15">
      <c r="A15" s="10" t="s">
        <v>3025</v>
      </c>
      <c r="B15" s="31">
        <v>0.07159722222222223</v>
      </c>
      <c r="C15" s="10" t="s">
        <v>157</v>
      </c>
      <c r="D15" s="10" t="s">
        <v>81</v>
      </c>
      <c r="E15" s="10">
        <v>10.0</v>
      </c>
      <c r="F15">
        <f>E15-0</f>
        <v>10</v>
      </c>
      <c r="J15" s="10" t="s">
        <v>3026</v>
      </c>
    </row>
    <row r="16">
      <c r="A16" s="10" t="s">
        <v>3025</v>
      </c>
      <c r="B16" s="31">
        <v>0.09467592592592593</v>
      </c>
      <c r="C16" s="10" t="s">
        <v>74</v>
      </c>
      <c r="D16" s="10" t="s">
        <v>125</v>
      </c>
      <c r="E16" s="10" t="s">
        <v>75</v>
      </c>
      <c r="F16" s="10" t="s">
        <v>75</v>
      </c>
      <c r="J16" s="10" t="s">
        <v>2291</v>
      </c>
    </row>
    <row r="17">
      <c r="A17" s="10" t="s">
        <v>3025</v>
      </c>
      <c r="B17" s="31">
        <v>0.09467592592592593</v>
      </c>
      <c r="C17" s="10" t="s">
        <v>74</v>
      </c>
      <c r="D17" s="10" t="s">
        <v>125</v>
      </c>
      <c r="E17" s="10">
        <v>24.0</v>
      </c>
      <c r="F17">
        <f>E17-13</f>
        <v>11</v>
      </c>
    </row>
    <row r="18">
      <c r="A18" s="10" t="s">
        <v>3025</v>
      </c>
      <c r="B18" s="31">
        <v>0.095</v>
      </c>
      <c r="C18" s="10" t="s">
        <v>70</v>
      </c>
      <c r="D18" s="10" t="s">
        <v>87</v>
      </c>
      <c r="E18" s="10">
        <v>24.0</v>
      </c>
      <c r="F18">
        <f>E18-5</f>
        <v>19</v>
      </c>
    </row>
    <row r="19">
      <c r="A19" s="10" t="s">
        <v>3025</v>
      </c>
      <c r="B19" s="31">
        <v>0.09508101851851852</v>
      </c>
      <c r="C19" s="10" t="s">
        <v>66</v>
      </c>
      <c r="D19" s="10" t="s">
        <v>87</v>
      </c>
      <c r="E19" s="10">
        <v>17.0</v>
      </c>
      <c r="F19">
        <f>E19-0</f>
        <v>17</v>
      </c>
    </row>
    <row r="20">
      <c r="A20" s="10" t="s">
        <v>3025</v>
      </c>
      <c r="B20" s="31">
        <v>0.09519675925925926</v>
      </c>
      <c r="C20" s="10" t="s">
        <v>84</v>
      </c>
      <c r="D20" s="10" t="s">
        <v>87</v>
      </c>
      <c r="E20" s="10" t="s">
        <v>75</v>
      </c>
      <c r="F20" s="10" t="s">
        <v>75</v>
      </c>
      <c r="J20" s="10" t="s">
        <v>2291</v>
      </c>
    </row>
    <row r="21">
      <c r="A21" s="10" t="s">
        <v>3025</v>
      </c>
      <c r="B21" s="31">
        <v>0.09519675925925926</v>
      </c>
      <c r="C21" s="10" t="s">
        <v>84</v>
      </c>
      <c r="D21" s="10" t="s">
        <v>87</v>
      </c>
      <c r="E21" s="10">
        <v>10.0</v>
      </c>
      <c r="F21">
        <f>E21-2</f>
        <v>8</v>
      </c>
    </row>
    <row r="22">
      <c r="A22" s="10" t="s">
        <v>3025</v>
      </c>
      <c r="B22" s="31">
        <v>0.09520833333333334</v>
      </c>
      <c r="C22" s="10" t="s">
        <v>74</v>
      </c>
      <c r="D22" s="10" t="s">
        <v>87</v>
      </c>
      <c r="E22" s="10">
        <v>8.0</v>
      </c>
      <c r="F22">
        <f>E22-5</f>
        <v>3</v>
      </c>
    </row>
    <row r="23">
      <c r="A23" s="10" t="s">
        <v>3025</v>
      </c>
      <c r="B23" s="31">
        <v>0.09528935185185185</v>
      </c>
      <c r="C23" s="10" t="s">
        <v>82</v>
      </c>
      <c r="D23" s="10" t="s">
        <v>87</v>
      </c>
      <c r="E23" s="10">
        <v>7.0</v>
      </c>
      <c r="F23">
        <f t="shared" ref="F23:F24" si="1">E23-1</f>
        <v>6</v>
      </c>
    </row>
    <row r="24">
      <c r="A24" s="10" t="s">
        <v>3025</v>
      </c>
      <c r="B24" s="31">
        <v>0.09530092592592593</v>
      </c>
      <c r="C24" s="10" t="s">
        <v>968</v>
      </c>
      <c r="D24" s="10" t="s">
        <v>87</v>
      </c>
      <c r="E24" s="10">
        <v>6.0</v>
      </c>
      <c r="F24">
        <f t="shared" si="1"/>
        <v>5</v>
      </c>
    </row>
    <row r="25">
      <c r="A25" s="10" t="s">
        <v>3025</v>
      </c>
      <c r="B25" s="31">
        <v>0.0953125</v>
      </c>
      <c r="C25" s="10" t="s">
        <v>69</v>
      </c>
      <c r="D25" s="10" t="s">
        <v>87</v>
      </c>
      <c r="E25" s="10">
        <v>6.0</v>
      </c>
      <c r="F25">
        <f>E25-4</f>
        <v>2</v>
      </c>
    </row>
    <row r="26">
      <c r="A26" s="10" t="s">
        <v>3025</v>
      </c>
      <c r="B26" s="31">
        <v>0.09657407407407408</v>
      </c>
      <c r="C26" s="10" t="s">
        <v>70</v>
      </c>
      <c r="D26" s="10" t="s">
        <v>79</v>
      </c>
      <c r="E26" s="10">
        <v>15.0</v>
      </c>
      <c r="F26">
        <f>E26-8</f>
        <v>7</v>
      </c>
    </row>
    <row r="27">
      <c r="A27" s="10" t="s">
        <v>3025</v>
      </c>
      <c r="B27" s="31">
        <v>0.0973611111111111</v>
      </c>
      <c r="C27" s="10" t="s">
        <v>70</v>
      </c>
      <c r="D27" s="10" t="s">
        <v>78</v>
      </c>
      <c r="E27" s="10" t="s">
        <v>68</v>
      </c>
      <c r="F27" s="10">
        <v>20.0</v>
      </c>
    </row>
    <row r="28">
      <c r="A28" s="10" t="s">
        <v>3025</v>
      </c>
      <c r="B28" s="31">
        <v>0.09778935185185185</v>
      </c>
      <c r="C28" s="10" t="s">
        <v>70</v>
      </c>
      <c r="D28" s="10" t="s">
        <v>91</v>
      </c>
      <c r="E28" s="10">
        <v>1.0</v>
      </c>
      <c r="J28" s="10" t="s">
        <v>3027</v>
      </c>
    </row>
    <row r="29">
      <c r="A29" s="10" t="s">
        <v>3025</v>
      </c>
      <c r="B29" s="31">
        <v>0.0980324074074074</v>
      </c>
      <c r="C29" s="10" t="s">
        <v>70</v>
      </c>
      <c r="D29" s="10" t="s">
        <v>93</v>
      </c>
      <c r="E29" s="10">
        <v>22.0</v>
      </c>
      <c r="F29">
        <f t="shared" ref="F29:F30" si="2">E29-10</f>
        <v>12</v>
      </c>
      <c r="J29" s="10" t="s">
        <v>2291</v>
      </c>
    </row>
    <row r="30">
      <c r="A30" s="10" t="s">
        <v>3025</v>
      </c>
      <c r="B30" s="31">
        <v>0.0980324074074074</v>
      </c>
      <c r="C30" s="10" t="s">
        <v>70</v>
      </c>
      <c r="D30" s="10" t="s">
        <v>93</v>
      </c>
      <c r="E30" s="10">
        <v>22.0</v>
      </c>
      <c r="F30">
        <f t="shared" si="2"/>
        <v>12</v>
      </c>
      <c r="J30" s="10" t="s">
        <v>3028</v>
      </c>
    </row>
    <row r="31">
      <c r="A31" s="10" t="s">
        <v>3025</v>
      </c>
      <c r="B31" s="31">
        <v>0.098125</v>
      </c>
      <c r="C31" s="10" t="s">
        <v>70</v>
      </c>
      <c r="D31" s="10" t="s">
        <v>91</v>
      </c>
      <c r="E31" s="10">
        <v>1.0</v>
      </c>
      <c r="H31" s="10" t="s">
        <v>3029</v>
      </c>
    </row>
    <row r="32">
      <c r="A32" s="10" t="s">
        <v>3025</v>
      </c>
      <c r="B32" s="31">
        <v>0.09869212962962963</v>
      </c>
      <c r="C32" s="10" t="s">
        <v>70</v>
      </c>
      <c r="D32" s="10" t="s">
        <v>93</v>
      </c>
      <c r="E32" s="10">
        <v>26.0</v>
      </c>
      <c r="F32">
        <f t="shared" ref="F32:F33" si="3">E32-10</f>
        <v>16</v>
      </c>
      <c r="J32" s="10" t="s">
        <v>3028</v>
      </c>
    </row>
    <row r="33">
      <c r="A33" s="10" t="s">
        <v>3025</v>
      </c>
      <c r="B33" s="31">
        <v>0.09869212962962963</v>
      </c>
      <c r="C33" s="10" t="s">
        <v>70</v>
      </c>
      <c r="D33" s="10" t="s">
        <v>93</v>
      </c>
      <c r="E33" s="10">
        <v>12.0</v>
      </c>
      <c r="F33">
        <f t="shared" si="3"/>
        <v>2</v>
      </c>
      <c r="J33" s="10" t="s">
        <v>3028</v>
      </c>
    </row>
    <row r="34">
      <c r="A34" s="10" t="s">
        <v>3025</v>
      </c>
      <c r="B34" s="31">
        <v>0.09877314814814815</v>
      </c>
      <c r="C34" s="10" t="s">
        <v>70</v>
      </c>
      <c r="D34" s="10" t="s">
        <v>91</v>
      </c>
      <c r="E34" s="10">
        <v>9.0</v>
      </c>
      <c r="H34" s="10" t="s">
        <v>3030</v>
      </c>
    </row>
    <row r="35">
      <c r="A35" s="10" t="s">
        <v>3025</v>
      </c>
      <c r="B35" s="31">
        <v>0.09961805555555556</v>
      </c>
      <c r="C35" s="10" t="s">
        <v>66</v>
      </c>
      <c r="D35" s="10" t="s">
        <v>93</v>
      </c>
      <c r="E35" s="10" t="s">
        <v>75</v>
      </c>
      <c r="F35" s="10" t="s">
        <v>75</v>
      </c>
      <c r="J35" s="10" t="s">
        <v>2291</v>
      </c>
    </row>
    <row r="36">
      <c r="A36" s="10" t="s">
        <v>3025</v>
      </c>
      <c r="B36" s="31">
        <v>0.09961805555555556</v>
      </c>
      <c r="C36" s="10" t="s">
        <v>66</v>
      </c>
      <c r="D36" s="10" t="s">
        <v>93</v>
      </c>
      <c r="E36" s="10">
        <v>26.0</v>
      </c>
      <c r="F36" s="10">
        <f>E36-11</f>
        <v>15</v>
      </c>
      <c r="J36" s="10" t="s">
        <v>3031</v>
      </c>
    </row>
    <row r="37">
      <c r="A37" s="10" t="s">
        <v>3025</v>
      </c>
      <c r="B37" s="31">
        <v>0.09991898148148148</v>
      </c>
      <c r="C37" s="10" t="s">
        <v>66</v>
      </c>
      <c r="D37" s="10" t="s">
        <v>93</v>
      </c>
      <c r="E37" s="10" t="s">
        <v>75</v>
      </c>
      <c r="F37" s="10" t="s">
        <v>75</v>
      </c>
      <c r="J37" s="10" t="s">
        <v>2291</v>
      </c>
    </row>
    <row r="38">
      <c r="A38" s="10" t="s">
        <v>3025</v>
      </c>
      <c r="B38" s="31">
        <v>0.09991898148148148</v>
      </c>
      <c r="C38" s="10" t="s">
        <v>66</v>
      </c>
      <c r="D38" s="10" t="s">
        <v>93</v>
      </c>
      <c r="E38" s="10">
        <v>24.0</v>
      </c>
      <c r="F38" s="10">
        <f>E38-11</f>
        <v>13</v>
      </c>
      <c r="J38" s="10" t="s">
        <v>3031</v>
      </c>
    </row>
    <row r="39">
      <c r="A39" s="10" t="s">
        <v>3025</v>
      </c>
      <c r="B39" s="31">
        <v>0.09980324074074073</v>
      </c>
      <c r="C39" s="10" t="s">
        <v>66</v>
      </c>
      <c r="D39" s="10" t="s">
        <v>91</v>
      </c>
      <c r="E39" s="10">
        <v>16.0</v>
      </c>
      <c r="H39" s="10" t="s">
        <v>3032</v>
      </c>
    </row>
    <row r="40">
      <c r="A40" s="10" t="s">
        <v>3025</v>
      </c>
      <c r="B40" s="31">
        <v>0.09991898148148148</v>
      </c>
      <c r="C40" s="10" t="s">
        <v>66</v>
      </c>
      <c r="D40" s="10" t="s">
        <v>91</v>
      </c>
      <c r="E40" s="10">
        <v>15.0</v>
      </c>
      <c r="H40" s="10" t="s">
        <v>3033</v>
      </c>
      <c r="I40" s="10">
        <v>1.0</v>
      </c>
      <c r="J40" s="10" t="s">
        <v>3034</v>
      </c>
    </row>
    <row r="41">
      <c r="A41" s="10" t="s">
        <v>3025</v>
      </c>
      <c r="B41" s="31">
        <v>0.1013425925925926</v>
      </c>
      <c r="C41" s="10" t="s">
        <v>66</v>
      </c>
      <c r="D41" s="10" t="s">
        <v>100</v>
      </c>
      <c r="E41" s="10">
        <v>20.0</v>
      </c>
      <c r="F41">
        <f>E41-1</f>
        <v>19</v>
      </c>
      <c r="H41" s="10" t="s">
        <v>3035</v>
      </c>
    </row>
    <row r="42">
      <c r="A42" s="10" t="s">
        <v>3025</v>
      </c>
      <c r="B42" s="31">
        <v>0.10145833333333333</v>
      </c>
      <c r="C42" s="10" t="s">
        <v>70</v>
      </c>
      <c r="D42" s="10" t="s">
        <v>100</v>
      </c>
      <c r="E42" s="10">
        <v>12.0</v>
      </c>
      <c r="F42">
        <f>E42-9</f>
        <v>3</v>
      </c>
      <c r="H42" s="10" t="s">
        <v>3036</v>
      </c>
      <c r="J42" s="10" t="s">
        <v>3037</v>
      </c>
    </row>
    <row r="43">
      <c r="A43" s="10" t="s">
        <v>3025</v>
      </c>
      <c r="B43" s="31">
        <v>0.10180555555555555</v>
      </c>
      <c r="C43" s="10" t="s">
        <v>69</v>
      </c>
      <c r="D43" s="10" t="s">
        <v>100</v>
      </c>
      <c r="E43" s="10">
        <v>10.0</v>
      </c>
      <c r="F43">
        <f>E43-4</f>
        <v>6</v>
      </c>
      <c r="H43" s="10" t="s">
        <v>3038</v>
      </c>
      <c r="J43" s="10" t="s">
        <v>3039</v>
      </c>
    </row>
    <row r="44">
      <c r="A44" s="10" t="s">
        <v>3025</v>
      </c>
      <c r="B44" s="31">
        <v>0.10195601851851852</v>
      </c>
      <c r="C44" s="10" t="s">
        <v>968</v>
      </c>
      <c r="D44" s="10" t="s">
        <v>100</v>
      </c>
      <c r="E44" s="10">
        <v>16.0</v>
      </c>
      <c r="F44">
        <f>E44-0</f>
        <v>16</v>
      </c>
      <c r="H44" s="10" t="s">
        <v>3040</v>
      </c>
    </row>
    <row r="45">
      <c r="A45" s="10" t="s">
        <v>3025</v>
      </c>
      <c r="B45" s="31">
        <v>0.1022337962962963</v>
      </c>
      <c r="C45" s="10" t="s">
        <v>82</v>
      </c>
      <c r="D45" s="10" t="s">
        <v>100</v>
      </c>
      <c r="E45" s="10" t="s">
        <v>68</v>
      </c>
      <c r="F45" s="10">
        <v>20.0</v>
      </c>
      <c r="H45" s="10" t="s">
        <v>3041</v>
      </c>
    </row>
    <row r="46">
      <c r="A46" s="10" t="s">
        <v>3025</v>
      </c>
      <c r="B46" s="31">
        <v>0.10231481481481482</v>
      </c>
      <c r="C46" s="10" t="s">
        <v>66</v>
      </c>
      <c r="D46" s="10" t="s">
        <v>100</v>
      </c>
      <c r="E46" s="10">
        <v>16.0</v>
      </c>
      <c r="F46">
        <f>E46-1</f>
        <v>15</v>
      </c>
      <c r="H46" s="10" t="s">
        <v>3035</v>
      </c>
    </row>
    <row r="47">
      <c r="A47" s="10" t="s">
        <v>3025</v>
      </c>
      <c r="B47" s="31">
        <v>0.10241898148148149</v>
      </c>
      <c r="C47" s="10" t="s">
        <v>69</v>
      </c>
      <c r="D47" s="10" t="s">
        <v>100</v>
      </c>
      <c r="E47" s="10" t="s">
        <v>75</v>
      </c>
      <c r="F47" s="10" t="s">
        <v>75</v>
      </c>
      <c r="J47" s="10" t="s">
        <v>2291</v>
      </c>
    </row>
    <row r="48">
      <c r="A48" s="10" t="s">
        <v>3025</v>
      </c>
      <c r="B48" s="31">
        <v>0.10241898148148149</v>
      </c>
      <c r="C48" s="10" t="s">
        <v>69</v>
      </c>
      <c r="D48" s="10" t="s">
        <v>100</v>
      </c>
      <c r="E48" s="10">
        <v>15.0</v>
      </c>
      <c r="F48">
        <f>E48-4</f>
        <v>11</v>
      </c>
      <c r="H48" s="10" t="s">
        <v>3042</v>
      </c>
    </row>
    <row r="49">
      <c r="A49" s="10" t="s">
        <v>3025</v>
      </c>
      <c r="B49" s="31">
        <v>0.10247685185185185</v>
      </c>
      <c r="C49" s="10" t="s">
        <v>968</v>
      </c>
      <c r="D49" s="10" t="s">
        <v>100</v>
      </c>
      <c r="E49" s="10" t="s">
        <v>68</v>
      </c>
      <c r="F49" s="10">
        <v>20.0</v>
      </c>
      <c r="H49" s="10" t="s">
        <v>3040</v>
      </c>
    </row>
    <row r="50">
      <c r="A50" s="10" t="s">
        <v>3025</v>
      </c>
      <c r="B50" s="31">
        <v>0.10251157407407407</v>
      </c>
      <c r="C50" s="10" t="s">
        <v>84</v>
      </c>
      <c r="D50" s="10" t="s">
        <v>100</v>
      </c>
      <c r="E50" s="10">
        <v>22.0</v>
      </c>
      <c r="F50">
        <f>E50-3</f>
        <v>19</v>
      </c>
      <c r="H50" s="10" t="s">
        <v>3043</v>
      </c>
    </row>
    <row r="51">
      <c r="A51" s="10" t="s">
        <v>3025</v>
      </c>
      <c r="B51" s="31">
        <v>0.1044675925925926</v>
      </c>
      <c r="C51" s="10" t="s">
        <v>84</v>
      </c>
      <c r="D51" s="10" t="s">
        <v>93</v>
      </c>
      <c r="E51" s="10" t="s">
        <v>75</v>
      </c>
      <c r="F51" s="10" t="s">
        <v>75</v>
      </c>
      <c r="J51" s="10" t="s">
        <v>2291</v>
      </c>
    </row>
    <row r="52">
      <c r="A52" s="10" t="s">
        <v>3025</v>
      </c>
      <c r="B52" s="31">
        <v>0.1044675925925926</v>
      </c>
      <c r="C52" s="10" t="s">
        <v>84</v>
      </c>
      <c r="D52" s="10" t="s">
        <v>93</v>
      </c>
      <c r="E52" s="10">
        <v>28.0</v>
      </c>
      <c r="F52">
        <f>E52-9</f>
        <v>19</v>
      </c>
    </row>
    <row r="53">
      <c r="A53" s="10" t="s">
        <v>3025</v>
      </c>
      <c r="B53" s="31">
        <v>0.10466435185185186</v>
      </c>
      <c r="C53" s="10" t="s">
        <v>84</v>
      </c>
      <c r="D53" s="10" t="s">
        <v>91</v>
      </c>
      <c r="E53" s="10">
        <v>11.0</v>
      </c>
      <c r="H53" s="10" t="s">
        <v>3044</v>
      </c>
    </row>
    <row r="54">
      <c r="A54" s="10" t="s">
        <v>3025</v>
      </c>
      <c r="B54" s="31">
        <v>0.10479166666666667</v>
      </c>
      <c r="C54" s="10" t="s">
        <v>84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>
      <c r="A55" s="10" t="s">
        <v>3025</v>
      </c>
      <c r="B55" s="31">
        <v>0.10479166666666667</v>
      </c>
      <c r="C55" s="10" t="s">
        <v>84</v>
      </c>
      <c r="D55" s="10" t="s">
        <v>93</v>
      </c>
      <c r="E55" s="10">
        <v>24.0</v>
      </c>
      <c r="F55" s="10">
        <f>E55-9</f>
        <v>15</v>
      </c>
    </row>
    <row r="56">
      <c r="A56" s="10" t="s">
        <v>3025</v>
      </c>
      <c r="B56" s="31">
        <v>0.10489583333333333</v>
      </c>
      <c r="C56" s="10" t="s">
        <v>84</v>
      </c>
      <c r="D56" s="10" t="s">
        <v>91</v>
      </c>
      <c r="E56" s="10">
        <v>15.0</v>
      </c>
      <c r="H56" s="10" t="s">
        <v>3033</v>
      </c>
      <c r="I56" s="10">
        <v>1.0</v>
      </c>
      <c r="J56" s="10" t="s">
        <v>3034</v>
      </c>
    </row>
    <row r="57">
      <c r="A57" s="10" t="s">
        <v>3025</v>
      </c>
      <c r="B57" s="31">
        <v>0.10581018518518519</v>
      </c>
      <c r="C57" s="10" t="s">
        <v>74</v>
      </c>
      <c r="D57" s="10" t="s">
        <v>81</v>
      </c>
      <c r="E57" s="10">
        <v>6.0</v>
      </c>
      <c r="F57">
        <f>E57-2</f>
        <v>4</v>
      </c>
    </row>
    <row r="58">
      <c r="A58" s="10" t="s">
        <v>3025</v>
      </c>
      <c r="B58" s="31">
        <v>0.10621527777777778</v>
      </c>
      <c r="C58" s="10" t="s">
        <v>74</v>
      </c>
      <c r="D58" s="10" t="s">
        <v>93</v>
      </c>
      <c r="E58" s="10">
        <v>25.0</v>
      </c>
      <c r="F58">
        <f>E58-10</f>
        <v>15</v>
      </c>
      <c r="J58" s="10" t="s">
        <v>3045</v>
      </c>
    </row>
    <row r="59">
      <c r="A59" s="10" t="s">
        <v>3025</v>
      </c>
      <c r="B59" s="31">
        <v>0.1063888888888889</v>
      </c>
      <c r="C59" s="10" t="s">
        <v>74</v>
      </c>
      <c r="D59" s="10" t="s">
        <v>91</v>
      </c>
      <c r="E59" s="10">
        <v>28.0</v>
      </c>
      <c r="H59" s="10" t="s">
        <v>3046</v>
      </c>
    </row>
    <row r="60">
      <c r="A60" s="10" t="s">
        <v>3025</v>
      </c>
      <c r="B60" s="31">
        <v>0.10681712962962962</v>
      </c>
      <c r="C60" s="10" t="s">
        <v>74</v>
      </c>
      <c r="D60" s="10" t="s">
        <v>93</v>
      </c>
      <c r="E60" s="10" t="s">
        <v>75</v>
      </c>
      <c r="F60" s="10" t="s">
        <v>75</v>
      </c>
      <c r="J60" s="10" t="s">
        <v>2293</v>
      </c>
    </row>
    <row r="61">
      <c r="A61" s="10" t="s">
        <v>3025</v>
      </c>
      <c r="B61" s="31">
        <v>0.10681712962962962</v>
      </c>
      <c r="C61" s="10" t="s">
        <v>74</v>
      </c>
      <c r="D61" s="10" t="s">
        <v>93</v>
      </c>
      <c r="E61" s="10">
        <v>24.0</v>
      </c>
      <c r="F61">
        <f>E61-10</f>
        <v>14</v>
      </c>
      <c r="J61" s="10" t="s">
        <v>3045</v>
      </c>
    </row>
    <row r="62">
      <c r="A62" s="10" t="s">
        <v>3025</v>
      </c>
      <c r="B62" s="31">
        <v>0.10688657407407408</v>
      </c>
      <c r="C62" s="10" t="s">
        <v>74</v>
      </c>
      <c r="D62" s="10" t="s">
        <v>91</v>
      </c>
      <c r="E62" s="10">
        <v>11.0</v>
      </c>
      <c r="H62" s="10" t="s">
        <v>3044</v>
      </c>
      <c r="I62" s="10">
        <v>1.0</v>
      </c>
      <c r="J62" s="10" t="s">
        <v>3034</v>
      </c>
    </row>
    <row r="63">
      <c r="A63" s="10" t="s">
        <v>3025</v>
      </c>
      <c r="B63" s="31">
        <v>0.11064814814814815</v>
      </c>
      <c r="C63" s="10" t="s">
        <v>968</v>
      </c>
      <c r="D63" s="10" t="s">
        <v>91</v>
      </c>
      <c r="E63" s="10">
        <v>14.0</v>
      </c>
      <c r="H63" s="10" t="s">
        <v>3047</v>
      </c>
      <c r="J63" s="10" t="s">
        <v>263</v>
      </c>
    </row>
    <row r="64">
      <c r="A64" s="10" t="s">
        <v>3025</v>
      </c>
      <c r="B64" s="31">
        <v>0.11174768518518519</v>
      </c>
      <c r="C64" s="10" t="s">
        <v>70</v>
      </c>
      <c r="D64" s="10" t="s">
        <v>93</v>
      </c>
      <c r="E64" s="10" t="s">
        <v>88</v>
      </c>
      <c r="F64" s="10">
        <v>1.0</v>
      </c>
      <c r="J64" s="10" t="s">
        <v>3048</v>
      </c>
    </row>
    <row r="65">
      <c r="A65" s="10" t="s">
        <v>3025</v>
      </c>
      <c r="B65" s="31">
        <v>0.11200231481481482</v>
      </c>
      <c r="C65" s="10" t="s">
        <v>70</v>
      </c>
      <c r="D65" s="10" t="s">
        <v>93</v>
      </c>
      <c r="E65" s="10">
        <v>16.0</v>
      </c>
      <c r="F65">
        <f>E65-10</f>
        <v>6</v>
      </c>
      <c r="J65" s="10" t="s">
        <v>3048</v>
      </c>
    </row>
    <row r="66">
      <c r="A66" s="10" t="s">
        <v>3025</v>
      </c>
      <c r="B66" s="31">
        <v>0.11226851851851852</v>
      </c>
      <c r="C66" s="10" t="s">
        <v>70</v>
      </c>
      <c r="D66" s="10" t="s">
        <v>91</v>
      </c>
      <c r="E66" s="10">
        <v>18.0</v>
      </c>
      <c r="H66" s="10" t="s">
        <v>3049</v>
      </c>
    </row>
    <row r="67">
      <c r="A67" s="10" t="s">
        <v>3025</v>
      </c>
      <c r="B67" s="31">
        <v>0.11260416666666667</v>
      </c>
      <c r="C67" s="10" t="s">
        <v>70</v>
      </c>
      <c r="D67" s="10" t="s">
        <v>93</v>
      </c>
      <c r="E67" s="10">
        <v>26.0</v>
      </c>
      <c r="F67">
        <f>E67-10</f>
        <v>16</v>
      </c>
      <c r="J67" s="10" t="s">
        <v>3048</v>
      </c>
    </row>
    <row r="68">
      <c r="A68" s="10" t="s">
        <v>3025</v>
      </c>
      <c r="B68" s="31">
        <v>0.11275462962962964</v>
      </c>
      <c r="C68" s="10" t="s">
        <v>70</v>
      </c>
      <c r="D68" s="10" t="s">
        <v>91</v>
      </c>
      <c r="E68" s="10">
        <v>28.0</v>
      </c>
      <c r="H68" s="10" t="s">
        <v>3046</v>
      </c>
      <c r="I68" s="10">
        <v>1.0</v>
      </c>
      <c r="J68" s="10" t="s">
        <v>3034</v>
      </c>
    </row>
    <row r="69">
      <c r="A69" s="10" t="s">
        <v>3025</v>
      </c>
      <c r="B69" s="31">
        <v>0.11288194444444444</v>
      </c>
      <c r="C69" s="10" t="s">
        <v>70</v>
      </c>
      <c r="D69" s="10" t="s">
        <v>81</v>
      </c>
      <c r="E69" s="10">
        <v>19.0</v>
      </c>
      <c r="F69">
        <f>E69-3</f>
        <v>16</v>
      </c>
    </row>
    <row r="70">
      <c r="A70" s="10" t="s">
        <v>3025</v>
      </c>
      <c r="B70" s="31">
        <v>0.11356481481481481</v>
      </c>
      <c r="C70" s="10" t="s">
        <v>70</v>
      </c>
      <c r="D70" s="10" t="s">
        <v>93</v>
      </c>
      <c r="E70" s="10">
        <v>18.0</v>
      </c>
      <c r="F70">
        <f>E70-10</f>
        <v>8</v>
      </c>
      <c r="J70" s="10" t="s">
        <v>3048</v>
      </c>
    </row>
    <row r="71">
      <c r="A71" s="10" t="s">
        <v>3025</v>
      </c>
      <c r="B71" s="31">
        <v>0.11375</v>
      </c>
      <c r="C71" s="10" t="s">
        <v>70</v>
      </c>
      <c r="D71" s="10" t="s">
        <v>91</v>
      </c>
      <c r="E71" s="10">
        <v>18.0</v>
      </c>
      <c r="H71" s="10" t="s">
        <v>3049</v>
      </c>
    </row>
    <row r="72">
      <c r="A72" s="10" t="s">
        <v>3025</v>
      </c>
      <c r="B72" s="31">
        <v>0.11417824074074075</v>
      </c>
      <c r="C72" s="10" t="s">
        <v>66</v>
      </c>
      <c r="D72" s="10" t="s">
        <v>89</v>
      </c>
      <c r="E72" s="10">
        <v>20.0</v>
      </c>
      <c r="F72">
        <f>E72-9</f>
        <v>11</v>
      </c>
      <c r="J72" s="10" t="s">
        <v>171</v>
      </c>
    </row>
    <row r="73">
      <c r="A73" s="10" t="s">
        <v>3025</v>
      </c>
      <c r="B73" s="31">
        <v>0.11424768518518519</v>
      </c>
      <c r="C73" s="10" t="s">
        <v>66</v>
      </c>
      <c r="D73" s="10" t="s">
        <v>91</v>
      </c>
      <c r="E73" s="10">
        <v>9.0</v>
      </c>
      <c r="H73" s="10" t="s">
        <v>3030</v>
      </c>
      <c r="I73" s="10">
        <v>1.0</v>
      </c>
      <c r="J73" s="10" t="s">
        <v>3034</v>
      </c>
    </row>
    <row r="74">
      <c r="A74" s="10" t="s">
        <v>3025</v>
      </c>
      <c r="B74" s="31">
        <v>0.1146875</v>
      </c>
      <c r="C74" s="10" t="s">
        <v>66</v>
      </c>
      <c r="D74" s="10" t="s">
        <v>89</v>
      </c>
      <c r="E74" s="10" t="s">
        <v>68</v>
      </c>
      <c r="F74" s="10">
        <v>20.0</v>
      </c>
      <c r="J74" s="10" t="s">
        <v>171</v>
      </c>
    </row>
    <row r="75">
      <c r="A75" s="10" t="s">
        <v>3025</v>
      </c>
      <c r="B75" s="31">
        <v>0.11494212962962963</v>
      </c>
      <c r="C75" s="10" t="s">
        <v>66</v>
      </c>
      <c r="D75" s="10" t="s">
        <v>91</v>
      </c>
      <c r="E75" s="10">
        <v>16.0</v>
      </c>
      <c r="H75" s="10" t="s">
        <v>3032</v>
      </c>
    </row>
    <row r="76">
      <c r="A76" s="10" t="s">
        <v>3025</v>
      </c>
      <c r="B76" s="31">
        <v>0.11642361111111112</v>
      </c>
      <c r="C76" s="10" t="s">
        <v>69</v>
      </c>
      <c r="D76" s="10" t="s">
        <v>91</v>
      </c>
      <c r="E76" s="10">
        <v>13.0</v>
      </c>
      <c r="H76" s="10" t="s">
        <v>3050</v>
      </c>
      <c r="J76" s="10" t="s">
        <v>1348</v>
      </c>
    </row>
    <row r="77">
      <c r="A77" s="10" t="s">
        <v>3025</v>
      </c>
      <c r="B77" s="31">
        <v>0.11724537037037037</v>
      </c>
      <c r="C77" s="10" t="s">
        <v>66</v>
      </c>
      <c r="D77" s="10" t="s">
        <v>100</v>
      </c>
      <c r="E77" s="10">
        <v>4.0</v>
      </c>
      <c r="F77">
        <f>E77-1</f>
        <v>3</v>
      </c>
      <c r="H77" s="10" t="s">
        <v>3051</v>
      </c>
      <c r="J77" s="10" t="s">
        <v>3052</v>
      </c>
    </row>
    <row r="78">
      <c r="A78" s="10" t="s">
        <v>3025</v>
      </c>
      <c r="B78" s="31">
        <v>0.11736111111111111</v>
      </c>
      <c r="C78" s="10" t="s">
        <v>69</v>
      </c>
      <c r="D78" s="10" t="s">
        <v>100</v>
      </c>
      <c r="E78" s="10" t="s">
        <v>75</v>
      </c>
      <c r="F78" s="10" t="s">
        <v>75</v>
      </c>
      <c r="J78" s="10" t="s">
        <v>2293</v>
      </c>
    </row>
    <row r="79">
      <c r="A79" s="10" t="s">
        <v>3025</v>
      </c>
      <c r="B79" s="31">
        <v>0.11736111111111111</v>
      </c>
      <c r="C79" s="10" t="s">
        <v>69</v>
      </c>
      <c r="D79" s="10" t="s">
        <v>100</v>
      </c>
      <c r="E79" s="10">
        <v>7.0</v>
      </c>
      <c r="F79" s="10">
        <f>E79-4</f>
        <v>3</v>
      </c>
    </row>
    <row r="80">
      <c r="A80" s="10" t="s">
        <v>3025</v>
      </c>
      <c r="B80" s="31">
        <v>0.11741898148148149</v>
      </c>
      <c r="C80" s="10" t="s">
        <v>968</v>
      </c>
      <c r="D80" s="10" t="s">
        <v>100</v>
      </c>
      <c r="E80" s="10">
        <v>15.0</v>
      </c>
      <c r="F80">
        <f>E80-1</f>
        <v>14</v>
      </c>
    </row>
    <row r="81">
      <c r="A81" s="10" t="s">
        <v>3025</v>
      </c>
      <c r="B81" s="31">
        <v>0.11768518518518518</v>
      </c>
      <c r="C81" s="10" t="s">
        <v>968</v>
      </c>
      <c r="D81" s="10" t="s">
        <v>81</v>
      </c>
      <c r="E81" s="10" t="s">
        <v>75</v>
      </c>
      <c r="F81" s="10" t="s">
        <v>75</v>
      </c>
      <c r="J81" s="10" t="s">
        <v>2291</v>
      </c>
    </row>
    <row r="82">
      <c r="A82" s="10" t="s">
        <v>3025</v>
      </c>
      <c r="B82" s="31">
        <v>0.11768518518518518</v>
      </c>
      <c r="C82" s="10" t="s">
        <v>968</v>
      </c>
      <c r="D82" s="10" t="s">
        <v>81</v>
      </c>
      <c r="E82" s="10">
        <v>6.0</v>
      </c>
      <c r="F82" s="10">
        <f>E82-3</f>
        <v>3</v>
      </c>
      <c r="J82" s="10" t="s">
        <v>3053</v>
      </c>
    </row>
    <row r="83">
      <c r="A83" s="10" t="s">
        <v>3025</v>
      </c>
      <c r="B83" s="31">
        <v>0.11802083333333334</v>
      </c>
      <c r="C83" s="10" t="s">
        <v>82</v>
      </c>
      <c r="D83" s="10" t="s">
        <v>81</v>
      </c>
      <c r="E83">
        <f>F83+7</f>
        <v>26</v>
      </c>
      <c r="F83" s="10">
        <v>19.0</v>
      </c>
    </row>
    <row r="84">
      <c r="A84" s="10" t="s">
        <v>3025</v>
      </c>
      <c r="B84" s="31">
        <v>0.11802083333333334</v>
      </c>
      <c r="C84" s="10" t="s">
        <v>82</v>
      </c>
      <c r="D84" s="10" t="s">
        <v>81</v>
      </c>
      <c r="E84" s="10" t="s">
        <v>88</v>
      </c>
      <c r="F84" s="10">
        <v>1.0</v>
      </c>
      <c r="J84" s="10" t="s">
        <v>2291</v>
      </c>
    </row>
    <row r="85">
      <c r="A85" s="10" t="s">
        <v>3025</v>
      </c>
      <c r="B85" s="31">
        <v>0.118125</v>
      </c>
      <c r="C85" s="10" t="s">
        <v>69</v>
      </c>
      <c r="D85" s="10" t="s">
        <v>81</v>
      </c>
      <c r="E85" s="10">
        <v>6.0</v>
      </c>
      <c r="F85">
        <f>E85-4</f>
        <v>2</v>
      </c>
      <c r="J85" s="10" t="s">
        <v>3053</v>
      </c>
    </row>
    <row r="86">
      <c r="A86" s="10" t="s">
        <v>3025</v>
      </c>
      <c r="B86" s="31">
        <v>0.11929398148148149</v>
      </c>
      <c r="C86" s="10" t="s">
        <v>70</v>
      </c>
      <c r="D86" s="10" t="s">
        <v>100</v>
      </c>
      <c r="E86" s="10" t="s">
        <v>68</v>
      </c>
      <c r="F86" s="10">
        <v>20.0</v>
      </c>
      <c r="H86" s="10" t="s">
        <v>3054</v>
      </c>
    </row>
    <row r="87">
      <c r="A87" s="10" t="s">
        <v>3025</v>
      </c>
      <c r="B87" s="31">
        <v>0.12006944444444445</v>
      </c>
      <c r="C87" s="10" t="s">
        <v>84</v>
      </c>
      <c r="D87" s="10" t="s">
        <v>93</v>
      </c>
      <c r="E87" s="10">
        <v>16.0</v>
      </c>
      <c r="F87">
        <f>E87-9</f>
        <v>7</v>
      </c>
      <c r="J87" s="10" t="s">
        <v>3055</v>
      </c>
    </row>
    <row r="88">
      <c r="A88" s="10" t="s">
        <v>3025</v>
      </c>
      <c r="B88" s="31">
        <v>0.12006944444444445</v>
      </c>
      <c r="C88" s="10" t="s">
        <v>84</v>
      </c>
      <c r="D88" s="10" t="s">
        <v>93</v>
      </c>
      <c r="E88" s="10" t="s">
        <v>75</v>
      </c>
      <c r="F88" s="10" t="s">
        <v>75</v>
      </c>
      <c r="J88" s="10" t="s">
        <v>2291</v>
      </c>
    </row>
    <row r="89">
      <c r="A89" s="10" t="s">
        <v>3025</v>
      </c>
      <c r="B89" s="31">
        <v>0.12020833333333333</v>
      </c>
      <c r="C89" s="10" t="s">
        <v>84</v>
      </c>
      <c r="D89" s="10" t="s">
        <v>91</v>
      </c>
      <c r="E89" s="10">
        <v>24.0</v>
      </c>
      <c r="H89" s="10" t="s">
        <v>3056</v>
      </c>
      <c r="I89" s="10">
        <v>1.0</v>
      </c>
      <c r="J89" s="10" t="s">
        <v>3034</v>
      </c>
    </row>
    <row r="90">
      <c r="A90" s="10" t="s">
        <v>3025</v>
      </c>
      <c r="B90" s="31">
        <v>0.12081018518518519</v>
      </c>
      <c r="C90" s="10" t="s">
        <v>84</v>
      </c>
      <c r="D90" s="10" t="s">
        <v>580</v>
      </c>
      <c r="E90" s="10">
        <v>26.0</v>
      </c>
      <c r="F90">
        <f t="shared" ref="F90:F91" si="4">E90-9</f>
        <v>17</v>
      </c>
      <c r="J90" s="10" t="s">
        <v>2291</v>
      </c>
    </row>
    <row r="91">
      <c r="A91" s="10" t="s">
        <v>3025</v>
      </c>
      <c r="B91" s="31">
        <v>0.12081018518518519</v>
      </c>
      <c r="C91" s="10" t="s">
        <v>84</v>
      </c>
      <c r="D91" s="10" t="s">
        <v>580</v>
      </c>
      <c r="E91" s="10">
        <v>24.0</v>
      </c>
      <c r="F91">
        <f t="shared" si="4"/>
        <v>15</v>
      </c>
    </row>
    <row r="92">
      <c r="A92" s="10" t="s">
        <v>3025</v>
      </c>
      <c r="B92" s="31">
        <v>0.12145833333333333</v>
      </c>
      <c r="C92" s="10" t="s">
        <v>74</v>
      </c>
      <c r="D92" s="10" t="s">
        <v>125</v>
      </c>
      <c r="E92" s="10">
        <v>23.0</v>
      </c>
      <c r="F92" s="10" t="s">
        <v>75</v>
      </c>
      <c r="J92" s="10" t="s">
        <v>2911</v>
      </c>
    </row>
    <row r="93">
      <c r="A93" s="10" t="s">
        <v>3025</v>
      </c>
      <c r="B93" s="31">
        <v>0.12168981481481482</v>
      </c>
      <c r="C93" s="10" t="s">
        <v>74</v>
      </c>
      <c r="D93" s="10" t="s">
        <v>93</v>
      </c>
      <c r="E93" s="10">
        <v>15.0</v>
      </c>
      <c r="F93">
        <f>E93-10</f>
        <v>5</v>
      </c>
      <c r="J93" s="10" t="s">
        <v>3045</v>
      </c>
    </row>
    <row r="94">
      <c r="A94" s="10" t="s">
        <v>3025</v>
      </c>
      <c r="B94" s="31">
        <v>0.12429398148148148</v>
      </c>
      <c r="C94" s="10" t="s">
        <v>968</v>
      </c>
      <c r="D94" s="10" t="s">
        <v>91</v>
      </c>
      <c r="E94" s="10">
        <v>20.0</v>
      </c>
      <c r="H94" s="10" t="s">
        <v>3057</v>
      </c>
      <c r="J94" s="10" t="s">
        <v>263</v>
      </c>
    </row>
    <row r="95">
      <c r="A95" s="10" t="s">
        <v>3025</v>
      </c>
      <c r="B95" s="31">
        <v>0.12505787037037036</v>
      </c>
      <c r="C95" s="10" t="s">
        <v>70</v>
      </c>
      <c r="D95" s="10" t="s">
        <v>93</v>
      </c>
      <c r="E95" s="10">
        <v>26.0</v>
      </c>
      <c r="F95">
        <f>E95-10</f>
        <v>16</v>
      </c>
      <c r="J95" s="10" t="s">
        <v>3048</v>
      </c>
    </row>
    <row r="96">
      <c r="A96" s="10" t="s">
        <v>3025</v>
      </c>
      <c r="B96" s="31">
        <v>0.12510416666666666</v>
      </c>
      <c r="C96" s="10" t="s">
        <v>70</v>
      </c>
      <c r="D96" s="10" t="s">
        <v>91</v>
      </c>
      <c r="E96" s="10">
        <v>10.0</v>
      </c>
      <c r="H96" s="10" t="s">
        <v>3058</v>
      </c>
    </row>
    <row r="97">
      <c r="A97" s="10" t="s">
        <v>3025</v>
      </c>
      <c r="B97" s="31">
        <v>0.1253125</v>
      </c>
      <c r="C97" s="10" t="s">
        <v>70</v>
      </c>
      <c r="D97" s="10" t="s">
        <v>93</v>
      </c>
      <c r="E97" s="10">
        <v>28.0</v>
      </c>
      <c r="F97">
        <f>E97-10</f>
        <v>18</v>
      </c>
      <c r="J97" s="10" t="s">
        <v>3048</v>
      </c>
    </row>
    <row r="98">
      <c r="A98" s="10" t="s">
        <v>3025</v>
      </c>
      <c r="B98" s="31">
        <v>0.12534722222222222</v>
      </c>
      <c r="C98" s="10" t="s">
        <v>70</v>
      </c>
      <c r="D98" s="10" t="s">
        <v>91</v>
      </c>
      <c r="E98" s="10">
        <v>12.0</v>
      </c>
      <c r="H98" s="10" t="s">
        <v>3058</v>
      </c>
    </row>
    <row r="99">
      <c r="A99" s="10" t="s">
        <v>3025</v>
      </c>
      <c r="B99" s="31">
        <v>0.12565972222222221</v>
      </c>
      <c r="C99" s="10" t="s">
        <v>70</v>
      </c>
      <c r="D99" s="10" t="s">
        <v>93</v>
      </c>
      <c r="E99" s="10">
        <v>26.0</v>
      </c>
      <c r="F99">
        <f t="shared" ref="F99:F100" si="5">E99-10</f>
        <v>16</v>
      </c>
      <c r="J99" s="10" t="s">
        <v>3048</v>
      </c>
    </row>
    <row r="100">
      <c r="A100" s="10" t="s">
        <v>3025</v>
      </c>
      <c r="B100" s="31">
        <v>0.1256712962962963</v>
      </c>
      <c r="C100" s="10" t="s">
        <v>70</v>
      </c>
      <c r="D100" s="10" t="s">
        <v>93</v>
      </c>
      <c r="E100" s="10">
        <v>13.0</v>
      </c>
      <c r="F100">
        <f t="shared" si="5"/>
        <v>3</v>
      </c>
      <c r="J100" s="10" t="s">
        <v>3048</v>
      </c>
    </row>
    <row r="101">
      <c r="A101" s="10" t="s">
        <v>3025</v>
      </c>
      <c r="B101" s="31">
        <v>0.1257523148148148</v>
      </c>
      <c r="C101" s="10" t="s">
        <v>70</v>
      </c>
      <c r="D101" s="10" t="s">
        <v>91</v>
      </c>
      <c r="E101" s="10">
        <v>10.0</v>
      </c>
      <c r="H101" s="10" t="s">
        <v>3058</v>
      </c>
      <c r="I101" s="10">
        <v>1.0</v>
      </c>
      <c r="J101" s="10" t="s">
        <v>3034</v>
      </c>
    </row>
    <row r="102">
      <c r="A102" s="10" t="s">
        <v>3025</v>
      </c>
      <c r="B102" s="31">
        <v>0.12630787037037036</v>
      </c>
      <c r="C102" s="10" t="s">
        <v>66</v>
      </c>
      <c r="D102" s="10" t="s">
        <v>89</v>
      </c>
      <c r="E102" s="10">
        <v>18.0</v>
      </c>
      <c r="F102">
        <f>E102-9</f>
        <v>9</v>
      </c>
      <c r="J102" s="10" t="s">
        <v>3059</v>
      </c>
    </row>
    <row r="103">
      <c r="A103" s="10" t="s">
        <v>3025</v>
      </c>
      <c r="B103" s="31">
        <v>0.12638888888888888</v>
      </c>
      <c r="C103" s="10" t="s">
        <v>66</v>
      </c>
      <c r="D103" s="10" t="s">
        <v>91</v>
      </c>
      <c r="E103" s="10">
        <v>10.0</v>
      </c>
      <c r="H103" s="10" t="s">
        <v>3058</v>
      </c>
    </row>
    <row r="104">
      <c r="A104" s="10" t="s">
        <v>3025</v>
      </c>
      <c r="B104" s="31">
        <v>0.12652777777777777</v>
      </c>
      <c r="C104" s="10" t="s">
        <v>66</v>
      </c>
      <c r="D104" s="10" t="s">
        <v>89</v>
      </c>
      <c r="E104" s="10">
        <v>13.0</v>
      </c>
      <c r="F104" s="10">
        <f>E104-9</f>
        <v>4</v>
      </c>
      <c r="J104" s="10" t="s">
        <v>3059</v>
      </c>
    </row>
    <row r="105">
      <c r="A105" s="10" t="s">
        <v>3025</v>
      </c>
      <c r="B105" s="31">
        <v>0.12751157407407407</v>
      </c>
      <c r="C105" s="10" t="s">
        <v>69</v>
      </c>
      <c r="D105" s="10" t="s">
        <v>93</v>
      </c>
      <c r="E105" s="10">
        <v>26.0</v>
      </c>
      <c r="F105">
        <f>E105-10</f>
        <v>16</v>
      </c>
      <c r="J105" s="10" t="s">
        <v>3060</v>
      </c>
    </row>
    <row r="106">
      <c r="A106" s="10" t="s">
        <v>3025</v>
      </c>
      <c r="B106" s="31">
        <v>0.12758101851851852</v>
      </c>
      <c r="C106" s="10" t="s">
        <v>66</v>
      </c>
      <c r="D106" s="10" t="s">
        <v>93</v>
      </c>
      <c r="E106" s="10">
        <v>26.0</v>
      </c>
      <c r="F106">
        <f>E106-11</f>
        <v>15</v>
      </c>
      <c r="J106" s="10" t="s">
        <v>3031</v>
      </c>
    </row>
    <row r="107">
      <c r="A107" s="10" t="s">
        <v>3025</v>
      </c>
      <c r="B107" s="31">
        <v>0.12777777777777777</v>
      </c>
      <c r="C107" s="10" t="s">
        <v>69</v>
      </c>
      <c r="D107" s="10" t="s">
        <v>91</v>
      </c>
      <c r="E107" s="10">
        <v>22.0</v>
      </c>
      <c r="H107" s="10" t="s">
        <v>3061</v>
      </c>
      <c r="I107" s="10">
        <v>1.0</v>
      </c>
      <c r="J107" s="10" t="s">
        <v>3034</v>
      </c>
    </row>
    <row r="108">
      <c r="A108" s="10" t="s">
        <v>3025</v>
      </c>
      <c r="B108" s="31">
        <v>0.12925925925925927</v>
      </c>
      <c r="C108" s="10" t="s">
        <v>66</v>
      </c>
      <c r="D108" s="10" t="s">
        <v>91</v>
      </c>
      <c r="E108" s="10">
        <v>8.0</v>
      </c>
      <c r="H108" s="10" t="s">
        <v>3062</v>
      </c>
      <c r="J108" s="10" t="s">
        <v>3063</v>
      </c>
    </row>
    <row r="109">
      <c r="A109" s="10" t="s">
        <v>3025</v>
      </c>
      <c r="B109" s="31">
        <v>0.12925925925925927</v>
      </c>
      <c r="C109" s="10" t="s">
        <v>66</v>
      </c>
      <c r="D109" s="10" t="s">
        <v>91</v>
      </c>
      <c r="E109" s="10">
        <v>6.0</v>
      </c>
      <c r="H109" s="10" t="s">
        <v>3064</v>
      </c>
      <c r="J109" s="10" t="s">
        <v>3063</v>
      </c>
    </row>
    <row r="110">
      <c r="A110" s="10" t="s">
        <v>3025</v>
      </c>
      <c r="B110" s="31">
        <v>0.1297222222222222</v>
      </c>
      <c r="C110" s="10" t="s">
        <v>84</v>
      </c>
      <c r="D110" s="10" t="s">
        <v>93</v>
      </c>
      <c r="E110" s="10" t="s">
        <v>68</v>
      </c>
      <c r="F110" s="10">
        <v>20.0</v>
      </c>
      <c r="J110" s="10" t="s">
        <v>3055</v>
      </c>
    </row>
    <row r="111">
      <c r="A111" s="10" t="s">
        <v>3025</v>
      </c>
      <c r="B111" s="31">
        <v>0.13025462962962964</v>
      </c>
      <c r="C111" s="10" t="s">
        <v>84</v>
      </c>
      <c r="D111" s="10" t="s">
        <v>91</v>
      </c>
      <c r="E111" s="10">
        <v>20.0</v>
      </c>
      <c r="H111" s="10" t="s">
        <v>3057</v>
      </c>
    </row>
    <row r="112">
      <c r="A112" s="10" t="s">
        <v>3025</v>
      </c>
      <c r="B112" s="31">
        <v>0.13077546296296297</v>
      </c>
      <c r="C112" s="10" t="s">
        <v>84</v>
      </c>
      <c r="D112" s="10" t="s">
        <v>93</v>
      </c>
      <c r="E112" s="10">
        <v>11.0</v>
      </c>
      <c r="F112">
        <f t="shared" ref="F112:F113" si="6">E112-9</f>
        <v>2</v>
      </c>
      <c r="J112" s="10" t="s">
        <v>2291</v>
      </c>
    </row>
    <row r="113">
      <c r="A113" s="10" t="s">
        <v>3025</v>
      </c>
      <c r="B113" s="31">
        <v>0.13077546296296297</v>
      </c>
      <c r="C113" s="10" t="s">
        <v>84</v>
      </c>
      <c r="D113" s="10" t="s">
        <v>93</v>
      </c>
      <c r="E113" s="10">
        <v>24.0</v>
      </c>
      <c r="F113">
        <f t="shared" si="6"/>
        <v>15</v>
      </c>
    </row>
    <row r="114">
      <c r="A114" s="10" t="s">
        <v>3025</v>
      </c>
      <c r="B114" s="31">
        <v>0.13090277777777778</v>
      </c>
      <c r="C114" s="10" t="s">
        <v>84</v>
      </c>
      <c r="D114" s="10" t="s">
        <v>91</v>
      </c>
      <c r="E114" s="10">
        <v>12.0</v>
      </c>
      <c r="H114" s="10" t="s">
        <v>3065</v>
      </c>
    </row>
    <row r="115">
      <c r="A115" s="10" t="s">
        <v>3025</v>
      </c>
      <c r="B115" s="31">
        <v>0.13179398148148147</v>
      </c>
      <c r="C115" s="10" t="s">
        <v>74</v>
      </c>
      <c r="D115" s="10" t="s">
        <v>93</v>
      </c>
      <c r="E115" s="10" t="s">
        <v>88</v>
      </c>
      <c r="F115" s="10">
        <v>1.0</v>
      </c>
      <c r="J115" s="10" t="s">
        <v>3045</v>
      </c>
    </row>
    <row r="116">
      <c r="A116" s="10" t="s">
        <v>3025</v>
      </c>
      <c r="B116" s="31">
        <v>0.13194444444444445</v>
      </c>
      <c r="C116" s="10" t="s">
        <v>74</v>
      </c>
      <c r="D116" s="10" t="s">
        <v>91</v>
      </c>
      <c r="E116" s="10">
        <v>6.0</v>
      </c>
      <c r="H116" s="10" t="s">
        <v>3066</v>
      </c>
      <c r="J116" s="10" t="s">
        <v>3067</v>
      </c>
    </row>
    <row r="117">
      <c r="A117" s="10" t="s">
        <v>3025</v>
      </c>
      <c r="B117" s="31">
        <v>0.13221064814814815</v>
      </c>
      <c r="C117" s="10" t="s">
        <v>82</v>
      </c>
      <c r="D117" s="10" t="s">
        <v>93</v>
      </c>
      <c r="E117" s="10">
        <v>17.0</v>
      </c>
      <c r="F117">
        <f>E117-9</f>
        <v>8</v>
      </c>
      <c r="J117" s="10" t="s">
        <v>3068</v>
      </c>
    </row>
    <row r="118">
      <c r="A118" s="10" t="s">
        <v>3025</v>
      </c>
      <c r="B118" s="31">
        <v>0.13225694444444444</v>
      </c>
      <c r="C118" s="10" t="s">
        <v>82</v>
      </c>
      <c r="D118" s="10" t="s">
        <v>91</v>
      </c>
      <c r="E118" s="10">
        <v>22.0</v>
      </c>
      <c r="H118" s="10" t="s">
        <v>3061</v>
      </c>
      <c r="I118" s="10">
        <v>1.0</v>
      </c>
      <c r="J118" s="10" t="s">
        <v>3034</v>
      </c>
    </row>
    <row r="119">
      <c r="A119" s="10" t="s">
        <v>3025</v>
      </c>
      <c r="B119" s="31">
        <v>0.13283564814814816</v>
      </c>
      <c r="C119" s="10" t="s">
        <v>82</v>
      </c>
      <c r="D119" s="10" t="s">
        <v>93</v>
      </c>
      <c r="E119" s="10">
        <v>17.0</v>
      </c>
      <c r="F119">
        <f>E119-9</f>
        <v>8</v>
      </c>
      <c r="J119" s="10" t="s">
        <v>3068</v>
      </c>
    </row>
    <row r="120">
      <c r="A120" s="10" t="s">
        <v>3025</v>
      </c>
      <c r="B120" s="31">
        <v>0.13289351851851852</v>
      </c>
      <c r="C120" s="10" t="s">
        <v>82</v>
      </c>
      <c r="D120" s="10" t="s">
        <v>91</v>
      </c>
      <c r="E120" s="10">
        <v>30.0</v>
      </c>
      <c r="H120" s="10" t="s">
        <v>3069</v>
      </c>
    </row>
    <row r="121">
      <c r="A121" s="10" t="s">
        <v>3025</v>
      </c>
      <c r="B121" s="31">
        <v>0.1333449074074074</v>
      </c>
      <c r="C121" s="10" t="s">
        <v>69</v>
      </c>
      <c r="D121" s="10" t="s">
        <v>209</v>
      </c>
      <c r="E121" s="10">
        <v>25.0</v>
      </c>
      <c r="F121">
        <f>E121-7</f>
        <v>18</v>
      </c>
      <c r="J121" s="10" t="s">
        <v>3070</v>
      </c>
    </row>
    <row r="122">
      <c r="A122" s="10" t="s">
        <v>3025</v>
      </c>
      <c r="B122" s="31">
        <v>0.13368055555555555</v>
      </c>
      <c r="C122" s="10" t="s">
        <v>69</v>
      </c>
      <c r="D122" s="10" t="s">
        <v>93</v>
      </c>
      <c r="E122" s="10">
        <v>16.0</v>
      </c>
      <c r="F122">
        <f>E122-10</f>
        <v>6</v>
      </c>
      <c r="J122" s="10" t="s">
        <v>3060</v>
      </c>
    </row>
    <row r="123">
      <c r="A123" s="10" t="s">
        <v>3025</v>
      </c>
      <c r="B123" s="31">
        <v>0.13391203703703702</v>
      </c>
      <c r="C123" s="10" t="s">
        <v>69</v>
      </c>
      <c r="D123" s="10" t="s">
        <v>91</v>
      </c>
      <c r="E123" s="10">
        <v>26.0</v>
      </c>
      <c r="H123" s="10" t="s">
        <v>3071</v>
      </c>
      <c r="I123" s="10">
        <v>1.0</v>
      </c>
      <c r="J123" s="10" t="s">
        <v>3034</v>
      </c>
    </row>
    <row r="124">
      <c r="A124" s="10" t="s">
        <v>3025</v>
      </c>
      <c r="B124" s="31">
        <v>0.13520833333333335</v>
      </c>
      <c r="C124" s="10" t="s">
        <v>70</v>
      </c>
      <c r="D124" s="10" t="s">
        <v>93</v>
      </c>
      <c r="E124" s="10">
        <v>28.0</v>
      </c>
      <c r="F124">
        <f>E124-10</f>
        <v>18</v>
      </c>
      <c r="J124" s="10" t="s">
        <v>3072</v>
      </c>
    </row>
    <row r="125">
      <c r="A125" s="10" t="s">
        <v>3025</v>
      </c>
      <c r="B125" s="31">
        <v>0.13520833333333335</v>
      </c>
      <c r="C125" s="10" t="s">
        <v>70</v>
      </c>
      <c r="D125" s="10" t="s">
        <v>93</v>
      </c>
      <c r="E125" s="10" t="s">
        <v>68</v>
      </c>
      <c r="F125" s="10">
        <v>20.0</v>
      </c>
      <c r="J125" s="10" t="s">
        <v>3072</v>
      </c>
    </row>
    <row r="126">
      <c r="A126" s="10" t="s">
        <v>3025</v>
      </c>
      <c r="B126" s="31">
        <v>0.13527777777777777</v>
      </c>
      <c r="C126" s="10" t="s">
        <v>70</v>
      </c>
      <c r="D126" s="10" t="s">
        <v>91</v>
      </c>
      <c r="E126" s="10">
        <v>8.0</v>
      </c>
      <c r="H126" s="10" t="s">
        <v>3062</v>
      </c>
    </row>
    <row r="127">
      <c r="A127" s="10" t="s">
        <v>3025</v>
      </c>
      <c r="B127" s="31">
        <v>0.1353587962962963</v>
      </c>
      <c r="C127" s="10" t="s">
        <v>70</v>
      </c>
      <c r="D127" s="10" t="s">
        <v>91</v>
      </c>
      <c r="E127" s="10">
        <v>16.0</v>
      </c>
      <c r="H127" s="10" t="s">
        <v>3032</v>
      </c>
      <c r="I127" s="10">
        <v>1.0</v>
      </c>
      <c r="J127" s="10" t="s">
        <v>3034</v>
      </c>
    </row>
    <row r="128">
      <c r="A128" s="10" t="s">
        <v>3025</v>
      </c>
      <c r="B128" s="31">
        <v>0.1367824074074074</v>
      </c>
      <c r="C128" s="10" t="s">
        <v>69</v>
      </c>
      <c r="D128" s="10" t="s">
        <v>100</v>
      </c>
      <c r="E128" s="10" t="s">
        <v>88</v>
      </c>
      <c r="F128" s="10">
        <v>1.0</v>
      </c>
    </row>
    <row r="129">
      <c r="A129" s="10" t="s">
        <v>3025</v>
      </c>
      <c r="B129" s="31">
        <v>0.13716435185185186</v>
      </c>
      <c r="C129" s="10" t="s">
        <v>82</v>
      </c>
      <c r="D129" s="10" t="s">
        <v>91</v>
      </c>
      <c r="E129" s="10">
        <v>6.0</v>
      </c>
      <c r="H129" s="10" t="s">
        <v>571</v>
      </c>
    </row>
    <row r="130">
      <c r="A130" s="10" t="s">
        <v>3025</v>
      </c>
      <c r="B130" s="31">
        <v>0.1376388888888889</v>
      </c>
      <c r="C130" s="10" t="s">
        <v>74</v>
      </c>
      <c r="D130" s="10" t="s">
        <v>73</v>
      </c>
      <c r="E130" s="10" t="s">
        <v>75</v>
      </c>
      <c r="F130" s="10" t="s">
        <v>75</v>
      </c>
      <c r="J130" s="10" t="s">
        <v>2293</v>
      </c>
    </row>
    <row r="131">
      <c r="A131" s="10" t="s">
        <v>3025</v>
      </c>
      <c r="B131" s="31">
        <v>0.1376388888888889</v>
      </c>
      <c r="C131" s="10" t="s">
        <v>74</v>
      </c>
      <c r="D131" s="10" t="s">
        <v>73</v>
      </c>
      <c r="E131" s="10">
        <v>23.0</v>
      </c>
      <c r="F131" s="10" t="s">
        <v>75</v>
      </c>
      <c r="J131" s="10" t="s">
        <v>2911</v>
      </c>
    </row>
    <row r="132">
      <c r="A132" s="10" t="s">
        <v>3025</v>
      </c>
      <c r="B132" s="31">
        <v>0.13769675925925925</v>
      </c>
      <c r="C132" s="10" t="s">
        <v>84</v>
      </c>
      <c r="D132" s="10" t="s">
        <v>67</v>
      </c>
      <c r="E132" s="10" t="s">
        <v>68</v>
      </c>
      <c r="F132" s="10">
        <v>20.0</v>
      </c>
    </row>
    <row r="133">
      <c r="A133" s="10" t="s">
        <v>3025</v>
      </c>
      <c r="B133" s="31">
        <v>0.13828703703703704</v>
      </c>
      <c r="C133" s="10" t="s">
        <v>968</v>
      </c>
      <c r="D133" s="10" t="s">
        <v>120</v>
      </c>
      <c r="E133" s="10">
        <v>26.0</v>
      </c>
      <c r="H133" s="10" t="s">
        <v>3073</v>
      </c>
      <c r="J133" s="10" t="s">
        <v>1208</v>
      </c>
    </row>
    <row r="134">
      <c r="A134" s="10" t="s">
        <v>3025</v>
      </c>
      <c r="B134" s="31">
        <v>0.13965277777777776</v>
      </c>
      <c r="C134" s="10" t="s">
        <v>69</v>
      </c>
      <c r="D134" s="10" t="s">
        <v>120</v>
      </c>
      <c r="E134" s="10">
        <v>21.0</v>
      </c>
      <c r="J134" s="10" t="s">
        <v>155</v>
      </c>
    </row>
    <row r="135">
      <c r="A135" s="10" t="s">
        <v>3025</v>
      </c>
      <c r="B135" s="31">
        <v>0.13965277777777776</v>
      </c>
      <c r="C135" s="10" t="s">
        <v>66</v>
      </c>
      <c r="D135" s="10" t="s">
        <v>120</v>
      </c>
      <c r="E135" s="10">
        <v>15.0</v>
      </c>
      <c r="J135" s="10" t="s">
        <v>155</v>
      </c>
    </row>
    <row r="136">
      <c r="A136" s="10" t="s">
        <v>3025</v>
      </c>
      <c r="B136" s="31">
        <v>0.13965277777777776</v>
      </c>
      <c r="C136" s="10" t="s">
        <v>70</v>
      </c>
      <c r="D136" s="10" t="s">
        <v>120</v>
      </c>
      <c r="E136" s="10">
        <v>9.0</v>
      </c>
      <c r="J136" s="10" t="s">
        <v>155</v>
      </c>
    </row>
    <row r="137">
      <c r="A137" s="10" t="s">
        <v>3025</v>
      </c>
      <c r="B137" s="31">
        <v>0.13965277777777776</v>
      </c>
      <c r="C137" s="10" t="s">
        <v>82</v>
      </c>
      <c r="D137" s="10" t="s">
        <v>120</v>
      </c>
      <c r="E137" s="10">
        <v>27.0</v>
      </c>
      <c r="J137" s="10" t="s">
        <v>155</v>
      </c>
    </row>
    <row r="138">
      <c r="A138" s="10" t="s">
        <v>3025</v>
      </c>
      <c r="B138" s="31">
        <v>0.13965277777777776</v>
      </c>
      <c r="C138" s="10" t="s">
        <v>968</v>
      </c>
      <c r="D138" s="10" t="s">
        <v>120</v>
      </c>
      <c r="E138" s="10" t="s">
        <v>75</v>
      </c>
      <c r="J138" s="10" t="s">
        <v>155</v>
      </c>
    </row>
    <row r="139">
      <c r="A139" s="10" t="s">
        <v>3025</v>
      </c>
      <c r="B139" s="31">
        <v>0.14256944444444444</v>
      </c>
      <c r="C139" s="10" t="s">
        <v>69</v>
      </c>
      <c r="D139" s="10" t="s">
        <v>128</v>
      </c>
      <c r="E139" s="10">
        <v>27.0</v>
      </c>
      <c r="F139">
        <f>E139-9</f>
        <v>18</v>
      </c>
    </row>
    <row r="140">
      <c r="A140" s="10" t="s">
        <v>3025</v>
      </c>
      <c r="B140" s="31">
        <v>0.14256944444444444</v>
      </c>
      <c r="C140" s="10" t="s">
        <v>69</v>
      </c>
      <c r="D140" s="10" t="s">
        <v>130</v>
      </c>
      <c r="E140" s="10">
        <v>12.0</v>
      </c>
      <c r="F140">
        <f>E140-1</f>
        <v>11</v>
      </c>
    </row>
    <row r="141">
      <c r="A141" s="10" t="s">
        <v>3025</v>
      </c>
      <c r="B141" s="31">
        <v>0.14359953703703704</v>
      </c>
      <c r="C141" s="10" t="s">
        <v>69</v>
      </c>
      <c r="D141" s="10" t="s">
        <v>128</v>
      </c>
      <c r="E141" s="10">
        <v>20.0</v>
      </c>
      <c r="F141">
        <f>E141-9</f>
        <v>11</v>
      </c>
    </row>
    <row r="142">
      <c r="A142" s="10" t="s">
        <v>3025</v>
      </c>
      <c r="B142" s="31">
        <v>0.14582175925925925</v>
      </c>
      <c r="C142" s="10" t="s">
        <v>69</v>
      </c>
      <c r="D142" s="10" t="s">
        <v>83</v>
      </c>
      <c r="E142" s="10" t="s">
        <v>88</v>
      </c>
      <c r="F142" s="10">
        <v>1.0</v>
      </c>
    </row>
    <row r="143">
      <c r="A143" s="10" t="s">
        <v>3025</v>
      </c>
      <c r="B143" s="31">
        <v>0.14726851851851852</v>
      </c>
      <c r="C143" s="10" t="s">
        <v>968</v>
      </c>
      <c r="D143" s="10" t="s">
        <v>67</v>
      </c>
      <c r="E143" s="10">
        <v>18.0</v>
      </c>
      <c r="F143">
        <f>E143-9</f>
        <v>9</v>
      </c>
    </row>
    <row r="144">
      <c r="A144" s="10" t="s">
        <v>3025</v>
      </c>
      <c r="B144" s="31">
        <v>0.1472800925925926</v>
      </c>
      <c r="C144" s="10" t="s">
        <v>69</v>
      </c>
      <c r="D144" s="10" t="s">
        <v>67</v>
      </c>
      <c r="E144" s="10">
        <v>17.0</v>
      </c>
      <c r="F144" s="10" t="s">
        <v>75</v>
      </c>
      <c r="J144" s="10" t="s">
        <v>2537</v>
      </c>
    </row>
    <row r="145">
      <c r="A145" s="10" t="s">
        <v>3025</v>
      </c>
      <c r="B145" s="31">
        <v>0.14827546296296296</v>
      </c>
      <c r="C145" s="10" t="s">
        <v>70</v>
      </c>
      <c r="D145" s="10" t="s">
        <v>83</v>
      </c>
      <c r="E145" s="10">
        <v>10.0</v>
      </c>
      <c r="F145" s="77">
        <f>E145-12</f>
        <v>-2</v>
      </c>
    </row>
    <row r="146">
      <c r="A146" s="10" t="s">
        <v>3025</v>
      </c>
      <c r="B146" s="31">
        <v>0.1512962962962963</v>
      </c>
      <c r="C146" s="10" t="s">
        <v>968</v>
      </c>
      <c r="D146" s="10" t="s">
        <v>67</v>
      </c>
      <c r="E146" s="10">
        <v>30.0</v>
      </c>
      <c r="F146" s="10" t="s">
        <v>75</v>
      </c>
      <c r="J146" s="10" t="s">
        <v>2537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3074</v>
      </c>
      <c r="B2" s="31">
        <v>0.009398148148148149</v>
      </c>
      <c r="C2" s="10" t="s">
        <v>82</v>
      </c>
      <c r="D2" s="10" t="s">
        <v>87</v>
      </c>
      <c r="E2" s="10">
        <v>20.0</v>
      </c>
      <c r="F2">
        <f>E2-1</f>
        <v>19</v>
      </c>
    </row>
    <row r="3">
      <c r="A3" s="10" t="s">
        <v>3074</v>
      </c>
      <c r="B3" s="31">
        <v>0.00949074074074074</v>
      </c>
      <c r="C3" s="10" t="s">
        <v>66</v>
      </c>
      <c r="D3" s="10" t="s">
        <v>87</v>
      </c>
      <c r="E3" s="10">
        <v>18.0</v>
      </c>
      <c r="F3">
        <f>E3-0</f>
        <v>18</v>
      </c>
    </row>
    <row r="4">
      <c r="A4" s="10" t="s">
        <v>3074</v>
      </c>
      <c r="B4" s="31">
        <v>0.00949074074074074</v>
      </c>
      <c r="C4" s="10" t="s">
        <v>69</v>
      </c>
      <c r="D4" s="10" t="s">
        <v>87</v>
      </c>
      <c r="E4" s="10">
        <v>17.0</v>
      </c>
      <c r="F4">
        <f>E4-4</f>
        <v>13</v>
      </c>
    </row>
    <row r="5">
      <c r="A5" s="10" t="s">
        <v>3074</v>
      </c>
      <c r="B5" s="31">
        <v>0.00949074074074074</v>
      </c>
      <c r="C5" s="10" t="s">
        <v>968</v>
      </c>
      <c r="D5" s="10" t="s">
        <v>87</v>
      </c>
      <c r="E5" s="10">
        <v>16.0</v>
      </c>
      <c r="F5">
        <f>E5-1</f>
        <v>15</v>
      </c>
    </row>
    <row r="6">
      <c r="A6" s="10" t="s">
        <v>3074</v>
      </c>
      <c r="B6" s="31">
        <v>0.009722222222222222</v>
      </c>
      <c r="C6" s="10" t="s">
        <v>84</v>
      </c>
      <c r="D6" s="10" t="s">
        <v>87</v>
      </c>
      <c r="E6" s="10" t="s">
        <v>75</v>
      </c>
      <c r="F6" s="10" t="s">
        <v>75</v>
      </c>
    </row>
    <row r="7">
      <c r="A7" s="10" t="s">
        <v>3074</v>
      </c>
      <c r="B7" s="31">
        <v>0.009722222222222222</v>
      </c>
      <c r="C7" s="10" t="s">
        <v>84</v>
      </c>
      <c r="D7" s="10" t="s">
        <v>87</v>
      </c>
      <c r="E7" s="10">
        <v>11.0</v>
      </c>
      <c r="F7">
        <f>E7-2</f>
        <v>9</v>
      </c>
    </row>
    <row r="8">
      <c r="A8" s="10" t="s">
        <v>3074</v>
      </c>
      <c r="B8" s="31">
        <v>0.00982638888888889</v>
      </c>
      <c r="C8" s="10" t="s">
        <v>74</v>
      </c>
      <c r="D8" s="10" t="s">
        <v>87</v>
      </c>
      <c r="E8" s="10">
        <v>7.0</v>
      </c>
      <c r="F8">
        <f t="shared" ref="F8:F9" si="1">E8-5</f>
        <v>2</v>
      </c>
    </row>
    <row r="9">
      <c r="A9" s="10" t="s">
        <v>3074</v>
      </c>
      <c r="B9" s="31">
        <v>0.00982638888888889</v>
      </c>
      <c r="C9" s="10" t="s">
        <v>70</v>
      </c>
      <c r="D9" s="10" t="s">
        <v>87</v>
      </c>
      <c r="E9" s="10">
        <v>8.0</v>
      </c>
      <c r="F9">
        <f t="shared" si="1"/>
        <v>3</v>
      </c>
    </row>
    <row r="10">
      <c r="A10" s="10" t="s">
        <v>3074</v>
      </c>
      <c r="B10" s="31">
        <v>0.011342592592592593</v>
      </c>
      <c r="C10" s="10" t="s">
        <v>66</v>
      </c>
      <c r="D10" s="10" t="s">
        <v>89</v>
      </c>
      <c r="E10" s="10">
        <v>16.0</v>
      </c>
      <c r="F10">
        <f>E10-9</f>
        <v>7</v>
      </c>
      <c r="J10" s="10" t="s">
        <v>3075</v>
      </c>
    </row>
    <row r="11">
      <c r="A11" s="10" t="s">
        <v>3074</v>
      </c>
      <c r="B11" s="31">
        <v>0.011400462962962963</v>
      </c>
      <c r="C11" s="10" t="s">
        <v>66</v>
      </c>
      <c r="D11" s="10" t="s">
        <v>89</v>
      </c>
      <c r="E11" s="10" t="s">
        <v>88</v>
      </c>
      <c r="F11" s="10">
        <v>1.0</v>
      </c>
      <c r="J11" s="10" t="s">
        <v>3075</v>
      </c>
    </row>
    <row r="12">
      <c r="A12" s="10" t="s">
        <v>3074</v>
      </c>
      <c r="B12" s="31">
        <v>0.011435185185185185</v>
      </c>
      <c r="C12" s="10" t="s">
        <v>66</v>
      </c>
      <c r="D12" s="10" t="s">
        <v>89</v>
      </c>
      <c r="E12" s="10">
        <v>22.0</v>
      </c>
      <c r="F12">
        <f>E12-9</f>
        <v>13</v>
      </c>
      <c r="J12" s="10" t="s">
        <v>3075</v>
      </c>
    </row>
    <row r="13">
      <c r="A13" s="10" t="s">
        <v>3074</v>
      </c>
      <c r="B13" s="31">
        <v>0.011585648148148149</v>
      </c>
      <c r="C13" s="10" t="s">
        <v>66</v>
      </c>
      <c r="D13" s="10" t="s">
        <v>91</v>
      </c>
      <c r="E13" s="10">
        <v>14.0</v>
      </c>
      <c r="H13" s="10" t="s">
        <v>3076</v>
      </c>
    </row>
    <row r="14">
      <c r="A14" s="10" t="s">
        <v>3074</v>
      </c>
      <c r="B14" s="31">
        <v>0.012152777777777778</v>
      </c>
      <c r="C14" s="10" t="s">
        <v>69</v>
      </c>
      <c r="D14" s="10" t="s">
        <v>89</v>
      </c>
      <c r="E14" s="10">
        <v>29.0</v>
      </c>
      <c r="F14" s="77">
        <f>E14-9</f>
        <v>20</v>
      </c>
      <c r="J14" s="10" t="s">
        <v>3077</v>
      </c>
    </row>
    <row r="15">
      <c r="A15" s="10" t="s">
        <v>3074</v>
      </c>
      <c r="B15" s="31">
        <v>0.012476851851851852</v>
      </c>
      <c r="C15" s="10" t="s">
        <v>69</v>
      </c>
      <c r="D15" s="10" t="s">
        <v>91</v>
      </c>
      <c r="E15" s="10">
        <v>16.0</v>
      </c>
      <c r="H15" s="10" t="s">
        <v>3078</v>
      </c>
    </row>
    <row r="16">
      <c r="A16" s="10" t="s">
        <v>3074</v>
      </c>
      <c r="B16" s="31">
        <v>0.014988425925925926</v>
      </c>
      <c r="C16" s="10" t="s">
        <v>74</v>
      </c>
      <c r="D16" s="10" t="s">
        <v>580</v>
      </c>
      <c r="E16" s="10">
        <v>15.0</v>
      </c>
      <c r="F16">
        <f>E16-0</f>
        <v>15</v>
      </c>
      <c r="J16" s="10" t="s">
        <v>3079</v>
      </c>
    </row>
    <row r="17">
      <c r="A17" s="10" t="s">
        <v>3074</v>
      </c>
      <c r="B17" s="31">
        <v>0.01747685185185185</v>
      </c>
      <c r="C17" s="10" t="s">
        <v>70</v>
      </c>
      <c r="D17" s="10" t="s">
        <v>93</v>
      </c>
      <c r="E17" s="10">
        <v>26.0</v>
      </c>
      <c r="F17" s="10" t="s">
        <v>75</v>
      </c>
      <c r="J17" s="10" t="s">
        <v>3080</v>
      </c>
    </row>
    <row r="18">
      <c r="A18" s="10" t="s">
        <v>3074</v>
      </c>
      <c r="B18" s="31">
        <v>0.01747685185185185</v>
      </c>
      <c r="C18" s="10" t="s">
        <v>70</v>
      </c>
      <c r="D18" s="10" t="s">
        <v>93</v>
      </c>
      <c r="E18" s="10">
        <v>15.0</v>
      </c>
      <c r="F18" s="10" t="s">
        <v>75</v>
      </c>
      <c r="J18" s="10" t="s">
        <v>2291</v>
      </c>
    </row>
    <row r="19">
      <c r="A19" s="10" t="s">
        <v>3074</v>
      </c>
      <c r="B19" s="31">
        <v>0.017766203703703704</v>
      </c>
      <c r="C19" s="10" t="s">
        <v>70</v>
      </c>
      <c r="D19" s="10" t="s">
        <v>93</v>
      </c>
      <c r="E19" s="10">
        <v>26.0</v>
      </c>
      <c r="F19" s="10" t="s">
        <v>75</v>
      </c>
      <c r="J19" s="10" t="s">
        <v>3080</v>
      </c>
    </row>
    <row r="20">
      <c r="A20" s="10" t="s">
        <v>3074</v>
      </c>
      <c r="B20" s="31">
        <v>0.017766203703703704</v>
      </c>
      <c r="C20" s="10" t="s">
        <v>70</v>
      </c>
      <c r="D20" s="10" t="s">
        <v>93</v>
      </c>
      <c r="E20" s="10" t="s">
        <v>75</v>
      </c>
      <c r="F20" s="10" t="s">
        <v>75</v>
      </c>
      <c r="J20" s="10" t="s">
        <v>2291</v>
      </c>
    </row>
    <row r="21">
      <c r="A21" s="10" t="s">
        <v>3074</v>
      </c>
      <c r="B21" s="31">
        <v>0.017997685185185186</v>
      </c>
      <c r="C21" s="10" t="s">
        <v>70</v>
      </c>
      <c r="D21" s="10" t="s">
        <v>91</v>
      </c>
      <c r="E21" s="10">
        <v>13.0</v>
      </c>
      <c r="H21" s="10" t="s">
        <v>3081</v>
      </c>
    </row>
    <row r="22">
      <c r="A22" s="10" t="s">
        <v>3074</v>
      </c>
      <c r="B22" s="31">
        <v>0.01810185185185185</v>
      </c>
      <c r="C22" s="10" t="s">
        <v>70</v>
      </c>
      <c r="D22" s="10" t="s">
        <v>91</v>
      </c>
      <c r="E22" s="10">
        <v>11.0</v>
      </c>
      <c r="H22" s="10" t="s">
        <v>3082</v>
      </c>
    </row>
    <row r="23">
      <c r="A23" s="10" t="s">
        <v>3074</v>
      </c>
      <c r="B23" s="31">
        <v>0.022256944444444444</v>
      </c>
      <c r="C23" s="10" t="s">
        <v>82</v>
      </c>
      <c r="D23" s="10" t="s">
        <v>91</v>
      </c>
      <c r="E23" s="10">
        <v>68.0</v>
      </c>
      <c r="H23" s="10" t="s">
        <v>3083</v>
      </c>
      <c r="J23" s="10" t="s">
        <v>3084</v>
      </c>
    </row>
    <row r="24">
      <c r="A24" s="10" t="s">
        <v>3074</v>
      </c>
      <c r="B24" s="31">
        <v>0.02329861111111111</v>
      </c>
      <c r="C24" s="10" t="s">
        <v>66</v>
      </c>
      <c r="D24" s="10" t="s">
        <v>89</v>
      </c>
      <c r="E24" s="10">
        <v>11.0</v>
      </c>
      <c r="F24">
        <f t="shared" ref="F24:F25" si="2">E24-9</f>
        <v>2</v>
      </c>
      <c r="J24" s="10" t="s">
        <v>3075</v>
      </c>
    </row>
    <row r="25">
      <c r="A25" s="10" t="s">
        <v>3074</v>
      </c>
      <c r="B25" s="31">
        <v>0.02332175925925926</v>
      </c>
      <c r="C25" s="10" t="s">
        <v>66</v>
      </c>
      <c r="D25" s="10" t="s">
        <v>89</v>
      </c>
      <c r="E25" s="10">
        <v>23.0</v>
      </c>
      <c r="F25">
        <f t="shared" si="2"/>
        <v>14</v>
      </c>
      <c r="J25" s="10" t="s">
        <v>3075</v>
      </c>
    </row>
    <row r="26">
      <c r="A26" s="10" t="s">
        <v>3074</v>
      </c>
      <c r="B26" s="31">
        <v>0.023368055555555555</v>
      </c>
      <c r="C26" s="10" t="s">
        <v>66</v>
      </c>
      <c r="D26" s="10" t="s">
        <v>89</v>
      </c>
      <c r="E26" s="10" t="s">
        <v>75</v>
      </c>
      <c r="F26" s="10" t="s">
        <v>75</v>
      </c>
      <c r="J26" s="10" t="s">
        <v>3075</v>
      </c>
    </row>
    <row r="27">
      <c r="A27" s="10" t="s">
        <v>3074</v>
      </c>
      <c r="B27" s="31">
        <v>0.024027777777777776</v>
      </c>
      <c r="C27" s="10" t="s">
        <v>69</v>
      </c>
      <c r="D27" s="10" t="s">
        <v>79</v>
      </c>
      <c r="E27" s="10" t="s">
        <v>68</v>
      </c>
      <c r="F27" s="10">
        <v>20.0</v>
      </c>
    </row>
    <row r="28">
      <c r="A28" s="10" t="s">
        <v>3074</v>
      </c>
      <c r="B28" s="31">
        <v>0.025046296296296296</v>
      </c>
      <c r="C28" s="10" t="s">
        <v>69</v>
      </c>
      <c r="D28" s="10" t="s">
        <v>120</v>
      </c>
      <c r="E28" s="10">
        <v>8.0</v>
      </c>
      <c r="H28" s="10" t="s">
        <v>3085</v>
      </c>
      <c r="J28" s="10" t="s">
        <v>1232</v>
      </c>
    </row>
    <row r="29">
      <c r="A29" s="10" t="s">
        <v>3074</v>
      </c>
      <c r="B29" s="31">
        <v>0.02701388888888889</v>
      </c>
      <c r="C29" s="10" t="s">
        <v>84</v>
      </c>
      <c r="D29" s="10" t="s">
        <v>81</v>
      </c>
      <c r="E29" s="10" t="s">
        <v>68</v>
      </c>
      <c r="F29" s="10">
        <v>20.0</v>
      </c>
    </row>
    <row r="30">
      <c r="A30" s="10" t="s">
        <v>3074</v>
      </c>
      <c r="B30" s="31">
        <v>0.02704861111111111</v>
      </c>
      <c r="C30" s="10" t="s">
        <v>70</v>
      </c>
      <c r="D30" s="10" t="s">
        <v>81</v>
      </c>
      <c r="E30" s="10" t="s">
        <v>88</v>
      </c>
      <c r="F30" s="10">
        <v>1.0</v>
      </c>
      <c r="J30" s="10" t="s">
        <v>3037</v>
      </c>
    </row>
    <row r="31">
      <c r="A31" s="10" t="s">
        <v>3074</v>
      </c>
      <c r="B31" s="31">
        <v>0.027083333333333334</v>
      </c>
      <c r="C31" s="10" t="s">
        <v>74</v>
      </c>
      <c r="D31" s="10" t="s">
        <v>81</v>
      </c>
      <c r="E31" s="10">
        <v>23.0</v>
      </c>
      <c r="F31" s="10" t="s">
        <v>75</v>
      </c>
      <c r="J31" s="10" t="s">
        <v>1967</v>
      </c>
    </row>
    <row r="32">
      <c r="A32" s="10" t="s">
        <v>3074</v>
      </c>
      <c r="B32" s="31">
        <v>0.027870370370370372</v>
      </c>
      <c r="C32" s="10" t="s">
        <v>70</v>
      </c>
      <c r="D32" s="10" t="s">
        <v>93</v>
      </c>
      <c r="E32" s="10" t="s">
        <v>75</v>
      </c>
      <c r="F32" s="10" t="s">
        <v>75</v>
      </c>
      <c r="J32" s="10" t="s">
        <v>2293</v>
      </c>
    </row>
    <row r="33">
      <c r="A33" s="10" t="s">
        <v>3074</v>
      </c>
      <c r="B33" s="31">
        <v>0.027870370370370372</v>
      </c>
      <c r="C33" s="10" t="s">
        <v>70</v>
      </c>
      <c r="D33" s="10" t="s">
        <v>93</v>
      </c>
      <c r="E33" s="10">
        <v>25.0</v>
      </c>
      <c r="F33" s="10" t="s">
        <v>75</v>
      </c>
      <c r="J33" s="10" t="s">
        <v>2700</v>
      </c>
    </row>
    <row r="34">
      <c r="A34" s="10" t="s">
        <v>3074</v>
      </c>
      <c r="B34" s="31">
        <v>0.028125</v>
      </c>
      <c r="C34" s="10" t="s">
        <v>70</v>
      </c>
      <c r="D34" s="10" t="s">
        <v>91</v>
      </c>
      <c r="E34" s="10">
        <v>10.0</v>
      </c>
      <c r="H34" s="10" t="s">
        <v>3086</v>
      </c>
      <c r="J34" s="10" t="s">
        <v>3087</v>
      </c>
    </row>
    <row r="35">
      <c r="A35" s="10" t="s">
        <v>3074</v>
      </c>
      <c r="B35" s="31">
        <v>0.029108796296296296</v>
      </c>
      <c r="C35" s="10" t="s">
        <v>84</v>
      </c>
      <c r="D35" s="10" t="s">
        <v>93</v>
      </c>
      <c r="E35" s="10" t="s">
        <v>75</v>
      </c>
      <c r="J35" s="10" t="s">
        <v>2291</v>
      </c>
    </row>
    <row r="36">
      <c r="A36" s="10" t="s">
        <v>3074</v>
      </c>
      <c r="B36" s="31">
        <v>0.029108796296296296</v>
      </c>
      <c r="C36" s="10" t="s">
        <v>84</v>
      </c>
      <c r="D36" s="10" t="s">
        <v>93</v>
      </c>
      <c r="E36" s="10">
        <v>20.0</v>
      </c>
      <c r="F36">
        <f>E36-9</f>
        <v>11</v>
      </c>
      <c r="J36" s="10" t="s">
        <v>3088</v>
      </c>
    </row>
    <row r="37">
      <c r="A37" s="10" t="s">
        <v>3074</v>
      </c>
      <c r="B37" s="31">
        <v>0.029328703703703704</v>
      </c>
      <c r="C37" s="10" t="s">
        <v>84</v>
      </c>
      <c r="D37" s="10" t="s">
        <v>91</v>
      </c>
      <c r="E37" s="10">
        <v>19.0</v>
      </c>
      <c r="H37" s="10" t="s">
        <v>3089</v>
      </c>
    </row>
    <row r="38">
      <c r="A38" s="10" t="s">
        <v>3074</v>
      </c>
      <c r="B38" s="31">
        <v>0.02962962962962963</v>
      </c>
      <c r="C38" s="10" t="s">
        <v>84</v>
      </c>
      <c r="D38" s="10" t="s">
        <v>93</v>
      </c>
      <c r="E38" s="10" t="s">
        <v>75</v>
      </c>
      <c r="J38" s="10" t="s">
        <v>2291</v>
      </c>
    </row>
    <row r="39">
      <c r="A39" s="10" t="s">
        <v>3074</v>
      </c>
      <c r="B39" s="31">
        <v>0.02962962962962963</v>
      </c>
      <c r="C39" s="10" t="s">
        <v>84</v>
      </c>
      <c r="D39" s="10" t="s">
        <v>93</v>
      </c>
      <c r="E39" s="10">
        <v>20.0</v>
      </c>
      <c r="F39">
        <f>E39-9</f>
        <v>11</v>
      </c>
      <c r="J39" s="10" t="s">
        <v>3088</v>
      </c>
    </row>
    <row r="40">
      <c r="A40" s="10" t="s">
        <v>3074</v>
      </c>
      <c r="B40" s="31">
        <v>0.029780092592592594</v>
      </c>
      <c r="C40" s="10" t="s">
        <v>84</v>
      </c>
      <c r="D40" s="10" t="s">
        <v>91</v>
      </c>
      <c r="E40" s="10">
        <v>19.0</v>
      </c>
      <c r="H40" s="10" t="s">
        <v>3089</v>
      </c>
    </row>
    <row r="41">
      <c r="A41" s="10" t="s">
        <v>3074</v>
      </c>
      <c r="B41" s="31">
        <v>0.03037037037037037</v>
      </c>
      <c r="C41" s="10" t="s">
        <v>70</v>
      </c>
      <c r="D41" s="10" t="s">
        <v>93</v>
      </c>
      <c r="E41" s="10" t="s">
        <v>68</v>
      </c>
      <c r="F41" s="10">
        <v>20.0</v>
      </c>
      <c r="J41" s="10" t="s">
        <v>3090</v>
      </c>
    </row>
    <row r="42">
      <c r="A42" s="10" t="s">
        <v>3074</v>
      </c>
      <c r="B42" s="31">
        <v>0.030439814814814815</v>
      </c>
      <c r="C42" s="10" t="s">
        <v>70</v>
      </c>
      <c r="D42" s="10" t="s">
        <v>93</v>
      </c>
      <c r="E42" s="10">
        <v>21.0</v>
      </c>
      <c r="F42" s="10" t="s">
        <v>75</v>
      </c>
      <c r="J42" s="10" t="s">
        <v>3090</v>
      </c>
    </row>
    <row r="43">
      <c r="A43" s="10" t="s">
        <v>3074</v>
      </c>
      <c r="B43" s="31">
        <v>0.03071759259259259</v>
      </c>
      <c r="C43" s="10" t="s">
        <v>70</v>
      </c>
      <c r="D43" s="10" t="s">
        <v>91</v>
      </c>
      <c r="E43" s="10">
        <v>18.0</v>
      </c>
      <c r="H43" s="10" t="s">
        <v>3091</v>
      </c>
    </row>
    <row r="44">
      <c r="A44" s="10" t="s">
        <v>3074</v>
      </c>
      <c r="B44" s="31">
        <v>0.03076388888888889</v>
      </c>
      <c r="C44" s="10" t="s">
        <v>70</v>
      </c>
      <c r="D44" s="10" t="s">
        <v>91</v>
      </c>
      <c r="E44" s="10">
        <v>13.0</v>
      </c>
      <c r="H44" s="10" t="s">
        <v>3081</v>
      </c>
    </row>
    <row r="45">
      <c r="A45" s="10" t="s">
        <v>3074</v>
      </c>
      <c r="B45" s="31">
        <v>0.031157407407407408</v>
      </c>
      <c r="C45" s="10" t="s">
        <v>70</v>
      </c>
      <c r="D45" s="10" t="s">
        <v>93</v>
      </c>
      <c r="E45" s="10">
        <v>21.0</v>
      </c>
      <c r="F45" s="10" t="s">
        <v>75</v>
      </c>
      <c r="J45" s="10" t="s">
        <v>3090</v>
      </c>
    </row>
    <row r="46">
      <c r="A46" s="10" t="s">
        <v>3074</v>
      </c>
      <c r="B46" s="31">
        <v>0.03121527777777778</v>
      </c>
      <c r="C46" s="10" t="s">
        <v>70</v>
      </c>
      <c r="D46" s="10" t="s">
        <v>93</v>
      </c>
      <c r="E46" s="10">
        <v>19.0</v>
      </c>
      <c r="F46" s="10" t="s">
        <v>75</v>
      </c>
      <c r="J46" s="10" t="s">
        <v>3090</v>
      </c>
    </row>
    <row r="47">
      <c r="A47" s="10" t="s">
        <v>3074</v>
      </c>
      <c r="B47" s="31">
        <v>0.03128472222222222</v>
      </c>
      <c r="C47" s="10" t="s">
        <v>70</v>
      </c>
      <c r="D47" s="10" t="s">
        <v>91</v>
      </c>
      <c r="E47" s="10">
        <v>10.0</v>
      </c>
      <c r="H47" s="10" t="s">
        <v>3092</v>
      </c>
    </row>
    <row r="48">
      <c r="A48" s="10" t="s">
        <v>3074</v>
      </c>
      <c r="B48" s="31">
        <v>0.03194444444444444</v>
      </c>
      <c r="C48" s="10" t="s">
        <v>70</v>
      </c>
      <c r="D48" s="10" t="s">
        <v>81</v>
      </c>
      <c r="E48" s="10" t="s">
        <v>75</v>
      </c>
      <c r="F48" s="10" t="s">
        <v>75</v>
      </c>
      <c r="J48" s="10" t="s">
        <v>2291</v>
      </c>
    </row>
    <row r="49">
      <c r="A49" s="10" t="s">
        <v>3074</v>
      </c>
      <c r="B49" s="31">
        <v>0.03194444444444444</v>
      </c>
      <c r="C49" s="10" t="s">
        <v>70</v>
      </c>
      <c r="D49" s="10" t="s">
        <v>81</v>
      </c>
      <c r="E49" s="10">
        <v>21.0</v>
      </c>
      <c r="F49" s="10" t="s">
        <v>75</v>
      </c>
      <c r="J49" s="10" t="s">
        <v>1967</v>
      </c>
    </row>
    <row r="50">
      <c r="A50" s="10" t="s">
        <v>3074</v>
      </c>
      <c r="B50" s="31">
        <v>0.033101851851851855</v>
      </c>
      <c r="C50" s="10" t="s">
        <v>74</v>
      </c>
      <c r="D50" s="10" t="s">
        <v>93</v>
      </c>
      <c r="E50" s="10" t="s">
        <v>75</v>
      </c>
      <c r="F50" s="10" t="s">
        <v>75</v>
      </c>
      <c r="J50" s="10" t="s">
        <v>2291</v>
      </c>
    </row>
    <row r="51">
      <c r="A51" s="10" t="s">
        <v>3074</v>
      </c>
      <c r="B51" s="31">
        <v>0.033101851851851855</v>
      </c>
      <c r="C51" s="10" t="s">
        <v>74</v>
      </c>
      <c r="D51" s="10" t="s">
        <v>93</v>
      </c>
      <c r="E51" s="10">
        <v>26.0</v>
      </c>
      <c r="F51" s="10" t="s">
        <v>75</v>
      </c>
      <c r="J51" s="10" t="s">
        <v>3093</v>
      </c>
    </row>
    <row r="52">
      <c r="A52" s="10" t="s">
        <v>3074</v>
      </c>
      <c r="B52" s="31">
        <v>0.033796296296296297</v>
      </c>
      <c r="C52" s="10" t="s">
        <v>74</v>
      </c>
      <c r="D52" s="10" t="s">
        <v>91</v>
      </c>
      <c r="E52" s="10">
        <v>47.0</v>
      </c>
      <c r="H52" s="10" t="s">
        <v>3094</v>
      </c>
    </row>
    <row r="53">
      <c r="A53" s="10" t="s">
        <v>3074</v>
      </c>
      <c r="B53" s="31">
        <v>0.03418981481481481</v>
      </c>
      <c r="C53" s="10" t="s">
        <v>74</v>
      </c>
      <c r="D53" s="10" t="s">
        <v>93</v>
      </c>
      <c r="E53" s="10" t="s">
        <v>75</v>
      </c>
      <c r="F53" s="10" t="s">
        <v>75</v>
      </c>
      <c r="J53" s="10" t="s">
        <v>2291</v>
      </c>
    </row>
    <row r="54">
      <c r="A54" s="10" t="s">
        <v>3074</v>
      </c>
      <c r="B54" s="31">
        <v>0.03418981481481481</v>
      </c>
      <c r="C54" s="10" t="s">
        <v>74</v>
      </c>
      <c r="D54" s="10" t="s">
        <v>93</v>
      </c>
      <c r="E54" s="10">
        <v>29.0</v>
      </c>
      <c r="F54" s="10" t="s">
        <v>75</v>
      </c>
      <c r="J54" s="10" t="s">
        <v>3093</v>
      </c>
    </row>
    <row r="55">
      <c r="A55" s="10" t="s">
        <v>3074</v>
      </c>
      <c r="B55" s="31">
        <v>0.034270833333333334</v>
      </c>
      <c r="C55" s="10" t="s">
        <v>74</v>
      </c>
      <c r="D55" s="10" t="s">
        <v>91</v>
      </c>
      <c r="E55" s="10">
        <v>8.0</v>
      </c>
      <c r="H55" s="10" t="s">
        <v>3095</v>
      </c>
    </row>
    <row r="56">
      <c r="A56" s="10" t="s">
        <v>3074</v>
      </c>
      <c r="B56" s="31">
        <v>0.03724537037037037</v>
      </c>
      <c r="C56" s="10" t="s">
        <v>66</v>
      </c>
      <c r="D56" s="10" t="s">
        <v>89</v>
      </c>
      <c r="E56" s="10" t="s">
        <v>75</v>
      </c>
      <c r="F56" s="10" t="s">
        <v>75</v>
      </c>
      <c r="J56" s="10" t="s">
        <v>2291</v>
      </c>
    </row>
    <row r="57">
      <c r="A57" s="10" t="s">
        <v>3074</v>
      </c>
      <c r="B57" s="31">
        <v>0.03724537037037037</v>
      </c>
      <c r="C57" s="10" t="s">
        <v>66</v>
      </c>
      <c r="D57" s="10" t="s">
        <v>89</v>
      </c>
      <c r="E57" s="10">
        <v>21.0</v>
      </c>
      <c r="F57" s="10">
        <f>E57-9</f>
        <v>12</v>
      </c>
      <c r="J57" s="10" t="s">
        <v>3075</v>
      </c>
    </row>
    <row r="58">
      <c r="A58" s="10" t="s">
        <v>3074</v>
      </c>
      <c r="B58" s="31">
        <v>0.03730324074074074</v>
      </c>
      <c r="C58" s="10" t="s">
        <v>66</v>
      </c>
      <c r="D58" s="10" t="s">
        <v>89</v>
      </c>
      <c r="E58" s="10" t="s">
        <v>75</v>
      </c>
      <c r="F58" s="10" t="s">
        <v>75</v>
      </c>
      <c r="J58" s="10" t="s">
        <v>2291</v>
      </c>
    </row>
    <row r="59">
      <c r="A59" s="10" t="s">
        <v>3074</v>
      </c>
      <c r="B59" s="31">
        <v>0.03730324074074074</v>
      </c>
      <c r="C59" s="10" t="s">
        <v>66</v>
      </c>
      <c r="D59" s="10" t="s">
        <v>89</v>
      </c>
      <c r="E59" s="10">
        <v>25.0</v>
      </c>
      <c r="F59" s="10">
        <f>E59-9</f>
        <v>16</v>
      </c>
      <c r="J59" s="10" t="s">
        <v>3075</v>
      </c>
    </row>
    <row r="60">
      <c r="A60" s="10" t="s">
        <v>3074</v>
      </c>
      <c r="B60" s="31">
        <v>0.037349537037037035</v>
      </c>
      <c r="C60" s="10" t="s">
        <v>66</v>
      </c>
      <c r="D60" s="10" t="s">
        <v>89</v>
      </c>
      <c r="E60" s="10" t="s">
        <v>75</v>
      </c>
      <c r="F60" s="10" t="s">
        <v>75</v>
      </c>
      <c r="J60" s="10" t="s">
        <v>2291</v>
      </c>
    </row>
    <row r="61">
      <c r="A61" s="10" t="s">
        <v>3074</v>
      </c>
      <c r="B61" s="31">
        <v>0.037349537037037035</v>
      </c>
      <c r="C61" s="10" t="s">
        <v>66</v>
      </c>
      <c r="D61" s="10" t="s">
        <v>89</v>
      </c>
      <c r="E61" s="10">
        <v>20.0</v>
      </c>
      <c r="F61" s="10">
        <f>E61-9</f>
        <v>11</v>
      </c>
      <c r="J61" s="10" t="s">
        <v>3075</v>
      </c>
    </row>
    <row r="62">
      <c r="A62" s="10" t="s">
        <v>3074</v>
      </c>
      <c r="B62" s="31">
        <v>0.03743055555555556</v>
      </c>
      <c r="C62" s="10" t="s">
        <v>66</v>
      </c>
      <c r="D62" s="10" t="s">
        <v>91</v>
      </c>
      <c r="E62" s="10">
        <v>11.0</v>
      </c>
      <c r="H62" s="10" t="s">
        <v>3082</v>
      </c>
    </row>
    <row r="63">
      <c r="A63" s="10" t="s">
        <v>3074</v>
      </c>
      <c r="B63" s="31">
        <v>0.03743055555555556</v>
      </c>
      <c r="C63" s="10" t="s">
        <v>66</v>
      </c>
      <c r="D63" s="10" t="s">
        <v>91</v>
      </c>
      <c r="E63" s="10">
        <v>7.0</v>
      </c>
      <c r="H63" s="10" t="s">
        <v>3096</v>
      </c>
    </row>
    <row r="64">
      <c r="A64" s="10" t="s">
        <v>3074</v>
      </c>
      <c r="B64" s="31">
        <v>0.03743055555555556</v>
      </c>
      <c r="C64" s="10" t="s">
        <v>66</v>
      </c>
      <c r="D64" s="10" t="s">
        <v>91</v>
      </c>
      <c r="E64" s="10">
        <v>12.0</v>
      </c>
      <c r="H64" s="10" t="s">
        <v>3097</v>
      </c>
    </row>
    <row r="65">
      <c r="A65" s="10" t="s">
        <v>3074</v>
      </c>
      <c r="B65" s="31">
        <v>0.03827546296296296</v>
      </c>
      <c r="C65" s="10" t="s">
        <v>69</v>
      </c>
      <c r="D65" s="10" t="s">
        <v>89</v>
      </c>
      <c r="E65" s="10" t="s">
        <v>75</v>
      </c>
      <c r="F65" s="10" t="s">
        <v>75</v>
      </c>
      <c r="J65" s="10" t="s">
        <v>2291</v>
      </c>
    </row>
    <row r="66">
      <c r="A66" s="10" t="s">
        <v>3074</v>
      </c>
      <c r="B66" s="31">
        <v>0.03827546296296296</v>
      </c>
      <c r="C66" s="10" t="s">
        <v>69</v>
      </c>
      <c r="D66" s="10" t="s">
        <v>89</v>
      </c>
      <c r="E66" s="10">
        <v>23.0</v>
      </c>
      <c r="F66">
        <f>E66-9</f>
        <v>14</v>
      </c>
      <c r="J66" s="10" t="s">
        <v>3098</v>
      </c>
    </row>
    <row r="67">
      <c r="A67" s="10" t="s">
        <v>3074</v>
      </c>
      <c r="B67" s="31">
        <v>0.03890046296296296</v>
      </c>
      <c r="C67" s="10" t="s">
        <v>69</v>
      </c>
      <c r="D67" s="10" t="s">
        <v>91</v>
      </c>
      <c r="E67" s="10">
        <v>28.0</v>
      </c>
      <c r="H67" s="10" t="s">
        <v>3099</v>
      </c>
    </row>
    <row r="68">
      <c r="A68" s="10" t="s">
        <v>3074</v>
      </c>
      <c r="B68" s="31">
        <v>0.04045138888888889</v>
      </c>
      <c r="C68" s="10" t="s">
        <v>66</v>
      </c>
      <c r="D68" s="10" t="s">
        <v>580</v>
      </c>
      <c r="E68" s="10">
        <f t="shared" ref="E68:E69" si="3">F68+2</f>
        <v>6</v>
      </c>
      <c r="F68" s="10">
        <v>4.0</v>
      </c>
      <c r="J68" s="10" t="s">
        <v>2291</v>
      </c>
    </row>
    <row r="69">
      <c r="A69" s="10" t="s">
        <v>3074</v>
      </c>
      <c r="B69" s="31">
        <v>0.04045138888888889</v>
      </c>
      <c r="C69" s="10" t="s">
        <v>66</v>
      </c>
      <c r="D69" s="10" t="s">
        <v>580</v>
      </c>
      <c r="E69">
        <f t="shared" si="3"/>
        <v>7</v>
      </c>
      <c r="F69" s="10">
        <v>5.0</v>
      </c>
      <c r="J69" s="10" t="s">
        <v>3100</v>
      </c>
    </row>
    <row r="70">
      <c r="A70" s="10" t="s">
        <v>3074</v>
      </c>
      <c r="B70" s="31">
        <v>0.04064814814814815</v>
      </c>
      <c r="C70" s="10" t="s">
        <v>66</v>
      </c>
      <c r="D70" s="10" t="s">
        <v>91</v>
      </c>
      <c r="E70" s="10">
        <v>6.0</v>
      </c>
      <c r="H70" s="10" t="s">
        <v>3101</v>
      </c>
      <c r="J70" s="10" t="s">
        <v>3063</v>
      </c>
    </row>
    <row r="71">
      <c r="A71" s="10" t="s">
        <v>3074</v>
      </c>
      <c r="B71" s="31">
        <v>0.04146990740740741</v>
      </c>
      <c r="C71" s="10" t="s">
        <v>66</v>
      </c>
      <c r="D71" s="10" t="s">
        <v>91</v>
      </c>
      <c r="E71" s="10">
        <v>6.0</v>
      </c>
      <c r="H71" s="10" t="s">
        <v>3101</v>
      </c>
      <c r="J71" s="10" t="s">
        <v>3063</v>
      </c>
    </row>
    <row r="72">
      <c r="A72" s="10" t="s">
        <v>3074</v>
      </c>
      <c r="B72" s="31">
        <v>0.04310185185185185</v>
      </c>
      <c r="C72" s="10" t="s">
        <v>70</v>
      </c>
      <c r="D72" s="10" t="s">
        <v>79</v>
      </c>
      <c r="E72" s="10" t="s">
        <v>68</v>
      </c>
      <c r="F72" s="10">
        <v>20.0</v>
      </c>
    </row>
    <row r="73">
      <c r="A73" s="10" t="s">
        <v>3074</v>
      </c>
      <c r="B73" s="31">
        <v>0.043645833333333335</v>
      </c>
      <c r="C73" s="10" t="s">
        <v>70</v>
      </c>
      <c r="D73" s="10" t="s">
        <v>93</v>
      </c>
      <c r="E73" s="10">
        <v>26.0</v>
      </c>
      <c r="F73" s="10" t="s">
        <v>75</v>
      </c>
      <c r="J73" s="10" t="s">
        <v>3090</v>
      </c>
    </row>
    <row r="74">
      <c r="A74" s="10" t="s">
        <v>3074</v>
      </c>
      <c r="B74" s="31">
        <v>0.0437962962962963</v>
      </c>
      <c r="C74" s="10" t="s">
        <v>70</v>
      </c>
      <c r="D74" s="10" t="s">
        <v>93</v>
      </c>
      <c r="E74" s="10">
        <v>28.0</v>
      </c>
      <c r="F74" s="10" t="s">
        <v>75</v>
      </c>
      <c r="J74" s="10" t="s">
        <v>3090</v>
      </c>
    </row>
    <row r="75">
      <c r="A75" s="10" t="s">
        <v>3074</v>
      </c>
      <c r="B75" s="31">
        <v>0.0440625</v>
      </c>
      <c r="C75" s="10" t="s">
        <v>70</v>
      </c>
      <c r="D75" s="10" t="s">
        <v>91</v>
      </c>
      <c r="E75" s="10">
        <v>11.0</v>
      </c>
      <c r="H75" s="10" t="s">
        <v>3102</v>
      </c>
      <c r="J75" s="10" t="s">
        <v>3087</v>
      </c>
    </row>
    <row r="76">
      <c r="A76" s="10" t="s">
        <v>3074</v>
      </c>
      <c r="B76" s="31">
        <v>0.04428240740740741</v>
      </c>
      <c r="C76" s="10" t="s">
        <v>70</v>
      </c>
      <c r="D76" s="10" t="s">
        <v>91</v>
      </c>
      <c r="E76" s="10">
        <v>8.0</v>
      </c>
      <c r="H76" s="10" t="s">
        <v>3095</v>
      </c>
    </row>
    <row r="77">
      <c r="A77" s="10" t="s">
        <v>3074</v>
      </c>
      <c r="B77" s="31">
        <v>0.04570601851851852</v>
      </c>
      <c r="C77" s="10" t="s">
        <v>74</v>
      </c>
      <c r="D77" s="10" t="s">
        <v>93</v>
      </c>
      <c r="E77" s="10">
        <v>23.0</v>
      </c>
      <c r="F77" s="10" t="s">
        <v>75</v>
      </c>
      <c r="J77" s="10" t="s">
        <v>3103</v>
      </c>
    </row>
    <row r="78">
      <c r="A78" s="10" t="s">
        <v>3074</v>
      </c>
      <c r="B78" s="31">
        <v>0.04579861111111111</v>
      </c>
      <c r="C78" s="10" t="s">
        <v>74</v>
      </c>
      <c r="D78" s="10" t="s">
        <v>91</v>
      </c>
      <c r="E78" s="10">
        <v>17.0</v>
      </c>
      <c r="H78" s="10" t="s">
        <v>3104</v>
      </c>
    </row>
    <row r="79">
      <c r="A79" s="10" t="s">
        <v>3074</v>
      </c>
      <c r="B79" s="31">
        <v>0.046203703703703705</v>
      </c>
      <c r="C79" s="10" t="s">
        <v>74</v>
      </c>
      <c r="D79" s="10" t="s">
        <v>93</v>
      </c>
      <c r="E79" s="10" t="s">
        <v>88</v>
      </c>
      <c r="F79" s="10">
        <v>1.0</v>
      </c>
      <c r="J79" s="10" t="s">
        <v>3093</v>
      </c>
    </row>
    <row r="80">
      <c r="A80" s="10" t="s">
        <v>3074</v>
      </c>
      <c r="B80" s="31">
        <v>0.046296296296296294</v>
      </c>
      <c r="C80" s="10" t="s">
        <v>74</v>
      </c>
      <c r="D80" s="10" t="s">
        <v>91</v>
      </c>
      <c r="E80" s="10">
        <v>2.0</v>
      </c>
      <c r="H80" s="10" t="s">
        <v>1565</v>
      </c>
    </row>
    <row r="81">
      <c r="A81" s="10" t="s">
        <v>3074</v>
      </c>
      <c r="B81" s="31">
        <v>0.04701388888888889</v>
      </c>
      <c r="C81" s="10" t="s">
        <v>82</v>
      </c>
      <c r="D81" s="10" t="s">
        <v>91</v>
      </c>
      <c r="E81" s="10">
        <v>29.0</v>
      </c>
      <c r="H81" s="10" t="s">
        <v>3105</v>
      </c>
      <c r="J81" s="10" t="s">
        <v>3106</v>
      </c>
    </row>
    <row r="82">
      <c r="A82" s="10" t="s">
        <v>3074</v>
      </c>
      <c r="B82" s="31">
        <v>0.04752314814814815</v>
      </c>
      <c r="C82" s="10" t="s">
        <v>66</v>
      </c>
      <c r="D82" s="10" t="s">
        <v>195</v>
      </c>
      <c r="E82" s="10">
        <v>10.0</v>
      </c>
      <c r="F82">
        <f>E82</f>
        <v>10</v>
      </c>
    </row>
    <row r="83">
      <c r="A83" s="10" t="s">
        <v>3074</v>
      </c>
      <c r="B83" s="31">
        <v>0.04828703703703704</v>
      </c>
      <c r="C83" s="10" t="s">
        <v>69</v>
      </c>
      <c r="D83" s="10" t="s">
        <v>91</v>
      </c>
      <c r="E83" s="10">
        <v>31.0</v>
      </c>
      <c r="H83" s="10" t="s">
        <v>3107</v>
      </c>
      <c r="J83" s="10" t="s">
        <v>3108</v>
      </c>
    </row>
    <row r="84">
      <c r="A84" s="10" t="s">
        <v>3074</v>
      </c>
      <c r="B84" s="31">
        <v>0.048726851851851855</v>
      </c>
      <c r="C84" s="10" t="s">
        <v>69</v>
      </c>
      <c r="D84" s="10" t="s">
        <v>120</v>
      </c>
      <c r="E84" s="10">
        <v>13.0</v>
      </c>
      <c r="H84" s="10" t="s">
        <v>1424</v>
      </c>
      <c r="J84" s="10" t="s">
        <v>3109</v>
      </c>
    </row>
    <row r="85">
      <c r="A85" s="10" t="s">
        <v>3074</v>
      </c>
      <c r="B85" s="31">
        <v>0.04976851851851852</v>
      </c>
      <c r="C85" s="10" t="s">
        <v>968</v>
      </c>
      <c r="D85" s="10" t="s">
        <v>91</v>
      </c>
      <c r="E85" s="10">
        <v>23.0</v>
      </c>
      <c r="J85" s="10" t="s">
        <v>2459</v>
      </c>
    </row>
    <row r="86">
      <c r="A86" s="10" t="s">
        <v>3074</v>
      </c>
      <c r="B86" s="31">
        <v>0.05119212962962963</v>
      </c>
      <c r="C86" s="10" t="s">
        <v>66</v>
      </c>
      <c r="D86" s="10" t="s">
        <v>81</v>
      </c>
      <c r="E86" s="10">
        <v>16.0</v>
      </c>
      <c r="F86">
        <f>E86-4</f>
        <v>12</v>
      </c>
    </row>
    <row r="87">
      <c r="A87" s="10" t="s">
        <v>3074</v>
      </c>
      <c r="B87" s="31">
        <v>0.05122685185185185</v>
      </c>
      <c r="C87" s="10" t="s">
        <v>84</v>
      </c>
      <c r="D87" s="10" t="s">
        <v>81</v>
      </c>
      <c r="E87" s="10">
        <v>25.0</v>
      </c>
      <c r="F87">
        <f>E87-7</f>
        <v>18</v>
      </c>
    </row>
    <row r="88">
      <c r="A88" s="10" t="s">
        <v>3074</v>
      </c>
      <c r="B88" s="31">
        <v>0.05125</v>
      </c>
      <c r="C88" s="10" t="s">
        <v>70</v>
      </c>
      <c r="D88" s="10" t="s">
        <v>81</v>
      </c>
      <c r="E88" s="10">
        <v>12.0</v>
      </c>
      <c r="F88" s="10" t="s">
        <v>75</v>
      </c>
      <c r="J88" s="10" t="s">
        <v>3110</v>
      </c>
    </row>
    <row r="89">
      <c r="A89" s="10" t="s">
        <v>3074</v>
      </c>
      <c r="B89" s="31">
        <v>0.05171296296296296</v>
      </c>
      <c r="C89" s="10" t="s">
        <v>84</v>
      </c>
      <c r="D89" s="10" t="s">
        <v>93</v>
      </c>
      <c r="E89" s="10">
        <v>26.0</v>
      </c>
      <c r="F89">
        <f>E89-9</f>
        <v>17</v>
      </c>
      <c r="J89" s="10" t="s">
        <v>3088</v>
      </c>
    </row>
    <row r="90">
      <c r="A90" s="10" t="s">
        <v>3074</v>
      </c>
      <c r="B90" s="31">
        <v>0.051875</v>
      </c>
      <c r="C90" s="10" t="s">
        <v>84</v>
      </c>
      <c r="D90" s="10" t="s">
        <v>91</v>
      </c>
      <c r="E90" s="10">
        <v>28.0</v>
      </c>
      <c r="H90" s="10" t="s">
        <v>3099</v>
      </c>
    </row>
    <row r="91">
      <c r="A91" s="10" t="s">
        <v>3074</v>
      </c>
      <c r="B91" s="31">
        <v>0.05206018518518519</v>
      </c>
      <c r="C91" s="10" t="s">
        <v>84</v>
      </c>
      <c r="D91" s="10" t="s">
        <v>93</v>
      </c>
      <c r="E91" s="10">
        <v>21.0</v>
      </c>
      <c r="F91">
        <f>E91-9</f>
        <v>12</v>
      </c>
      <c r="J91" s="10" t="s">
        <v>3088</v>
      </c>
    </row>
    <row r="92">
      <c r="A92" s="10" t="s">
        <v>3074</v>
      </c>
      <c r="B92" s="31">
        <v>0.05219907407407407</v>
      </c>
      <c r="C92" s="10" t="s">
        <v>84</v>
      </c>
      <c r="D92" s="10" t="s">
        <v>91</v>
      </c>
      <c r="E92" s="10">
        <v>14.0</v>
      </c>
      <c r="H92" s="10" t="s">
        <v>3076</v>
      </c>
    </row>
    <row r="93">
      <c r="A93" s="10" t="s">
        <v>3074</v>
      </c>
      <c r="B93" s="31">
        <v>0.05358796296296296</v>
      </c>
      <c r="C93" s="10" t="s">
        <v>70</v>
      </c>
      <c r="D93" s="10" t="s">
        <v>93</v>
      </c>
      <c r="E93" s="10" t="s">
        <v>68</v>
      </c>
      <c r="F93" s="10">
        <v>20.0</v>
      </c>
      <c r="J93" s="10" t="s">
        <v>2293</v>
      </c>
    </row>
    <row r="94">
      <c r="A94" s="10" t="s">
        <v>3074</v>
      </c>
      <c r="B94" s="31">
        <v>0.05358796296296296</v>
      </c>
      <c r="C94" s="10" t="s">
        <v>70</v>
      </c>
      <c r="D94" s="10" t="s">
        <v>93</v>
      </c>
      <c r="E94" s="10">
        <v>23.0</v>
      </c>
      <c r="F94" s="10">
        <f>E94-10</f>
        <v>13</v>
      </c>
      <c r="J94" s="10" t="s">
        <v>2340</v>
      </c>
    </row>
    <row r="95">
      <c r="A95" s="10" t="s">
        <v>3074</v>
      </c>
      <c r="B95" s="31">
        <v>0.05358796296296296</v>
      </c>
      <c r="C95" s="10" t="s">
        <v>70</v>
      </c>
      <c r="D95" s="10" t="s">
        <v>76</v>
      </c>
      <c r="E95" s="10">
        <v>4.0</v>
      </c>
      <c r="J95" s="10" t="s">
        <v>1604</v>
      </c>
    </row>
    <row r="96">
      <c r="A96" s="10" t="s">
        <v>3074</v>
      </c>
      <c r="B96" s="31">
        <v>0.053969907407407404</v>
      </c>
      <c r="C96" s="10" t="s">
        <v>70</v>
      </c>
      <c r="D96" s="10" t="s">
        <v>91</v>
      </c>
      <c r="E96" s="10">
        <v>11.0</v>
      </c>
      <c r="H96" s="10" t="s">
        <v>3082</v>
      </c>
    </row>
    <row r="97">
      <c r="A97" s="10" t="s">
        <v>3074</v>
      </c>
      <c r="B97" s="31">
        <v>0.054814814814814816</v>
      </c>
      <c r="C97" s="10" t="s">
        <v>70</v>
      </c>
      <c r="D97" s="10" t="s">
        <v>93</v>
      </c>
      <c r="E97" s="10" t="s">
        <v>75</v>
      </c>
      <c r="F97" s="10" t="s">
        <v>75</v>
      </c>
      <c r="J97" s="10" t="s">
        <v>3111</v>
      </c>
    </row>
    <row r="98">
      <c r="A98" s="10" t="s">
        <v>3074</v>
      </c>
      <c r="B98" s="31">
        <v>0.054814814814814816</v>
      </c>
      <c r="C98" s="10" t="s">
        <v>70</v>
      </c>
      <c r="D98" s="10" t="s">
        <v>93</v>
      </c>
      <c r="E98" s="10">
        <v>21.0</v>
      </c>
      <c r="F98" s="10" t="s">
        <v>75</v>
      </c>
      <c r="J98" s="10" t="s">
        <v>3112</v>
      </c>
    </row>
    <row r="99">
      <c r="A99" s="10" t="s">
        <v>3074</v>
      </c>
      <c r="B99" s="31">
        <v>0.05498842592592593</v>
      </c>
      <c r="C99" s="10" t="s">
        <v>70</v>
      </c>
      <c r="D99" s="10" t="s">
        <v>91</v>
      </c>
      <c r="E99" s="10">
        <v>13.0</v>
      </c>
      <c r="H99" s="10" t="s">
        <v>3081</v>
      </c>
    </row>
    <row r="100">
      <c r="A100" s="10" t="s">
        <v>3074</v>
      </c>
      <c r="B100" s="31">
        <v>0.05525462962962963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3111</v>
      </c>
    </row>
    <row r="101">
      <c r="A101" s="10" t="s">
        <v>3074</v>
      </c>
      <c r="B101" s="31">
        <v>0.05525462962962963</v>
      </c>
      <c r="C101" s="10" t="s">
        <v>70</v>
      </c>
      <c r="D101" s="10" t="s">
        <v>93</v>
      </c>
      <c r="E101" s="10">
        <v>21.0</v>
      </c>
      <c r="F101" s="10" t="s">
        <v>75</v>
      </c>
      <c r="J101" s="10" t="s">
        <v>3112</v>
      </c>
    </row>
    <row r="102">
      <c r="A102" s="10" t="s">
        <v>3074</v>
      </c>
      <c r="B102" s="31">
        <v>0.055324074074074074</v>
      </c>
      <c r="C102" s="10" t="s">
        <v>70</v>
      </c>
      <c r="D102" s="10" t="s">
        <v>91</v>
      </c>
      <c r="E102" s="10">
        <v>13.0</v>
      </c>
      <c r="H102" s="10" t="s">
        <v>3081</v>
      </c>
    </row>
    <row r="103">
      <c r="A103" s="10" t="s">
        <v>3074</v>
      </c>
      <c r="B103" s="31">
        <v>0.055532407407407405</v>
      </c>
      <c r="C103" s="10" t="s">
        <v>70</v>
      </c>
      <c r="D103" s="10" t="s">
        <v>93</v>
      </c>
      <c r="E103" s="10" t="s">
        <v>75</v>
      </c>
      <c r="F103" s="10" t="s">
        <v>75</v>
      </c>
      <c r="J103" s="10" t="s">
        <v>3111</v>
      </c>
    </row>
    <row r="104">
      <c r="A104" s="10" t="s">
        <v>3074</v>
      </c>
      <c r="B104" s="31">
        <v>0.055532407407407405</v>
      </c>
      <c r="C104" s="10" t="s">
        <v>70</v>
      </c>
      <c r="D104" s="10" t="s">
        <v>93</v>
      </c>
      <c r="E104" s="10">
        <v>17.0</v>
      </c>
      <c r="F104" s="10" t="s">
        <v>75</v>
      </c>
      <c r="J104" s="10" t="s">
        <v>3112</v>
      </c>
    </row>
    <row r="105">
      <c r="A105" s="10" t="s">
        <v>3074</v>
      </c>
      <c r="B105" s="31">
        <v>0.05571759259259259</v>
      </c>
      <c r="C105" s="10" t="s">
        <v>70</v>
      </c>
      <c r="D105" s="10" t="s">
        <v>81</v>
      </c>
      <c r="E105" s="10" t="s">
        <v>88</v>
      </c>
      <c r="F105" s="10">
        <v>1.0</v>
      </c>
      <c r="J105" s="10" t="s">
        <v>3113</v>
      </c>
    </row>
    <row r="106">
      <c r="A106" s="10" t="s">
        <v>3074</v>
      </c>
      <c r="B106" s="31">
        <v>0.05778935185185185</v>
      </c>
      <c r="C106" s="10" t="s">
        <v>74</v>
      </c>
      <c r="D106" s="10" t="s">
        <v>93</v>
      </c>
      <c r="E106" s="10">
        <v>23.0</v>
      </c>
      <c r="F106" s="10" t="s">
        <v>75</v>
      </c>
      <c r="J106" s="10" t="s">
        <v>3093</v>
      </c>
    </row>
    <row r="107">
      <c r="A107" s="10" t="s">
        <v>3074</v>
      </c>
      <c r="B107" s="31">
        <v>0.057847222222222223</v>
      </c>
      <c r="C107" s="10" t="s">
        <v>74</v>
      </c>
      <c r="D107" s="10" t="s">
        <v>91</v>
      </c>
      <c r="E107" s="10">
        <v>8.0</v>
      </c>
      <c r="H107" s="10" t="s">
        <v>3095</v>
      </c>
    </row>
    <row r="108">
      <c r="A108" s="10" t="s">
        <v>3074</v>
      </c>
      <c r="B108" s="31">
        <v>0.058055555555555555</v>
      </c>
      <c r="C108" s="10" t="s">
        <v>74</v>
      </c>
      <c r="D108" s="10" t="s">
        <v>93</v>
      </c>
      <c r="E108" s="10">
        <v>25.0</v>
      </c>
      <c r="F108" s="10" t="s">
        <v>75</v>
      </c>
      <c r="J108" s="10" t="s">
        <v>3093</v>
      </c>
    </row>
    <row r="109">
      <c r="A109" s="10" t="s">
        <v>3074</v>
      </c>
      <c r="B109" s="31">
        <v>0.05810185185185185</v>
      </c>
      <c r="C109" s="10" t="s">
        <v>74</v>
      </c>
      <c r="D109" s="10" t="s">
        <v>91</v>
      </c>
      <c r="E109" s="10">
        <v>9.0</v>
      </c>
      <c r="H109" s="10" t="s">
        <v>3114</v>
      </c>
    </row>
    <row r="110">
      <c r="A110" s="10" t="s">
        <v>3074</v>
      </c>
      <c r="B110" s="31">
        <v>0.058923611111111114</v>
      </c>
      <c r="C110" s="10" t="s">
        <v>74</v>
      </c>
      <c r="D110" s="10" t="s">
        <v>78</v>
      </c>
      <c r="E110" s="10">
        <v>23.0</v>
      </c>
      <c r="F110">
        <f>E110-9</f>
        <v>14</v>
      </c>
    </row>
    <row r="111">
      <c r="A111" s="10" t="s">
        <v>3074</v>
      </c>
      <c r="B111" s="31">
        <v>0.06015046296296296</v>
      </c>
      <c r="C111" s="10" t="s">
        <v>82</v>
      </c>
      <c r="D111" s="10" t="s">
        <v>91</v>
      </c>
      <c r="E111" s="10">
        <v>48.0</v>
      </c>
      <c r="H111" s="10" t="s">
        <v>3115</v>
      </c>
      <c r="I111" s="10">
        <v>1.0</v>
      </c>
      <c r="J111" s="10" t="s">
        <v>3116</v>
      </c>
    </row>
    <row r="112">
      <c r="A112" s="10" t="s">
        <v>3074</v>
      </c>
      <c r="B112" s="31">
        <v>0.06358796296296296</v>
      </c>
      <c r="C112" s="10" t="s">
        <v>82</v>
      </c>
      <c r="D112" s="10" t="s">
        <v>362</v>
      </c>
      <c r="E112" s="10">
        <v>19.0</v>
      </c>
      <c r="F112">
        <f>E112-10</f>
        <v>9</v>
      </c>
    </row>
    <row r="113">
      <c r="A113" s="10" t="s">
        <v>3074</v>
      </c>
      <c r="B113" s="31">
        <v>0.06744212962962963</v>
      </c>
      <c r="C113" s="10" t="s">
        <v>69</v>
      </c>
      <c r="D113" s="10" t="s">
        <v>83</v>
      </c>
      <c r="E113" s="10" t="s">
        <v>75</v>
      </c>
      <c r="F113" s="10" t="s">
        <v>75</v>
      </c>
      <c r="J113" s="10" t="s">
        <v>2291</v>
      </c>
    </row>
    <row r="114">
      <c r="A114" s="10" t="s">
        <v>3074</v>
      </c>
      <c r="B114" s="31">
        <v>0.06744212962962963</v>
      </c>
      <c r="C114" s="10" t="s">
        <v>69</v>
      </c>
      <c r="D114" s="10" t="s">
        <v>83</v>
      </c>
      <c r="E114" s="10">
        <v>19.0</v>
      </c>
      <c r="F114" s="10">
        <f>E114-1</f>
        <v>18</v>
      </c>
    </row>
    <row r="115">
      <c r="A115" s="10" t="s">
        <v>3074</v>
      </c>
      <c r="B115" s="31">
        <v>0.06855324074074073</v>
      </c>
      <c r="C115" s="10" t="s">
        <v>968</v>
      </c>
      <c r="D115" s="10" t="s">
        <v>67</v>
      </c>
      <c r="E115" s="10">
        <v>26.0</v>
      </c>
      <c r="F115" s="10" t="s">
        <v>75</v>
      </c>
      <c r="J115" s="10" t="s">
        <v>2537</v>
      </c>
    </row>
    <row r="116">
      <c r="A116" s="10" t="s">
        <v>3074</v>
      </c>
      <c r="B116" s="31">
        <v>0.07100694444444444</v>
      </c>
      <c r="C116" s="10" t="s">
        <v>69</v>
      </c>
      <c r="D116" s="10" t="s">
        <v>128</v>
      </c>
      <c r="E116" s="10" t="s">
        <v>75</v>
      </c>
      <c r="F116" s="10" t="s">
        <v>75</v>
      </c>
      <c r="J116" s="10" t="s">
        <v>2291</v>
      </c>
    </row>
    <row r="117">
      <c r="A117" s="10" t="s">
        <v>3074</v>
      </c>
      <c r="B117" s="31">
        <v>0.07100694444444444</v>
      </c>
      <c r="C117" s="10" t="s">
        <v>69</v>
      </c>
      <c r="D117" s="10" t="s">
        <v>128</v>
      </c>
      <c r="E117" s="10">
        <v>29.0</v>
      </c>
      <c r="F117" s="10" t="s">
        <v>75</v>
      </c>
      <c r="J117" s="10" t="s">
        <v>2537</v>
      </c>
    </row>
    <row r="118">
      <c r="A118" s="10" t="s">
        <v>3074</v>
      </c>
      <c r="B118" s="31">
        <v>0.07413194444444444</v>
      </c>
      <c r="C118" s="10" t="s">
        <v>66</v>
      </c>
      <c r="D118" s="10" t="s">
        <v>67</v>
      </c>
      <c r="E118" s="10">
        <v>10.0</v>
      </c>
      <c r="F118">
        <f>E118-2</f>
        <v>8</v>
      </c>
    </row>
    <row r="119">
      <c r="A119" s="10" t="s">
        <v>3074</v>
      </c>
      <c r="B119" s="31">
        <v>0.07733796296296297</v>
      </c>
      <c r="C119" s="10" t="s">
        <v>69</v>
      </c>
      <c r="D119" s="10" t="s">
        <v>80</v>
      </c>
      <c r="E119" s="10">
        <v>17.0</v>
      </c>
      <c r="F119">
        <f>E119-5</f>
        <v>12</v>
      </c>
    </row>
    <row r="120">
      <c r="A120" s="10" t="s">
        <v>3074</v>
      </c>
      <c r="B120" s="31">
        <v>0.12465277777777778</v>
      </c>
      <c r="C120" s="10" t="s">
        <v>968</v>
      </c>
      <c r="D120" s="10" t="s">
        <v>125</v>
      </c>
      <c r="E120" s="10">
        <v>19.0</v>
      </c>
      <c r="F120">
        <f>E120-1</f>
        <v>18</v>
      </c>
    </row>
    <row r="121">
      <c r="A121" s="10" t="s">
        <v>3074</v>
      </c>
      <c r="B121" s="31">
        <v>0.1257638888888889</v>
      </c>
      <c r="C121" s="10" t="s">
        <v>968</v>
      </c>
      <c r="D121" s="10" t="s">
        <v>79</v>
      </c>
      <c r="E121" s="10">
        <v>9.0</v>
      </c>
      <c r="F121">
        <f t="shared" ref="F121:F122" si="4">E121-0</f>
        <v>9</v>
      </c>
    </row>
    <row r="122">
      <c r="A122" s="10" t="s">
        <v>3074</v>
      </c>
      <c r="B122" s="31">
        <v>0.12663194444444445</v>
      </c>
      <c r="C122" s="10" t="s">
        <v>968</v>
      </c>
      <c r="D122" s="10" t="s">
        <v>580</v>
      </c>
      <c r="E122" s="10">
        <v>12.0</v>
      </c>
      <c r="F122">
        <f t="shared" si="4"/>
        <v>12</v>
      </c>
    </row>
    <row r="123">
      <c r="A123" s="10" t="s">
        <v>3074</v>
      </c>
      <c r="B123" s="31">
        <v>0.13189814814814815</v>
      </c>
      <c r="C123" s="10" t="s">
        <v>968</v>
      </c>
      <c r="D123" s="10" t="s">
        <v>209</v>
      </c>
      <c r="E123" s="10" t="s">
        <v>75</v>
      </c>
      <c r="F123" s="10" t="s">
        <v>75</v>
      </c>
      <c r="J123" s="10" t="s">
        <v>2537</v>
      </c>
    </row>
    <row r="124">
      <c r="A124" s="10" t="s">
        <v>3074</v>
      </c>
      <c r="B124" s="31">
        <v>0.13291666666666666</v>
      </c>
      <c r="C124" s="10" t="s">
        <v>968</v>
      </c>
      <c r="D124" s="10" t="s">
        <v>76</v>
      </c>
      <c r="E124" s="10" t="s">
        <v>75</v>
      </c>
      <c r="F124" s="10" t="s">
        <v>75</v>
      </c>
      <c r="J124" s="10" t="s">
        <v>2538</v>
      </c>
    </row>
    <row r="125">
      <c r="A125" s="10" t="s">
        <v>3074</v>
      </c>
      <c r="B125" s="31">
        <v>0.13484953703703703</v>
      </c>
      <c r="C125" s="10" t="s">
        <v>69</v>
      </c>
      <c r="D125" s="10" t="s">
        <v>83</v>
      </c>
      <c r="E125" s="10">
        <v>10.0</v>
      </c>
      <c r="F125" s="10" t="s">
        <v>75</v>
      </c>
      <c r="J125" s="10" t="s">
        <v>2537</v>
      </c>
    </row>
    <row r="126">
      <c r="A126" s="10" t="s">
        <v>3074</v>
      </c>
      <c r="B126" s="31">
        <v>0.13644675925925925</v>
      </c>
      <c r="C126" s="10" t="s">
        <v>74</v>
      </c>
      <c r="D126" s="10" t="s">
        <v>125</v>
      </c>
      <c r="E126" s="10" t="s">
        <v>68</v>
      </c>
      <c r="F126" s="10">
        <v>20.0</v>
      </c>
    </row>
    <row r="127">
      <c r="A127" s="10" t="s">
        <v>3074</v>
      </c>
      <c r="B127" s="31">
        <v>0.1400810185185185</v>
      </c>
      <c r="C127" s="10" t="s">
        <v>82</v>
      </c>
      <c r="D127" s="10" t="s">
        <v>362</v>
      </c>
      <c r="E127" s="10">
        <v>26.0</v>
      </c>
      <c r="F127">
        <f t="shared" ref="F127:F128" si="5">E127-10</f>
        <v>16</v>
      </c>
      <c r="J127" s="10" t="s">
        <v>2291</v>
      </c>
    </row>
    <row r="128">
      <c r="A128" s="10" t="s">
        <v>3074</v>
      </c>
      <c r="B128" s="31">
        <v>0.1400810185185185</v>
      </c>
      <c r="C128" s="10" t="s">
        <v>82</v>
      </c>
      <c r="D128" s="10" t="s">
        <v>362</v>
      </c>
      <c r="E128" s="10">
        <v>26.0</v>
      </c>
      <c r="F128">
        <f t="shared" si="5"/>
        <v>16</v>
      </c>
    </row>
    <row r="129">
      <c r="A129" s="10" t="s">
        <v>3074</v>
      </c>
      <c r="B129" s="31">
        <v>0.15300925925925926</v>
      </c>
      <c r="C129" s="10" t="s">
        <v>69</v>
      </c>
      <c r="D129" s="10" t="s">
        <v>128</v>
      </c>
      <c r="E129" s="10" t="s">
        <v>88</v>
      </c>
      <c r="F129" s="10">
        <v>1.0</v>
      </c>
      <c r="J129" s="10" t="s">
        <v>2291</v>
      </c>
    </row>
    <row r="130">
      <c r="A130" s="10" t="s">
        <v>3074</v>
      </c>
      <c r="B130" s="31">
        <v>0.15300925925925926</v>
      </c>
      <c r="C130" s="10" t="s">
        <v>69</v>
      </c>
      <c r="D130" s="10" t="s">
        <v>128</v>
      </c>
      <c r="E130" s="10">
        <v>25.0</v>
      </c>
      <c r="F130" s="10" t="s">
        <v>75</v>
      </c>
      <c r="J130" s="10" t="s">
        <v>2537</v>
      </c>
    </row>
    <row r="131">
      <c r="A131" s="10" t="s">
        <v>3074</v>
      </c>
      <c r="B131" s="31">
        <v>0.15484953703703705</v>
      </c>
      <c r="C131" s="10" t="s">
        <v>968</v>
      </c>
      <c r="D131" s="10" t="s">
        <v>120</v>
      </c>
      <c r="E131" s="10">
        <v>23.0</v>
      </c>
      <c r="H131" s="10" t="s">
        <v>3117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3118</v>
      </c>
      <c r="B2" s="31">
        <v>0.01875</v>
      </c>
      <c r="C2" s="10" t="s">
        <v>82</v>
      </c>
      <c r="D2" s="10" t="s">
        <v>67</v>
      </c>
      <c r="E2" s="10" t="s">
        <v>88</v>
      </c>
      <c r="F2" s="10">
        <v>1.0</v>
      </c>
    </row>
    <row r="3">
      <c r="A3" s="10" t="s">
        <v>3118</v>
      </c>
      <c r="B3" s="31">
        <v>0.02966435185185185</v>
      </c>
      <c r="C3" s="10" t="s">
        <v>82</v>
      </c>
      <c r="D3" s="10" t="s">
        <v>366</v>
      </c>
      <c r="E3" s="10">
        <v>16.0</v>
      </c>
      <c r="F3">
        <f>E3-10</f>
        <v>6</v>
      </c>
    </row>
    <row r="4">
      <c r="A4" s="10" t="s">
        <v>3118</v>
      </c>
      <c r="B4" s="31">
        <v>0.0296875</v>
      </c>
      <c r="C4" s="10" t="s">
        <v>70</v>
      </c>
      <c r="D4" s="10" t="s">
        <v>366</v>
      </c>
      <c r="E4" s="10">
        <v>19.0</v>
      </c>
      <c r="F4">
        <f>E4-8</f>
        <v>11</v>
      </c>
    </row>
    <row r="5">
      <c r="A5" s="10" t="s">
        <v>3118</v>
      </c>
      <c r="B5" s="31">
        <v>0.03162037037037037</v>
      </c>
      <c r="C5" s="10" t="s">
        <v>69</v>
      </c>
      <c r="D5" s="10" t="s">
        <v>366</v>
      </c>
      <c r="E5" s="10">
        <v>5.0</v>
      </c>
      <c r="F5">
        <f>E5-1</f>
        <v>4</v>
      </c>
    </row>
    <row r="6">
      <c r="A6" s="10" t="s">
        <v>3118</v>
      </c>
      <c r="B6" s="31">
        <v>0.03293981481481482</v>
      </c>
      <c r="C6" s="10" t="s">
        <v>70</v>
      </c>
      <c r="D6" s="10" t="s">
        <v>67</v>
      </c>
      <c r="E6" s="10">
        <v>8.0</v>
      </c>
      <c r="F6">
        <f>E6-3</f>
        <v>5</v>
      </c>
    </row>
    <row r="7">
      <c r="A7" s="10" t="s">
        <v>3118</v>
      </c>
      <c r="B7" s="31">
        <v>0.03293981481481482</v>
      </c>
      <c r="C7" s="10" t="s">
        <v>69</v>
      </c>
      <c r="D7" s="10" t="s">
        <v>67</v>
      </c>
      <c r="E7" s="10">
        <v>8.0</v>
      </c>
      <c r="F7">
        <f>E7-5</f>
        <v>3</v>
      </c>
    </row>
    <row r="8">
      <c r="A8" s="10" t="s">
        <v>3118</v>
      </c>
      <c r="B8" s="31">
        <v>0.03420138888888889</v>
      </c>
      <c r="C8" s="10" t="s">
        <v>968</v>
      </c>
      <c r="D8" s="10" t="s">
        <v>71</v>
      </c>
      <c r="E8" s="10">
        <v>23.0</v>
      </c>
      <c r="F8">
        <f>E8-9</f>
        <v>14</v>
      </c>
    </row>
    <row r="9">
      <c r="A9" s="10" t="s">
        <v>3118</v>
      </c>
      <c r="B9" s="31">
        <v>0.03877314814814815</v>
      </c>
      <c r="C9" s="10" t="s">
        <v>69</v>
      </c>
      <c r="D9" s="10" t="s">
        <v>71</v>
      </c>
      <c r="E9" s="10">
        <v>13.0</v>
      </c>
      <c r="F9">
        <f>E9-5</f>
        <v>8</v>
      </c>
    </row>
    <row r="10">
      <c r="A10" s="10" t="s">
        <v>3118</v>
      </c>
      <c r="B10" s="31">
        <v>0.042152777777777775</v>
      </c>
      <c r="C10" s="10" t="s">
        <v>157</v>
      </c>
      <c r="D10" s="10" t="s">
        <v>125</v>
      </c>
      <c r="E10" s="10">
        <v>18.0</v>
      </c>
      <c r="F10">
        <f>E10-2</f>
        <v>16</v>
      </c>
    </row>
    <row r="11">
      <c r="A11" s="10" t="s">
        <v>3118</v>
      </c>
      <c r="B11" s="31">
        <v>0.12070601851851852</v>
      </c>
      <c r="C11" s="10" t="s">
        <v>69</v>
      </c>
      <c r="D11" s="10" t="s">
        <v>125</v>
      </c>
      <c r="E11" s="10">
        <v>14.0</v>
      </c>
      <c r="F11">
        <f>E11-4</f>
        <v>10</v>
      </c>
    </row>
    <row r="12">
      <c r="A12" s="10" t="s">
        <v>3118</v>
      </c>
      <c r="B12" s="31">
        <v>0.13262731481481482</v>
      </c>
      <c r="C12" s="10" t="s">
        <v>70</v>
      </c>
      <c r="D12" s="10" t="s">
        <v>366</v>
      </c>
      <c r="E12" s="10" t="s">
        <v>88</v>
      </c>
      <c r="F12" s="10">
        <v>1.0</v>
      </c>
    </row>
    <row r="13">
      <c r="A13" s="10" t="s">
        <v>3118</v>
      </c>
      <c r="B13" s="31">
        <v>0.13577546296296297</v>
      </c>
      <c r="C13" s="10" t="s">
        <v>66</v>
      </c>
      <c r="D13" s="10" t="s">
        <v>127</v>
      </c>
      <c r="E13" s="10">
        <v>14.0</v>
      </c>
      <c r="F13">
        <f>E13-9</f>
        <v>5</v>
      </c>
    </row>
    <row r="14">
      <c r="A14" s="10" t="s">
        <v>3118</v>
      </c>
      <c r="B14" s="31">
        <v>0.14039351851851853</v>
      </c>
      <c r="C14" s="10" t="s">
        <v>82</v>
      </c>
      <c r="D14" s="10" t="s">
        <v>71</v>
      </c>
      <c r="E14" s="10">
        <v>12.0</v>
      </c>
      <c r="F14">
        <f>E14-8</f>
        <v>4</v>
      </c>
    </row>
    <row r="15">
      <c r="A15" s="10" t="s">
        <v>3118</v>
      </c>
      <c r="B15" s="31">
        <v>0.14335648148148147</v>
      </c>
      <c r="C15" s="10" t="s">
        <v>74</v>
      </c>
      <c r="D15" s="10" t="s">
        <v>73</v>
      </c>
      <c r="E15" s="10" t="s">
        <v>75</v>
      </c>
      <c r="F15" s="10" t="s">
        <v>75</v>
      </c>
    </row>
    <row r="16">
      <c r="A16" s="10" t="s">
        <v>3118</v>
      </c>
      <c r="B16" s="31">
        <v>0.14335648148148147</v>
      </c>
      <c r="C16" s="10" t="s">
        <v>74</v>
      </c>
      <c r="D16" s="10" t="s">
        <v>73</v>
      </c>
      <c r="E16" s="10">
        <v>30.0</v>
      </c>
      <c r="F16">
        <f>E16-13</f>
        <v>17</v>
      </c>
    </row>
    <row r="17">
      <c r="A17" s="10" t="s">
        <v>3118</v>
      </c>
      <c r="B17" s="31">
        <v>0.14702546296296296</v>
      </c>
      <c r="C17" s="10" t="s">
        <v>82</v>
      </c>
      <c r="D17" s="10" t="s">
        <v>79</v>
      </c>
      <c r="E17" s="10">
        <v>15.0</v>
      </c>
      <c r="F17">
        <f>E17-1</f>
        <v>14</v>
      </c>
    </row>
    <row r="18">
      <c r="A18" s="10" t="s">
        <v>3118</v>
      </c>
      <c r="B18" s="31">
        <v>0.14824074074074073</v>
      </c>
      <c r="C18" s="10" t="s">
        <v>82</v>
      </c>
      <c r="D18" s="10" t="s">
        <v>76</v>
      </c>
      <c r="E18" s="10">
        <v>73.0</v>
      </c>
      <c r="J18" s="10" t="s">
        <v>3119</v>
      </c>
    </row>
    <row r="19">
      <c r="A19" s="10" t="s">
        <v>3118</v>
      </c>
      <c r="B19" s="31">
        <v>0.14939814814814814</v>
      </c>
      <c r="C19" s="10" t="s">
        <v>82</v>
      </c>
      <c r="D19" s="10" t="s">
        <v>80</v>
      </c>
      <c r="E19" s="10">
        <v>16.0</v>
      </c>
      <c r="F19">
        <f>E19-4</f>
        <v>12</v>
      </c>
    </row>
    <row r="20">
      <c r="A20" s="10" t="s">
        <v>3118</v>
      </c>
      <c r="B20" s="31">
        <v>0.14944444444444444</v>
      </c>
      <c r="C20" s="10" t="s">
        <v>968</v>
      </c>
      <c r="D20" s="10" t="s">
        <v>80</v>
      </c>
      <c r="E20" s="10">
        <v>20.0</v>
      </c>
      <c r="F20">
        <f>E20-3</f>
        <v>17</v>
      </c>
    </row>
    <row r="21">
      <c r="A21" s="10" t="s">
        <v>3118</v>
      </c>
      <c r="B21" s="31">
        <v>0.15280092592592592</v>
      </c>
      <c r="C21" s="10" t="s">
        <v>66</v>
      </c>
      <c r="D21" s="10" t="s">
        <v>80</v>
      </c>
      <c r="E21" s="10">
        <v>20.0</v>
      </c>
      <c r="F21">
        <f t="shared" ref="F21:F22" si="1">E21-9</f>
        <v>11</v>
      </c>
    </row>
    <row r="22">
      <c r="A22" s="10" t="s">
        <v>3118</v>
      </c>
      <c r="B22" s="31">
        <v>0.15356481481481482</v>
      </c>
      <c r="C22" s="10" t="s">
        <v>66</v>
      </c>
      <c r="D22" s="10" t="s">
        <v>210</v>
      </c>
      <c r="E22" s="10">
        <v>28.0</v>
      </c>
      <c r="F22">
        <f t="shared" si="1"/>
        <v>19</v>
      </c>
    </row>
    <row r="23">
      <c r="A23" s="10" t="s">
        <v>3118</v>
      </c>
      <c r="B23" s="31">
        <v>0.15416666666666667</v>
      </c>
      <c r="C23" s="10" t="s">
        <v>66</v>
      </c>
      <c r="D23" s="10" t="s">
        <v>71</v>
      </c>
      <c r="E23" s="10" t="s">
        <v>88</v>
      </c>
      <c r="F23" s="10">
        <v>1.0</v>
      </c>
    </row>
    <row r="24">
      <c r="A24" s="10" t="s">
        <v>3118</v>
      </c>
      <c r="B24" s="31">
        <v>0.17016203703703703</v>
      </c>
      <c r="C24" s="10" t="s">
        <v>69</v>
      </c>
      <c r="D24" s="10" t="s">
        <v>71</v>
      </c>
      <c r="E24" s="10" t="s">
        <v>75</v>
      </c>
      <c r="F24" s="10" t="s">
        <v>75</v>
      </c>
    </row>
    <row r="25">
      <c r="A25" s="10" t="s">
        <v>3118</v>
      </c>
      <c r="B25" s="31">
        <v>0.17016203703703703</v>
      </c>
      <c r="C25" s="10" t="s">
        <v>69</v>
      </c>
      <c r="D25" s="10" t="s">
        <v>71</v>
      </c>
      <c r="E25" s="10">
        <v>22.0</v>
      </c>
      <c r="F25">
        <f>E25-5</f>
        <v>17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3120</v>
      </c>
      <c r="B2" s="31">
        <v>0.015925925925925927</v>
      </c>
      <c r="C2" s="10" t="s">
        <v>70</v>
      </c>
      <c r="D2" s="10" t="s">
        <v>366</v>
      </c>
      <c r="E2" s="10">
        <v>23.0</v>
      </c>
      <c r="F2">
        <f>E2-8</f>
        <v>15</v>
      </c>
    </row>
    <row r="3">
      <c r="A3" s="10" t="s">
        <v>3120</v>
      </c>
      <c r="B3" s="31">
        <v>0.03890046296296296</v>
      </c>
      <c r="C3" s="10" t="s">
        <v>82</v>
      </c>
      <c r="D3" s="10" t="s">
        <v>362</v>
      </c>
      <c r="E3" s="10" t="s">
        <v>75</v>
      </c>
      <c r="F3" s="10" t="s">
        <v>75</v>
      </c>
      <c r="J3" s="10" t="s">
        <v>2291</v>
      </c>
    </row>
    <row r="4">
      <c r="A4" s="10" t="s">
        <v>3120</v>
      </c>
      <c r="B4" s="31">
        <v>0.03890046296296296</v>
      </c>
      <c r="C4" s="10" t="s">
        <v>82</v>
      </c>
      <c r="D4" s="10" t="s">
        <v>362</v>
      </c>
      <c r="E4" s="10" t="s">
        <v>68</v>
      </c>
      <c r="F4" s="10">
        <v>20.0</v>
      </c>
    </row>
    <row r="5">
      <c r="A5" s="10" t="s">
        <v>3120</v>
      </c>
      <c r="B5" s="31">
        <v>0.03940972222222222</v>
      </c>
      <c r="C5" s="10" t="s">
        <v>82</v>
      </c>
      <c r="D5" s="10" t="s">
        <v>366</v>
      </c>
      <c r="E5" s="10">
        <v>23.0</v>
      </c>
      <c r="F5">
        <f>E5-10</f>
        <v>13</v>
      </c>
    </row>
    <row r="6">
      <c r="A6" s="10" t="s">
        <v>3120</v>
      </c>
      <c r="B6" s="31">
        <v>0.04173611111111111</v>
      </c>
      <c r="C6" s="10" t="s">
        <v>66</v>
      </c>
      <c r="D6" s="10" t="s">
        <v>67</v>
      </c>
      <c r="E6" s="10">
        <v>10.0</v>
      </c>
      <c r="F6">
        <f>E6-2</f>
        <v>8</v>
      </c>
    </row>
    <row r="7">
      <c r="A7" s="10" t="s">
        <v>3120</v>
      </c>
      <c r="B7" s="31">
        <v>0.05327546296296296</v>
      </c>
      <c r="C7" s="10" t="s">
        <v>968</v>
      </c>
      <c r="D7" s="10" t="s">
        <v>127</v>
      </c>
      <c r="E7" s="10">
        <v>12.0</v>
      </c>
      <c r="F7">
        <f>E7-3</f>
        <v>9</v>
      </c>
    </row>
    <row r="8">
      <c r="A8" s="10" t="s">
        <v>3120</v>
      </c>
      <c r="B8" s="31">
        <v>0.05483796296296296</v>
      </c>
      <c r="C8" s="10" t="s">
        <v>84</v>
      </c>
      <c r="D8" s="10" t="s">
        <v>98</v>
      </c>
      <c r="E8" s="10">
        <v>10.0</v>
      </c>
      <c r="F8">
        <f>E8--2</f>
        <v>12</v>
      </c>
    </row>
    <row r="9">
      <c r="A9" s="10" t="s">
        <v>3120</v>
      </c>
      <c r="B9" s="31">
        <v>0.08813657407407408</v>
      </c>
      <c r="C9" s="10" t="s">
        <v>3121</v>
      </c>
      <c r="D9" s="10" t="s">
        <v>83</v>
      </c>
      <c r="E9" s="10">
        <v>25.0</v>
      </c>
      <c r="F9" s="10" t="s">
        <v>75</v>
      </c>
      <c r="J9" s="10" t="s">
        <v>2537</v>
      </c>
    </row>
    <row r="10">
      <c r="A10" s="10" t="s">
        <v>3120</v>
      </c>
      <c r="B10" s="31">
        <v>0.09065972222222222</v>
      </c>
      <c r="C10" s="10" t="s">
        <v>3121</v>
      </c>
      <c r="D10" s="10" t="s">
        <v>73</v>
      </c>
      <c r="E10" s="10" t="s">
        <v>88</v>
      </c>
      <c r="F10" s="10">
        <v>1.0</v>
      </c>
    </row>
    <row r="11">
      <c r="A11" s="10" t="s">
        <v>3120</v>
      </c>
      <c r="B11" s="31">
        <v>0.09065972222222222</v>
      </c>
      <c r="C11" s="10" t="s">
        <v>3121</v>
      </c>
      <c r="D11" s="10" t="s">
        <v>76</v>
      </c>
      <c r="E11" s="10">
        <v>3.0</v>
      </c>
      <c r="J11" s="10" t="s">
        <v>2536</v>
      </c>
    </row>
    <row r="12">
      <c r="A12" s="10" t="s">
        <v>3120</v>
      </c>
      <c r="B12" s="31">
        <v>0.12167824074074074</v>
      </c>
      <c r="C12" s="10" t="s">
        <v>84</v>
      </c>
      <c r="D12" s="10" t="s">
        <v>166</v>
      </c>
      <c r="E12" s="10">
        <v>10.0</v>
      </c>
      <c r="F12">
        <f t="shared" ref="F12:F13" si="1">E12-0</f>
        <v>10</v>
      </c>
    </row>
    <row r="13">
      <c r="A13" s="10" t="s">
        <v>3120</v>
      </c>
      <c r="B13" s="31">
        <v>0.12846064814814814</v>
      </c>
      <c r="C13" s="10" t="s">
        <v>66</v>
      </c>
      <c r="D13" s="10" t="s">
        <v>87</v>
      </c>
      <c r="E13" s="10">
        <v>15.0</v>
      </c>
      <c r="F13">
        <f t="shared" si="1"/>
        <v>15</v>
      </c>
    </row>
    <row r="14">
      <c r="A14" s="10" t="s">
        <v>3120</v>
      </c>
      <c r="B14" s="31">
        <v>0.13631944444444444</v>
      </c>
      <c r="C14" s="10" t="s">
        <v>66</v>
      </c>
      <c r="D14" s="10" t="s">
        <v>81</v>
      </c>
      <c r="E14" s="10">
        <v>18.0</v>
      </c>
      <c r="F14">
        <f>E14-5</f>
        <v>13</v>
      </c>
    </row>
    <row r="15">
      <c r="A15" s="10" t="s">
        <v>3120</v>
      </c>
      <c r="B15" s="31">
        <v>0.13900462962962962</v>
      </c>
      <c r="C15" s="10" t="s">
        <v>69</v>
      </c>
      <c r="D15" s="10" t="s">
        <v>87</v>
      </c>
      <c r="E15" s="10">
        <v>19.0</v>
      </c>
      <c r="F15">
        <f>E15-4</f>
        <v>15</v>
      </c>
    </row>
    <row r="16">
      <c r="A16" s="10" t="s">
        <v>3120</v>
      </c>
      <c r="B16" s="31">
        <v>0.13900462962962962</v>
      </c>
      <c r="C16" s="10" t="s">
        <v>70</v>
      </c>
      <c r="D16" s="10" t="s">
        <v>87</v>
      </c>
      <c r="E16" s="10">
        <v>18.0</v>
      </c>
      <c r="F16" s="10" t="s">
        <v>75</v>
      </c>
      <c r="J16" s="10" t="s">
        <v>3122</v>
      </c>
    </row>
    <row r="17">
      <c r="A17" s="10" t="s">
        <v>3120</v>
      </c>
      <c r="B17" s="31">
        <v>0.13917824074074073</v>
      </c>
      <c r="C17" s="10" t="s">
        <v>84</v>
      </c>
      <c r="D17" s="10" t="s">
        <v>87</v>
      </c>
      <c r="E17" s="10" t="s">
        <v>75</v>
      </c>
      <c r="F17" s="10" t="s">
        <v>75</v>
      </c>
      <c r="J17" s="10" t="s">
        <v>2291</v>
      </c>
    </row>
    <row r="18">
      <c r="A18" s="10" t="s">
        <v>3120</v>
      </c>
      <c r="B18" s="31">
        <v>0.13917824074074073</v>
      </c>
      <c r="C18" s="10" t="s">
        <v>84</v>
      </c>
      <c r="D18" s="10" t="s">
        <v>87</v>
      </c>
      <c r="E18" s="10">
        <v>13.0</v>
      </c>
      <c r="F18" s="10">
        <f>E18-2</f>
        <v>11</v>
      </c>
    </row>
    <row r="19">
      <c r="A19" s="10" t="s">
        <v>3120</v>
      </c>
      <c r="B19" s="31">
        <v>0.13929398148148148</v>
      </c>
      <c r="C19" s="10" t="s">
        <v>82</v>
      </c>
      <c r="D19" s="10" t="s">
        <v>87</v>
      </c>
      <c r="E19" s="10">
        <v>10.0</v>
      </c>
      <c r="F19">
        <f>E19-1</f>
        <v>9</v>
      </c>
    </row>
    <row r="20">
      <c r="A20" s="10" t="s">
        <v>3120</v>
      </c>
      <c r="B20" s="31">
        <v>0.1394212962962963</v>
      </c>
      <c r="C20" s="10" t="s">
        <v>3121</v>
      </c>
      <c r="D20" s="10" t="s">
        <v>87</v>
      </c>
      <c r="E20" s="10">
        <v>8.0</v>
      </c>
      <c r="F20">
        <f t="shared" ref="F20:F21" si="2">E20-5</f>
        <v>3</v>
      </c>
    </row>
    <row r="21">
      <c r="A21" s="10" t="s">
        <v>3120</v>
      </c>
      <c r="B21" s="31">
        <v>0.14511574074074074</v>
      </c>
      <c r="C21" s="10" t="s">
        <v>66</v>
      </c>
      <c r="D21" s="10" t="s">
        <v>81</v>
      </c>
      <c r="E21" s="10">
        <v>13.0</v>
      </c>
      <c r="F21">
        <f t="shared" si="2"/>
        <v>8</v>
      </c>
    </row>
    <row r="22">
      <c r="A22" s="10" t="s">
        <v>3120</v>
      </c>
      <c r="B22" s="31">
        <v>0.14569444444444443</v>
      </c>
      <c r="C22" s="10" t="s">
        <v>66</v>
      </c>
      <c r="D22" s="10" t="s">
        <v>89</v>
      </c>
      <c r="E22" s="10">
        <v>19.0</v>
      </c>
      <c r="F22">
        <f>E22-9</f>
        <v>10</v>
      </c>
      <c r="J22" s="10" t="s">
        <v>171</v>
      </c>
    </row>
    <row r="23">
      <c r="A23" s="10" t="s">
        <v>3120</v>
      </c>
      <c r="B23" s="31">
        <v>0.14597222222222223</v>
      </c>
      <c r="C23" s="10" t="s">
        <v>66</v>
      </c>
      <c r="D23" s="10" t="s">
        <v>91</v>
      </c>
      <c r="E23" s="10">
        <v>11.0</v>
      </c>
      <c r="H23" s="10" t="s">
        <v>1584</v>
      </c>
    </row>
    <row r="24">
      <c r="A24" s="10" t="s">
        <v>3120</v>
      </c>
      <c r="B24" s="31">
        <v>0.14601851851851852</v>
      </c>
      <c r="C24" s="10" t="s">
        <v>66</v>
      </c>
      <c r="D24" s="10" t="s">
        <v>89</v>
      </c>
      <c r="E24" s="10">
        <v>15.0</v>
      </c>
      <c r="F24">
        <f>E24-9</f>
        <v>6</v>
      </c>
    </row>
    <row r="25">
      <c r="A25" s="10" t="s">
        <v>3120</v>
      </c>
      <c r="B25" s="31">
        <v>0.14608796296296298</v>
      </c>
      <c r="C25" s="10" t="s">
        <v>66</v>
      </c>
      <c r="D25" s="10" t="s">
        <v>91</v>
      </c>
      <c r="E25" s="10">
        <v>14.0</v>
      </c>
      <c r="F25" s="10"/>
      <c r="H25" s="10" t="s">
        <v>1586</v>
      </c>
    </row>
    <row r="26">
      <c r="A26" s="10" t="s">
        <v>3120</v>
      </c>
      <c r="B26" s="31">
        <v>0.14613425925925927</v>
      </c>
      <c r="C26" s="10" t="s">
        <v>66</v>
      </c>
      <c r="D26" s="10" t="s">
        <v>89</v>
      </c>
      <c r="E26" s="10" t="s">
        <v>68</v>
      </c>
      <c r="F26" s="10">
        <v>20.0</v>
      </c>
    </row>
    <row r="27">
      <c r="A27" s="10" t="s">
        <v>3120</v>
      </c>
      <c r="B27" s="31">
        <v>0.14680555555555555</v>
      </c>
      <c r="C27" s="10" t="s">
        <v>66</v>
      </c>
      <c r="D27" s="10" t="s">
        <v>91</v>
      </c>
      <c r="E27" s="10">
        <v>32.0</v>
      </c>
      <c r="H27" s="10" t="s">
        <v>3123</v>
      </c>
      <c r="I27" s="10">
        <v>1.0</v>
      </c>
      <c r="J27" s="10" t="s">
        <v>3124</v>
      </c>
    </row>
    <row r="28">
      <c r="A28" s="10" t="s">
        <v>3120</v>
      </c>
      <c r="B28" s="31">
        <v>0.1477662037037037</v>
      </c>
      <c r="C28" s="10" t="s">
        <v>84</v>
      </c>
      <c r="D28" s="10" t="s">
        <v>93</v>
      </c>
      <c r="E28" s="10">
        <v>23.0</v>
      </c>
      <c r="F28">
        <f>E28-9</f>
        <v>14</v>
      </c>
      <c r="J28" s="10" t="s">
        <v>2138</v>
      </c>
    </row>
    <row r="29">
      <c r="A29" s="10" t="s">
        <v>3120</v>
      </c>
      <c r="B29" s="31">
        <v>0.14804398148148148</v>
      </c>
      <c r="C29" s="10" t="s">
        <v>84</v>
      </c>
      <c r="D29" s="10" t="s">
        <v>91</v>
      </c>
      <c r="E29" s="10">
        <v>18.0</v>
      </c>
      <c r="H29" s="10" t="s">
        <v>3125</v>
      </c>
    </row>
    <row r="30">
      <c r="A30" s="10" t="s">
        <v>3120</v>
      </c>
      <c r="B30" s="31">
        <v>0.14814814814814814</v>
      </c>
      <c r="C30" s="10" t="s">
        <v>84</v>
      </c>
      <c r="D30" s="10" t="s">
        <v>93</v>
      </c>
      <c r="E30" s="10">
        <v>26.0</v>
      </c>
      <c r="F30">
        <f>E30-10</f>
        <v>16</v>
      </c>
      <c r="J30" s="10" t="s">
        <v>2138</v>
      </c>
    </row>
    <row r="31">
      <c r="A31" s="10" t="s">
        <v>3120</v>
      </c>
      <c r="B31" s="31">
        <v>0.1482638888888889</v>
      </c>
      <c r="C31" s="10" t="s">
        <v>84</v>
      </c>
      <c r="D31" s="10" t="s">
        <v>91</v>
      </c>
      <c r="E31" s="10">
        <v>20.0</v>
      </c>
      <c r="H31" s="10" t="s">
        <v>1590</v>
      </c>
    </row>
    <row r="32">
      <c r="A32" s="10" t="s">
        <v>3120</v>
      </c>
      <c r="B32" s="31">
        <v>0.14907407407407408</v>
      </c>
      <c r="C32" s="10" t="s">
        <v>69</v>
      </c>
      <c r="D32" s="10" t="s">
        <v>91</v>
      </c>
      <c r="E32" s="10">
        <v>32.0</v>
      </c>
      <c r="H32" s="10" t="s">
        <v>3126</v>
      </c>
      <c r="J32" s="10" t="s">
        <v>3127</v>
      </c>
    </row>
    <row r="33">
      <c r="A33" s="10" t="s">
        <v>3120</v>
      </c>
      <c r="B33" s="31">
        <v>0.15340277777777778</v>
      </c>
      <c r="C33" s="10" t="s">
        <v>69</v>
      </c>
      <c r="D33" s="10" t="s">
        <v>91</v>
      </c>
      <c r="E33" s="10">
        <v>29.0</v>
      </c>
      <c r="H33" s="10" t="s">
        <v>3128</v>
      </c>
      <c r="J33" s="10" t="s">
        <v>3127</v>
      </c>
    </row>
    <row r="34">
      <c r="A34" s="10" t="s">
        <v>3120</v>
      </c>
      <c r="B34" s="31">
        <v>0.15398148148148147</v>
      </c>
      <c r="C34" s="10" t="s">
        <v>66</v>
      </c>
      <c r="D34" s="10" t="s">
        <v>166</v>
      </c>
      <c r="E34" s="10">
        <v>19.0</v>
      </c>
      <c r="F34">
        <f t="shared" ref="F34:F35" si="3">E34-3</f>
        <v>16</v>
      </c>
    </row>
    <row r="35">
      <c r="A35" s="10" t="s">
        <v>3120</v>
      </c>
      <c r="B35" s="31">
        <v>0.15398148148148147</v>
      </c>
      <c r="C35" s="10" t="s">
        <v>70</v>
      </c>
      <c r="D35" s="10" t="s">
        <v>166</v>
      </c>
      <c r="E35" s="10">
        <v>5.0</v>
      </c>
      <c r="F35">
        <f t="shared" si="3"/>
        <v>2</v>
      </c>
      <c r="J35" s="10" t="s">
        <v>1805</v>
      </c>
    </row>
    <row r="36">
      <c r="A36" s="10" t="s">
        <v>3120</v>
      </c>
      <c r="B36" s="31">
        <v>0.15398148148148147</v>
      </c>
      <c r="C36" s="10" t="s">
        <v>82</v>
      </c>
      <c r="D36" s="10" t="s">
        <v>166</v>
      </c>
      <c r="E36" s="10">
        <v>16.0</v>
      </c>
      <c r="F36">
        <f>E36-8</f>
        <v>8</v>
      </c>
    </row>
    <row r="37">
      <c r="A37" s="10" t="s">
        <v>3120</v>
      </c>
      <c r="B37" s="31">
        <v>0.15398148148148147</v>
      </c>
      <c r="C37" s="10" t="s">
        <v>3121</v>
      </c>
      <c r="D37" s="10" t="s">
        <v>166</v>
      </c>
      <c r="E37" s="10">
        <v>20.0</v>
      </c>
      <c r="F37">
        <f>E37-1</f>
        <v>19</v>
      </c>
    </row>
    <row r="38">
      <c r="A38" s="10" t="s">
        <v>3120</v>
      </c>
      <c r="B38" s="31">
        <v>0.15398148148148147</v>
      </c>
      <c r="C38" s="10" t="s">
        <v>69</v>
      </c>
      <c r="D38" s="10" t="s">
        <v>166</v>
      </c>
      <c r="E38" s="10">
        <v>19.0</v>
      </c>
      <c r="F38">
        <f t="shared" ref="F38:F39" si="4">E38-9</f>
        <v>10</v>
      </c>
    </row>
    <row r="39">
      <c r="A39" s="10" t="s">
        <v>3120</v>
      </c>
      <c r="B39" s="31">
        <v>0.15398148148148147</v>
      </c>
      <c r="C39" s="10" t="s">
        <v>968</v>
      </c>
      <c r="D39" s="10" t="s">
        <v>166</v>
      </c>
      <c r="E39" s="10">
        <v>25.0</v>
      </c>
      <c r="F39">
        <f t="shared" si="4"/>
        <v>16</v>
      </c>
    </row>
    <row r="40">
      <c r="A40" s="10" t="s">
        <v>3120</v>
      </c>
      <c r="B40" s="31">
        <v>0.15398148148148147</v>
      </c>
      <c r="C40" s="10" t="s">
        <v>84</v>
      </c>
      <c r="D40" s="10" t="s">
        <v>166</v>
      </c>
      <c r="E40" s="10" t="s">
        <v>88</v>
      </c>
      <c r="F40" s="10">
        <v>1.0</v>
      </c>
      <c r="J40" s="10" t="s">
        <v>3129</v>
      </c>
    </row>
    <row r="41">
      <c r="A41" s="10" t="s">
        <v>3120</v>
      </c>
      <c r="B41" s="31">
        <v>0.15596064814814814</v>
      </c>
      <c r="C41" s="10" t="s">
        <v>3121</v>
      </c>
      <c r="D41" s="10" t="s">
        <v>89</v>
      </c>
      <c r="E41" s="10">
        <v>20.0</v>
      </c>
      <c r="F41">
        <f>E41-7</f>
        <v>13</v>
      </c>
      <c r="J41" s="10" t="s">
        <v>271</v>
      </c>
    </row>
    <row r="42">
      <c r="A42" s="10" t="s">
        <v>3120</v>
      </c>
      <c r="B42" s="31">
        <v>0.15613425925925925</v>
      </c>
      <c r="C42" s="10" t="s">
        <v>3121</v>
      </c>
      <c r="D42" s="10" t="s">
        <v>91</v>
      </c>
      <c r="E42" s="10">
        <v>14.0</v>
      </c>
      <c r="H42" s="10" t="s">
        <v>1586</v>
      </c>
      <c r="I42" s="10">
        <v>1.0</v>
      </c>
      <c r="J42" s="10" t="s">
        <v>3124</v>
      </c>
    </row>
    <row r="43">
      <c r="A43" s="10" t="s">
        <v>3120</v>
      </c>
      <c r="B43" s="31">
        <v>0.15813657407407408</v>
      </c>
      <c r="C43" s="10" t="s">
        <v>69</v>
      </c>
      <c r="D43" s="10" t="s">
        <v>89</v>
      </c>
      <c r="E43" s="10">
        <v>19.0</v>
      </c>
      <c r="F43">
        <f>E43-9</f>
        <v>10</v>
      </c>
      <c r="J43" s="10" t="s">
        <v>223</v>
      </c>
    </row>
    <row r="44">
      <c r="A44" s="10" t="s">
        <v>3120</v>
      </c>
      <c r="B44" s="31">
        <v>0.15833333333333333</v>
      </c>
      <c r="C44" s="10" t="s">
        <v>69</v>
      </c>
      <c r="D44" s="10" t="s">
        <v>91</v>
      </c>
      <c r="E44" s="10">
        <v>11.0</v>
      </c>
      <c r="H44" s="10" t="s">
        <v>3130</v>
      </c>
    </row>
    <row r="45">
      <c r="A45" s="10" t="s">
        <v>3120</v>
      </c>
      <c r="B45" s="31">
        <v>0.16054398148148147</v>
      </c>
      <c r="C45" s="10" t="s">
        <v>66</v>
      </c>
      <c r="D45" s="10" t="s">
        <v>81</v>
      </c>
      <c r="E45" s="10" t="s">
        <v>75</v>
      </c>
      <c r="F45" s="10" t="s">
        <v>75</v>
      </c>
      <c r="J45" s="10" t="s">
        <v>2291</v>
      </c>
    </row>
    <row r="46">
      <c r="A46" s="10" t="s">
        <v>3120</v>
      </c>
      <c r="B46" s="31">
        <v>0.16054398148148147</v>
      </c>
      <c r="C46" s="10" t="s">
        <v>66</v>
      </c>
      <c r="D46" s="10" t="s">
        <v>81</v>
      </c>
      <c r="E46" s="10">
        <v>21.0</v>
      </c>
      <c r="F46" s="10">
        <f>E46-5</f>
        <v>16</v>
      </c>
    </row>
    <row r="47">
      <c r="A47" s="10" t="s">
        <v>3120</v>
      </c>
      <c r="B47" s="31">
        <v>0.16069444444444445</v>
      </c>
      <c r="C47" s="10" t="s">
        <v>66</v>
      </c>
      <c r="D47" s="10" t="s">
        <v>81</v>
      </c>
      <c r="E47" s="10" t="s">
        <v>75</v>
      </c>
      <c r="F47" s="10" t="s">
        <v>75</v>
      </c>
    </row>
    <row r="48">
      <c r="A48" s="10" t="s">
        <v>3120</v>
      </c>
      <c r="B48" s="31">
        <v>0.16069444444444445</v>
      </c>
      <c r="C48" s="10" t="s">
        <v>66</v>
      </c>
      <c r="D48" s="10" t="s">
        <v>81</v>
      </c>
      <c r="E48" s="10">
        <v>23.0</v>
      </c>
      <c r="F48" s="10">
        <f>E48-5</f>
        <v>18</v>
      </c>
    </row>
    <row r="49">
      <c r="A49" s="10" t="s">
        <v>3120</v>
      </c>
      <c r="B49" s="31">
        <v>0.1607638888888889</v>
      </c>
      <c r="C49" s="10" t="s">
        <v>66</v>
      </c>
      <c r="D49" s="10" t="s">
        <v>81</v>
      </c>
      <c r="E49" s="10" t="s">
        <v>75</v>
      </c>
      <c r="F49" s="10" t="s">
        <v>75</v>
      </c>
    </row>
    <row r="50">
      <c r="A50" s="10" t="s">
        <v>3120</v>
      </c>
      <c r="B50" s="31">
        <v>0.1607638888888889</v>
      </c>
      <c r="C50" s="10" t="s">
        <v>66</v>
      </c>
      <c r="D50" s="10" t="s">
        <v>81</v>
      </c>
      <c r="E50" s="10">
        <v>20.0</v>
      </c>
      <c r="F50" s="10">
        <f>E50-5</f>
        <v>15</v>
      </c>
    </row>
    <row r="51">
      <c r="A51" s="10" t="s">
        <v>3120</v>
      </c>
      <c r="B51" s="31">
        <v>0.16177083333333334</v>
      </c>
      <c r="C51" s="10" t="s">
        <v>66</v>
      </c>
      <c r="D51" s="10" t="s">
        <v>89</v>
      </c>
      <c r="E51" s="10">
        <v>16.0</v>
      </c>
      <c r="F51">
        <f>E51-9</f>
        <v>7</v>
      </c>
      <c r="J51" s="10" t="s">
        <v>171</v>
      </c>
    </row>
    <row r="52">
      <c r="A52" s="10" t="s">
        <v>3120</v>
      </c>
      <c r="B52" s="31">
        <v>0.16185185185185186</v>
      </c>
      <c r="C52" s="10" t="s">
        <v>66</v>
      </c>
      <c r="D52" s="10" t="s">
        <v>91</v>
      </c>
      <c r="E52" s="10">
        <v>8.0</v>
      </c>
      <c r="H52" s="10" t="s">
        <v>1608</v>
      </c>
    </row>
    <row r="53">
      <c r="A53" s="10" t="s">
        <v>3120</v>
      </c>
      <c r="B53" s="31">
        <v>0.16197916666666667</v>
      </c>
      <c r="C53" s="10" t="s">
        <v>66</v>
      </c>
      <c r="D53" s="10" t="s">
        <v>89</v>
      </c>
      <c r="E53" s="10">
        <v>23.0</v>
      </c>
      <c r="F53">
        <f>E53-9</f>
        <v>14</v>
      </c>
      <c r="J53" s="10" t="s">
        <v>171</v>
      </c>
    </row>
    <row r="54">
      <c r="A54" s="10" t="s">
        <v>3120</v>
      </c>
      <c r="B54" s="31">
        <v>0.16202546296296297</v>
      </c>
      <c r="C54" s="10" t="s">
        <v>66</v>
      </c>
      <c r="D54" s="10" t="s">
        <v>91</v>
      </c>
      <c r="E54" s="10">
        <v>8.0</v>
      </c>
      <c r="H54" s="10" t="s">
        <v>1608</v>
      </c>
    </row>
    <row r="55">
      <c r="A55" s="10" t="s">
        <v>3120</v>
      </c>
      <c r="B55" s="31">
        <v>0.16208333333333333</v>
      </c>
      <c r="C55" s="10" t="s">
        <v>66</v>
      </c>
      <c r="D55" s="10" t="s">
        <v>89</v>
      </c>
      <c r="E55" s="10">
        <v>20.0</v>
      </c>
      <c r="F55">
        <f>E55-9</f>
        <v>11</v>
      </c>
      <c r="J55" s="10" t="s">
        <v>171</v>
      </c>
    </row>
    <row r="56">
      <c r="A56" s="10" t="s">
        <v>3120</v>
      </c>
      <c r="B56" s="31">
        <v>0.16217592592592592</v>
      </c>
      <c r="C56" s="10" t="s">
        <v>66</v>
      </c>
      <c r="D56" s="10" t="s">
        <v>91</v>
      </c>
      <c r="E56" s="10">
        <v>15.0</v>
      </c>
      <c r="H56" s="10" t="s">
        <v>1606</v>
      </c>
    </row>
    <row r="57">
      <c r="A57" s="10" t="s">
        <v>3120</v>
      </c>
      <c r="B57" s="31">
        <v>0.16444444444444445</v>
      </c>
      <c r="C57" s="10" t="s">
        <v>69</v>
      </c>
      <c r="D57" s="10" t="s">
        <v>91</v>
      </c>
      <c r="E57" s="10">
        <v>28.0</v>
      </c>
      <c r="H57" s="10" t="s">
        <v>1586</v>
      </c>
      <c r="J57" s="10" t="s">
        <v>3127</v>
      </c>
    </row>
    <row r="58">
      <c r="A58" s="10" t="s">
        <v>3120</v>
      </c>
      <c r="B58" s="31">
        <v>0.1654861111111111</v>
      </c>
      <c r="C58" s="10" t="s">
        <v>84</v>
      </c>
      <c r="D58" s="10" t="s">
        <v>81</v>
      </c>
      <c r="E58" s="10">
        <v>18.0</v>
      </c>
      <c r="F58">
        <f>E58-7</f>
        <v>11</v>
      </c>
    </row>
    <row r="59">
      <c r="A59" s="10" t="s">
        <v>3120</v>
      </c>
      <c r="B59" s="31">
        <v>0.16826388888888888</v>
      </c>
      <c r="C59" s="10" t="s">
        <v>968</v>
      </c>
      <c r="D59" s="10" t="s">
        <v>91</v>
      </c>
      <c r="E59" s="10">
        <v>25.0</v>
      </c>
      <c r="H59" s="10" t="s">
        <v>3131</v>
      </c>
      <c r="J59" s="10" t="s">
        <v>1348</v>
      </c>
    </row>
    <row r="60">
      <c r="A60" s="10" t="s">
        <v>3120</v>
      </c>
      <c r="B60" s="31">
        <v>0.16924768518518518</v>
      </c>
      <c r="C60" s="10" t="s">
        <v>69</v>
      </c>
      <c r="D60" s="10" t="s">
        <v>81</v>
      </c>
      <c r="E60" s="10">
        <v>10.0</v>
      </c>
      <c r="F60">
        <f>E60-3</f>
        <v>7</v>
      </c>
    </row>
    <row r="61">
      <c r="A61" s="10" t="s">
        <v>3120</v>
      </c>
      <c r="B61" s="31">
        <v>0.16957175925925927</v>
      </c>
      <c r="C61" s="10" t="s">
        <v>69</v>
      </c>
      <c r="D61" s="10" t="s">
        <v>91</v>
      </c>
      <c r="E61" s="10">
        <v>14.0</v>
      </c>
      <c r="H61" s="10" t="s">
        <v>3132</v>
      </c>
      <c r="J61" s="10" t="s">
        <v>239</v>
      </c>
    </row>
    <row r="62">
      <c r="A62" s="10" t="s">
        <v>3120</v>
      </c>
      <c r="B62" s="31">
        <v>0.17126157407407408</v>
      </c>
      <c r="C62" s="10" t="s">
        <v>968</v>
      </c>
      <c r="D62" s="10" t="s">
        <v>91</v>
      </c>
      <c r="E62" s="10">
        <v>18.0</v>
      </c>
      <c r="H62" s="10" t="s">
        <v>3125</v>
      </c>
      <c r="I62" s="10">
        <v>1.0</v>
      </c>
      <c r="J62" s="10" t="s">
        <v>3133</v>
      </c>
    </row>
    <row r="63">
      <c r="A63" s="10" t="s">
        <v>3120</v>
      </c>
      <c r="B63" s="31">
        <v>0.17230324074074074</v>
      </c>
      <c r="C63" s="10" t="s">
        <v>968</v>
      </c>
      <c r="D63" s="10" t="s">
        <v>120</v>
      </c>
      <c r="E63" s="10">
        <v>10.0</v>
      </c>
      <c r="H63" s="10" t="s">
        <v>3134</v>
      </c>
      <c r="J63" s="10" t="s">
        <v>1232</v>
      </c>
    </row>
    <row r="64">
      <c r="A64" s="10" t="s">
        <v>3120</v>
      </c>
      <c r="B64" s="31">
        <v>0.1726851851851852</v>
      </c>
      <c r="C64" s="10" t="s">
        <v>3121</v>
      </c>
      <c r="D64" s="10" t="s">
        <v>93</v>
      </c>
      <c r="E64" s="10" t="s">
        <v>75</v>
      </c>
      <c r="F64" s="10" t="s">
        <v>75</v>
      </c>
      <c r="J64" s="10" t="s">
        <v>2293</v>
      </c>
    </row>
    <row r="65">
      <c r="A65" s="10" t="s">
        <v>3120</v>
      </c>
      <c r="B65" s="31">
        <v>0.1726851851851852</v>
      </c>
      <c r="C65" s="10" t="s">
        <v>3121</v>
      </c>
      <c r="D65" s="10" t="s">
        <v>93</v>
      </c>
      <c r="E65" s="10">
        <v>14.0</v>
      </c>
      <c r="F65">
        <f>E65-10</f>
        <v>4</v>
      </c>
      <c r="J65" s="10" t="s">
        <v>1304</v>
      </c>
    </row>
    <row r="66">
      <c r="A66" s="10" t="s">
        <v>3120</v>
      </c>
      <c r="B66" s="31">
        <v>0.17287037037037037</v>
      </c>
      <c r="C66" s="10" t="s">
        <v>3121</v>
      </c>
      <c r="D66" s="10" t="s">
        <v>91</v>
      </c>
      <c r="E66" s="10">
        <v>30.0</v>
      </c>
      <c r="H66" s="10" t="s">
        <v>3135</v>
      </c>
    </row>
    <row r="67">
      <c r="A67" s="10" t="s">
        <v>3120</v>
      </c>
      <c r="B67" s="31">
        <v>0.17313657407407407</v>
      </c>
      <c r="C67" s="10" t="s">
        <v>3121</v>
      </c>
      <c r="D67" s="10" t="s">
        <v>93</v>
      </c>
      <c r="E67" s="10" t="s">
        <v>75</v>
      </c>
      <c r="F67" s="10" t="s">
        <v>75</v>
      </c>
      <c r="J67" s="10" t="s">
        <v>2293</v>
      </c>
    </row>
    <row r="68">
      <c r="A68" s="10" t="s">
        <v>3120</v>
      </c>
      <c r="B68" s="31">
        <v>0.17313657407407407</v>
      </c>
      <c r="C68" s="10" t="s">
        <v>3121</v>
      </c>
      <c r="D68" s="10" t="s">
        <v>93</v>
      </c>
      <c r="E68" s="10">
        <v>13.0</v>
      </c>
      <c r="F68">
        <f>E68-10</f>
        <v>3</v>
      </c>
      <c r="J68" s="10" t="s">
        <v>1304</v>
      </c>
    </row>
    <row r="69">
      <c r="A69" s="10" t="s">
        <v>3120</v>
      </c>
      <c r="B69" s="31">
        <v>0.17320601851851852</v>
      </c>
      <c r="C69" s="10" t="s">
        <v>3121</v>
      </c>
      <c r="D69" s="10" t="s">
        <v>91</v>
      </c>
      <c r="E69" s="10">
        <v>12.0</v>
      </c>
      <c r="H69" s="10" t="s">
        <v>1594</v>
      </c>
    </row>
    <row r="70">
      <c r="A70" s="10" t="s">
        <v>3120</v>
      </c>
      <c r="B70" s="31">
        <v>0.17476851851851852</v>
      </c>
      <c r="C70" s="10" t="s">
        <v>69</v>
      </c>
      <c r="D70" s="10" t="s">
        <v>89</v>
      </c>
      <c r="E70" s="10">
        <v>23.0</v>
      </c>
      <c r="F70">
        <f>E70-9</f>
        <v>14</v>
      </c>
      <c r="J70" s="10" t="s">
        <v>223</v>
      </c>
    </row>
    <row r="71">
      <c r="A71" s="10" t="s">
        <v>3120</v>
      </c>
      <c r="B71" s="31">
        <v>0.17483796296296297</v>
      </c>
      <c r="C71" s="10" t="s">
        <v>69</v>
      </c>
      <c r="D71" s="10" t="s">
        <v>91</v>
      </c>
      <c r="E71" s="10">
        <v>20.0</v>
      </c>
      <c r="H71" s="10" t="s">
        <v>1590</v>
      </c>
      <c r="I71" s="10">
        <v>1.0</v>
      </c>
      <c r="J71" s="10" t="s">
        <v>3124</v>
      </c>
    </row>
    <row r="72">
      <c r="A72" s="10" t="s">
        <v>3120</v>
      </c>
      <c r="B72" s="31">
        <v>0.17564814814814814</v>
      </c>
      <c r="C72" s="10" t="s">
        <v>69</v>
      </c>
      <c r="D72" s="10" t="s">
        <v>89</v>
      </c>
      <c r="E72" s="10">
        <v>13.0</v>
      </c>
      <c r="F72">
        <f>E72-9</f>
        <v>4</v>
      </c>
      <c r="J72" s="10" t="s">
        <v>90</v>
      </c>
    </row>
    <row r="73">
      <c r="A73" s="10" t="s">
        <v>3120</v>
      </c>
      <c r="B73" s="31">
        <v>0.17586805555555557</v>
      </c>
      <c r="C73" s="10" t="s">
        <v>69</v>
      </c>
      <c r="D73" s="10" t="s">
        <v>91</v>
      </c>
      <c r="E73" s="10">
        <v>18.0</v>
      </c>
      <c r="H73" s="10" t="s">
        <v>3125</v>
      </c>
      <c r="I73" s="10">
        <v>1.0</v>
      </c>
      <c r="J73" s="10" t="s">
        <v>3124</v>
      </c>
    </row>
    <row r="74">
      <c r="A74" s="10" t="s">
        <v>3120</v>
      </c>
      <c r="B74" s="31">
        <v>0.17706018518518518</v>
      </c>
      <c r="C74" s="10" t="s">
        <v>70</v>
      </c>
      <c r="D74" s="10" t="s">
        <v>93</v>
      </c>
      <c r="E74" s="10">
        <v>29.0</v>
      </c>
      <c r="F74">
        <f t="shared" ref="F74:F75" si="5">E74-10</f>
        <v>19</v>
      </c>
      <c r="J74" s="10" t="s">
        <v>2350</v>
      </c>
    </row>
    <row r="75">
      <c r="A75" s="10" t="s">
        <v>3120</v>
      </c>
      <c r="B75" s="31">
        <v>0.17706018518518518</v>
      </c>
      <c r="C75" s="10" t="s">
        <v>70</v>
      </c>
      <c r="D75" s="10" t="s">
        <v>93</v>
      </c>
      <c r="E75" s="10">
        <v>27.0</v>
      </c>
      <c r="F75">
        <f t="shared" si="5"/>
        <v>17</v>
      </c>
      <c r="J75" s="10" t="s">
        <v>2350</v>
      </c>
    </row>
    <row r="76">
      <c r="A76" s="10" t="s">
        <v>3120</v>
      </c>
      <c r="B76" s="31">
        <v>0.17724537037037036</v>
      </c>
      <c r="C76" s="10" t="s">
        <v>70</v>
      </c>
      <c r="D76" s="10" t="s">
        <v>91</v>
      </c>
      <c r="E76" s="10">
        <v>23.0</v>
      </c>
      <c r="H76" s="10" t="s">
        <v>3136</v>
      </c>
    </row>
    <row r="77">
      <c r="A77" s="10" t="s">
        <v>3120</v>
      </c>
      <c r="B77" s="31">
        <v>0.1775</v>
      </c>
      <c r="C77" s="10" t="s">
        <v>70</v>
      </c>
      <c r="D77" s="10" t="s">
        <v>93</v>
      </c>
      <c r="E77" s="10">
        <v>15.0</v>
      </c>
      <c r="F77">
        <f t="shared" ref="F77:F78" si="6">E77-10</f>
        <v>5</v>
      </c>
      <c r="J77" s="10" t="s">
        <v>2350</v>
      </c>
    </row>
    <row r="78">
      <c r="A78" s="10" t="s">
        <v>3120</v>
      </c>
      <c r="B78" s="31">
        <v>0.1775</v>
      </c>
      <c r="C78" s="10" t="s">
        <v>70</v>
      </c>
      <c r="D78" s="10" t="s">
        <v>93</v>
      </c>
      <c r="E78" s="10">
        <v>18.0</v>
      </c>
      <c r="F78">
        <f t="shared" si="6"/>
        <v>8</v>
      </c>
      <c r="J78" s="10" t="s">
        <v>2350</v>
      </c>
    </row>
    <row r="79">
      <c r="A79" s="10" t="s">
        <v>3120</v>
      </c>
      <c r="B79" s="31">
        <v>0.1775810185185185</v>
      </c>
      <c r="C79" s="10" t="s">
        <v>70</v>
      </c>
      <c r="D79" s="10" t="s">
        <v>91</v>
      </c>
      <c r="E79" s="10">
        <v>12.0</v>
      </c>
      <c r="H79" s="10" t="s">
        <v>1608</v>
      </c>
    </row>
    <row r="80">
      <c r="A80" s="10" t="s">
        <v>3120</v>
      </c>
      <c r="B80" s="31">
        <v>0.1790625</v>
      </c>
      <c r="C80" s="10" t="s">
        <v>66</v>
      </c>
      <c r="D80" s="10" t="s">
        <v>76</v>
      </c>
      <c r="E80" s="10">
        <v>8.0</v>
      </c>
      <c r="F80">
        <f>E80</f>
        <v>8</v>
      </c>
      <c r="J80" s="10" t="s">
        <v>3137</v>
      </c>
    </row>
    <row r="81">
      <c r="A81" s="10" t="s">
        <v>3120</v>
      </c>
      <c r="B81" s="31">
        <v>0.18074074074074073</v>
      </c>
      <c r="C81" s="10" t="s">
        <v>84</v>
      </c>
      <c r="D81" s="10" t="s">
        <v>81</v>
      </c>
      <c r="E81" s="10">
        <v>27.0</v>
      </c>
      <c r="F81" s="77">
        <f>E81-7</f>
        <v>20</v>
      </c>
    </row>
    <row r="82">
      <c r="A82" s="10" t="s">
        <v>3120</v>
      </c>
      <c r="B82" s="31">
        <v>0.18155092592592592</v>
      </c>
      <c r="C82" s="10" t="s">
        <v>84</v>
      </c>
      <c r="D82" s="10" t="s">
        <v>93</v>
      </c>
      <c r="E82" s="10" t="s">
        <v>75</v>
      </c>
      <c r="F82" s="10" t="s">
        <v>75</v>
      </c>
      <c r="J82" s="10" t="s">
        <v>2291</v>
      </c>
    </row>
    <row r="83">
      <c r="A83" s="10" t="s">
        <v>3120</v>
      </c>
      <c r="B83" s="31">
        <v>0.18155092592592592</v>
      </c>
      <c r="C83" s="10" t="s">
        <v>84</v>
      </c>
      <c r="D83" s="10" t="s">
        <v>93</v>
      </c>
      <c r="E83" s="10">
        <v>18.0</v>
      </c>
      <c r="F83">
        <f>E83-9</f>
        <v>9</v>
      </c>
      <c r="J83" s="10" t="s">
        <v>2138</v>
      </c>
    </row>
    <row r="84">
      <c r="A84" s="10" t="s">
        <v>3120</v>
      </c>
      <c r="B84" s="31">
        <v>0.18178240740740742</v>
      </c>
      <c r="C84" s="10" t="s">
        <v>84</v>
      </c>
      <c r="D84" s="10" t="s">
        <v>91</v>
      </c>
      <c r="E84" s="10">
        <v>26.0</v>
      </c>
      <c r="H84" s="10" t="s">
        <v>3138</v>
      </c>
    </row>
    <row r="85">
      <c r="A85" s="10" t="s">
        <v>3120</v>
      </c>
      <c r="B85" s="31">
        <v>0.1820949074074074</v>
      </c>
      <c r="C85" s="10" t="s">
        <v>84</v>
      </c>
      <c r="D85" s="10" t="s">
        <v>93</v>
      </c>
      <c r="E85" s="10" t="s">
        <v>75</v>
      </c>
      <c r="F85" s="10" t="s">
        <v>75</v>
      </c>
      <c r="J85" s="10" t="s">
        <v>2291</v>
      </c>
    </row>
    <row r="86">
      <c r="A86" s="10" t="s">
        <v>3120</v>
      </c>
      <c r="B86" s="31">
        <v>0.1820949074074074</v>
      </c>
      <c r="C86" s="10" t="s">
        <v>84</v>
      </c>
      <c r="D86" s="10" t="s">
        <v>93</v>
      </c>
      <c r="E86" s="10" t="s">
        <v>68</v>
      </c>
      <c r="F86" s="10">
        <v>20.0</v>
      </c>
      <c r="J86" s="10" t="s">
        <v>2138</v>
      </c>
    </row>
    <row r="87">
      <c r="A87" s="10" t="s">
        <v>3120</v>
      </c>
      <c r="B87" s="31">
        <v>0.18221064814814814</v>
      </c>
      <c r="C87" s="10" t="s">
        <v>84</v>
      </c>
      <c r="D87" s="10" t="s">
        <v>91</v>
      </c>
      <c r="E87" s="10">
        <v>18.0</v>
      </c>
      <c r="H87" s="10" t="s">
        <v>1597</v>
      </c>
    </row>
    <row r="88">
      <c r="A88" s="10" t="s">
        <v>3120</v>
      </c>
      <c r="B88" s="31">
        <v>0.18450231481481483</v>
      </c>
      <c r="C88" s="10" t="s">
        <v>968</v>
      </c>
      <c r="D88" s="10" t="s">
        <v>91</v>
      </c>
      <c r="E88" s="10">
        <v>14.0</v>
      </c>
      <c r="H88" s="10" t="s">
        <v>1586</v>
      </c>
      <c r="I88" s="10">
        <v>1.0</v>
      </c>
      <c r="J88" s="10" t="s">
        <v>3133</v>
      </c>
    </row>
    <row r="89">
      <c r="A89" s="10" t="s">
        <v>3120</v>
      </c>
      <c r="B89" s="31">
        <v>0.18532407407407409</v>
      </c>
      <c r="C89" s="10" t="s">
        <v>82</v>
      </c>
      <c r="D89" s="10" t="s">
        <v>209</v>
      </c>
      <c r="E89" s="10">
        <v>12.0</v>
      </c>
      <c r="F89">
        <f>E89-0</f>
        <v>12</v>
      </c>
    </row>
    <row r="90">
      <c r="A90" s="10" t="s">
        <v>3120</v>
      </c>
      <c r="B90" s="31">
        <v>0.18618055555555554</v>
      </c>
      <c r="C90" s="10" t="s">
        <v>70</v>
      </c>
      <c r="D90" s="10" t="s">
        <v>166</v>
      </c>
      <c r="E90" s="10" t="s">
        <v>75</v>
      </c>
      <c r="F90" s="10" t="s">
        <v>75</v>
      </c>
      <c r="J90" s="10" t="s">
        <v>2291</v>
      </c>
    </row>
    <row r="91">
      <c r="A91" s="10" t="s">
        <v>3120</v>
      </c>
      <c r="B91" s="31">
        <v>0.18618055555555554</v>
      </c>
      <c r="C91" s="10" t="s">
        <v>70</v>
      </c>
      <c r="D91" s="10" t="s">
        <v>166</v>
      </c>
      <c r="E91" s="10">
        <v>12.0</v>
      </c>
      <c r="F91" s="10">
        <f>E91-3</f>
        <v>9</v>
      </c>
    </row>
    <row r="92">
      <c r="A92" s="10" t="s">
        <v>3120</v>
      </c>
      <c r="B92" s="31">
        <v>0.18618055555555554</v>
      </c>
      <c r="C92" s="10" t="s">
        <v>82</v>
      </c>
      <c r="D92" s="10" t="s">
        <v>166</v>
      </c>
      <c r="E92" s="10" t="s">
        <v>75</v>
      </c>
      <c r="F92" s="10" t="s">
        <v>75</v>
      </c>
      <c r="J92" s="10" t="s">
        <v>2291</v>
      </c>
    </row>
    <row r="93">
      <c r="A93" s="10" t="s">
        <v>3120</v>
      </c>
      <c r="B93" s="31">
        <v>0.18618055555555554</v>
      </c>
      <c r="C93" s="10" t="s">
        <v>82</v>
      </c>
      <c r="D93" s="10" t="s">
        <v>166</v>
      </c>
      <c r="E93" s="10">
        <v>16.0</v>
      </c>
      <c r="F93" s="10">
        <f>E93-8</f>
        <v>8</v>
      </c>
    </row>
    <row r="94">
      <c r="A94" s="10" t="s">
        <v>3120</v>
      </c>
      <c r="B94" s="31">
        <v>0.1863425925925926</v>
      </c>
      <c r="C94" s="10" t="s">
        <v>3121</v>
      </c>
      <c r="D94" s="10" t="s">
        <v>166</v>
      </c>
      <c r="E94" s="10" t="s">
        <v>75</v>
      </c>
      <c r="F94" s="10" t="s">
        <v>75</v>
      </c>
      <c r="J94" s="10" t="s">
        <v>2291</v>
      </c>
    </row>
    <row r="95">
      <c r="A95" s="10" t="s">
        <v>3120</v>
      </c>
      <c r="B95" s="31">
        <v>0.1863425925925926</v>
      </c>
      <c r="C95" s="10" t="s">
        <v>3121</v>
      </c>
      <c r="D95" s="10" t="s">
        <v>166</v>
      </c>
      <c r="E95" s="10">
        <v>11.0</v>
      </c>
      <c r="F95" s="10">
        <f>E95-1</f>
        <v>10</v>
      </c>
    </row>
    <row r="96">
      <c r="A96" s="10" t="s">
        <v>3120</v>
      </c>
      <c r="B96" s="31">
        <v>0.18641203703703704</v>
      </c>
      <c r="C96" s="10" t="s">
        <v>69</v>
      </c>
      <c r="D96" s="10" t="s">
        <v>166</v>
      </c>
      <c r="E96" s="10" t="s">
        <v>75</v>
      </c>
      <c r="F96" s="10" t="s">
        <v>75</v>
      </c>
      <c r="J96" s="10" t="s">
        <v>2291</v>
      </c>
    </row>
    <row r="97">
      <c r="A97" s="10" t="s">
        <v>3120</v>
      </c>
      <c r="B97" s="31">
        <v>0.18641203703703704</v>
      </c>
      <c r="C97" s="10" t="s">
        <v>69</v>
      </c>
      <c r="D97" s="10" t="s">
        <v>166</v>
      </c>
      <c r="E97" s="10">
        <v>24.0</v>
      </c>
      <c r="F97" s="10">
        <f>E97-9</f>
        <v>15</v>
      </c>
    </row>
    <row r="98">
      <c r="A98" s="10" t="s">
        <v>3120</v>
      </c>
      <c r="B98" s="31">
        <v>0.18644675925925927</v>
      </c>
      <c r="C98" s="10" t="s">
        <v>968</v>
      </c>
      <c r="D98" s="10" t="s">
        <v>166</v>
      </c>
      <c r="E98" s="10" t="s">
        <v>75</v>
      </c>
      <c r="F98" s="10" t="s">
        <v>75</v>
      </c>
      <c r="J98" s="10" t="s">
        <v>2291</v>
      </c>
    </row>
    <row r="99">
      <c r="A99" s="10" t="s">
        <v>3120</v>
      </c>
      <c r="B99" s="31">
        <v>0.18644675925925927</v>
      </c>
      <c r="C99" s="10" t="s">
        <v>968</v>
      </c>
      <c r="D99" s="10" t="s">
        <v>166</v>
      </c>
      <c r="E99">
        <f>F99+9</f>
        <v>28</v>
      </c>
      <c r="F99" s="10">
        <v>19.0</v>
      </c>
    </row>
    <row r="100">
      <c r="A100" s="10" t="s">
        <v>3120</v>
      </c>
      <c r="B100" s="31">
        <v>0.18645833333333334</v>
      </c>
      <c r="C100" s="10" t="s">
        <v>84</v>
      </c>
      <c r="D100" s="10" t="s">
        <v>166</v>
      </c>
      <c r="E100" s="10" t="s">
        <v>75</v>
      </c>
      <c r="F100" s="10" t="s">
        <v>75</v>
      </c>
      <c r="J100" s="10" t="s">
        <v>2291</v>
      </c>
    </row>
    <row r="101">
      <c r="A101" s="10" t="s">
        <v>3120</v>
      </c>
      <c r="B101" s="31">
        <v>0.18645833333333334</v>
      </c>
      <c r="C101" s="10" t="s">
        <v>84</v>
      </c>
      <c r="D101" s="10" t="s">
        <v>166</v>
      </c>
      <c r="E101" s="10">
        <v>17.0</v>
      </c>
      <c r="F101">
        <f>E101-0</f>
        <v>17</v>
      </c>
    </row>
    <row r="102">
      <c r="A102" s="10" t="s">
        <v>3120</v>
      </c>
      <c r="B102" s="31">
        <v>0.1893287037037037</v>
      </c>
      <c r="C102" s="10" t="s">
        <v>968</v>
      </c>
      <c r="D102" s="10" t="s">
        <v>67</v>
      </c>
      <c r="E102" s="10" t="s">
        <v>75</v>
      </c>
      <c r="F102" s="10" t="s">
        <v>75</v>
      </c>
      <c r="J102" s="10" t="s">
        <v>2293</v>
      </c>
    </row>
    <row r="103">
      <c r="A103" s="10" t="s">
        <v>3120</v>
      </c>
      <c r="B103" s="31">
        <v>0.1893287037037037</v>
      </c>
      <c r="C103" s="10" t="s">
        <v>968</v>
      </c>
      <c r="D103" s="10" t="s">
        <v>67</v>
      </c>
      <c r="E103" s="10">
        <v>19.0</v>
      </c>
      <c r="F103">
        <f>E103-9</f>
        <v>10</v>
      </c>
    </row>
    <row r="104">
      <c r="A104" s="10" t="s">
        <v>3120</v>
      </c>
      <c r="B104" s="31">
        <v>0.18943287037037038</v>
      </c>
      <c r="C104" s="10" t="s">
        <v>968</v>
      </c>
      <c r="D104" s="10" t="s">
        <v>81</v>
      </c>
      <c r="E104" s="10" t="s">
        <v>75</v>
      </c>
      <c r="F104" s="10" t="s">
        <v>75</v>
      </c>
      <c r="J104" s="10" t="s">
        <v>2293</v>
      </c>
    </row>
    <row r="105">
      <c r="A105" s="10" t="s">
        <v>3120</v>
      </c>
      <c r="B105" s="31">
        <v>0.19005787037037036</v>
      </c>
      <c r="C105" s="10" t="s">
        <v>968</v>
      </c>
      <c r="D105" s="10" t="s">
        <v>120</v>
      </c>
      <c r="E105" s="10">
        <v>11.0</v>
      </c>
      <c r="H105" s="10" t="s">
        <v>3139</v>
      </c>
      <c r="J105" s="10" t="s">
        <v>3140</v>
      </c>
    </row>
    <row r="106">
      <c r="A106" s="10" t="s">
        <v>3120</v>
      </c>
      <c r="B106" s="31">
        <v>0.1917824074074074</v>
      </c>
      <c r="C106" s="10" t="s">
        <v>69</v>
      </c>
      <c r="D106" s="10" t="s">
        <v>89</v>
      </c>
      <c r="E106" s="10">
        <v>26.0</v>
      </c>
      <c r="F106">
        <f>E106-9</f>
        <v>17</v>
      </c>
      <c r="J106" s="10" t="s">
        <v>223</v>
      </c>
    </row>
    <row r="107">
      <c r="A107" s="10" t="s">
        <v>3120</v>
      </c>
      <c r="B107" s="31">
        <v>0.191875</v>
      </c>
      <c r="C107" s="10" t="s">
        <v>69</v>
      </c>
      <c r="D107" s="10" t="s">
        <v>91</v>
      </c>
      <c r="E107" s="10">
        <v>15.0</v>
      </c>
      <c r="H107" s="10" t="s">
        <v>3141</v>
      </c>
      <c r="I107" s="10">
        <v>1.0</v>
      </c>
      <c r="J107" s="10" t="s">
        <v>3124</v>
      </c>
    </row>
    <row r="108">
      <c r="A108" s="10" t="s">
        <v>3120</v>
      </c>
      <c r="B108" s="31">
        <v>0.1944212962962963</v>
      </c>
      <c r="C108" s="10" t="s">
        <v>66</v>
      </c>
      <c r="D108" s="10" t="s">
        <v>195</v>
      </c>
      <c r="E108" s="10">
        <v>11.0</v>
      </c>
      <c r="F108">
        <f>E108-0</f>
        <v>11</v>
      </c>
    </row>
    <row r="109">
      <c r="A109" s="10" t="s">
        <v>3120</v>
      </c>
      <c r="B109" s="31">
        <v>0.19537037037037036</v>
      </c>
      <c r="C109" s="10" t="s">
        <v>84</v>
      </c>
      <c r="D109" s="10" t="s">
        <v>93</v>
      </c>
      <c r="E109" s="10" t="s">
        <v>75</v>
      </c>
      <c r="F109" s="10" t="s">
        <v>75</v>
      </c>
      <c r="J109" s="10" t="s">
        <v>2291</v>
      </c>
    </row>
    <row r="110">
      <c r="A110" s="10" t="s">
        <v>3120</v>
      </c>
      <c r="B110" s="31">
        <v>0.19537037037037036</v>
      </c>
      <c r="C110" s="10" t="s">
        <v>84</v>
      </c>
      <c r="D110" s="10" t="s">
        <v>93</v>
      </c>
      <c r="E110" s="10">
        <v>14.0</v>
      </c>
      <c r="F110">
        <f>E110-9</f>
        <v>5</v>
      </c>
      <c r="J110" s="10" t="s">
        <v>2138</v>
      </c>
    </row>
    <row r="111">
      <c r="A111" s="10" t="s">
        <v>3120</v>
      </c>
      <c r="B111" s="31">
        <v>0.19554398148148147</v>
      </c>
      <c r="C111" s="10" t="s">
        <v>84</v>
      </c>
      <c r="D111" s="10" t="s">
        <v>91</v>
      </c>
      <c r="E111" s="10">
        <v>20.0</v>
      </c>
      <c r="H111" s="10" t="s">
        <v>1590</v>
      </c>
    </row>
    <row r="112">
      <c r="A112" s="10" t="s">
        <v>3120</v>
      </c>
      <c r="B112" s="31">
        <v>0.19570601851851852</v>
      </c>
      <c r="C112" s="10" t="s">
        <v>84</v>
      </c>
      <c r="D112" s="10" t="s">
        <v>93</v>
      </c>
      <c r="E112" s="10" t="s">
        <v>75</v>
      </c>
      <c r="F112" s="10" t="s">
        <v>75</v>
      </c>
      <c r="J112" s="10" t="s">
        <v>2291</v>
      </c>
    </row>
    <row r="113">
      <c r="A113" s="10" t="s">
        <v>3120</v>
      </c>
      <c r="B113" s="31">
        <v>0.19570601851851852</v>
      </c>
      <c r="C113" s="10" t="s">
        <v>84</v>
      </c>
      <c r="D113" s="10" t="s">
        <v>93</v>
      </c>
      <c r="E113" s="10">
        <v>19.0</v>
      </c>
      <c r="F113">
        <f>E113-9</f>
        <v>10</v>
      </c>
      <c r="J113" s="10" t="s">
        <v>2138</v>
      </c>
    </row>
    <row r="114">
      <c r="A114" s="10" t="s">
        <v>3120</v>
      </c>
      <c r="B114" s="31">
        <v>0.1958101851851852</v>
      </c>
      <c r="C114" s="10" t="s">
        <v>84</v>
      </c>
      <c r="D114" s="10" t="s">
        <v>91</v>
      </c>
      <c r="E114" s="10">
        <v>15.0</v>
      </c>
      <c r="H114" s="10" t="s">
        <v>1590</v>
      </c>
    </row>
    <row r="115">
      <c r="A115" s="10" t="s">
        <v>3120</v>
      </c>
      <c r="B115" s="31">
        <v>0.1962962962962963</v>
      </c>
      <c r="C115" s="10" t="s">
        <v>968</v>
      </c>
      <c r="D115" s="10" t="s">
        <v>91</v>
      </c>
      <c r="E115" s="10">
        <v>21.0</v>
      </c>
      <c r="H115" s="10" t="s">
        <v>3142</v>
      </c>
      <c r="I115" s="10">
        <v>2.0</v>
      </c>
      <c r="J115" s="10" t="s">
        <v>3143</v>
      </c>
    </row>
    <row r="116">
      <c r="A116" s="10" t="s">
        <v>3120</v>
      </c>
      <c r="B116" s="31">
        <v>0.19847222222222222</v>
      </c>
      <c r="C116" s="10" t="s">
        <v>82</v>
      </c>
      <c r="D116" s="10" t="s">
        <v>91</v>
      </c>
      <c r="E116" s="10">
        <v>68.0</v>
      </c>
      <c r="H116" s="10" t="s">
        <v>3144</v>
      </c>
      <c r="J116" s="10" t="s">
        <v>3084</v>
      </c>
    </row>
    <row r="117">
      <c r="A117" s="10" t="s">
        <v>3120</v>
      </c>
      <c r="B117" s="31">
        <v>0.20195601851851852</v>
      </c>
      <c r="C117" s="10" t="s">
        <v>968</v>
      </c>
      <c r="D117" s="10" t="s">
        <v>91</v>
      </c>
      <c r="E117" s="10">
        <v>44.0</v>
      </c>
      <c r="H117" s="10" t="s">
        <v>3145</v>
      </c>
      <c r="J117" s="10" t="s">
        <v>2459</v>
      </c>
    </row>
    <row r="118">
      <c r="A118" s="10" t="s">
        <v>3120</v>
      </c>
      <c r="B118" s="31">
        <v>0.20287037037037037</v>
      </c>
      <c r="C118" s="10" t="s">
        <v>3121</v>
      </c>
      <c r="D118" s="10" t="s">
        <v>93</v>
      </c>
      <c r="E118" s="10">
        <v>16.0</v>
      </c>
      <c r="F118">
        <f>E118-10</f>
        <v>6</v>
      </c>
      <c r="J118" s="10" t="s">
        <v>1304</v>
      </c>
    </row>
    <row r="119">
      <c r="A119" s="10" t="s">
        <v>3120</v>
      </c>
      <c r="B119" s="31">
        <v>0.20302083333333334</v>
      </c>
      <c r="C119" s="10" t="s">
        <v>3121</v>
      </c>
      <c r="D119" s="10" t="s">
        <v>91</v>
      </c>
      <c r="E119" s="10">
        <v>29.0</v>
      </c>
      <c r="H119" s="10" t="s">
        <v>3128</v>
      </c>
    </row>
    <row r="120">
      <c r="A120" s="10" t="s">
        <v>3120</v>
      </c>
      <c r="B120" s="31">
        <v>0.20337962962962963</v>
      </c>
      <c r="C120" s="10" t="s">
        <v>69</v>
      </c>
      <c r="D120" s="10" t="s">
        <v>89</v>
      </c>
      <c r="E120" s="10">
        <v>22.0</v>
      </c>
      <c r="F120">
        <f>E120-9</f>
        <v>13</v>
      </c>
      <c r="J120" s="10" t="s">
        <v>223</v>
      </c>
    </row>
    <row r="121">
      <c r="A121" s="10" t="s">
        <v>3120</v>
      </c>
      <c r="B121" s="31">
        <v>0.2034375</v>
      </c>
      <c r="C121" s="10" t="s">
        <v>69</v>
      </c>
      <c r="D121" s="10" t="s">
        <v>91</v>
      </c>
      <c r="E121" s="10">
        <v>9.0</v>
      </c>
      <c r="H121" s="10" t="s">
        <v>3146</v>
      </c>
    </row>
    <row r="122">
      <c r="A122" s="10" t="s">
        <v>3120</v>
      </c>
      <c r="B122" s="31">
        <v>0.20368055555555556</v>
      </c>
      <c r="C122" s="10" t="s">
        <v>69</v>
      </c>
      <c r="D122" s="10" t="s">
        <v>89</v>
      </c>
      <c r="E122" s="10">
        <v>25.0</v>
      </c>
      <c r="F122">
        <f>E122-9</f>
        <v>16</v>
      </c>
      <c r="J122" s="10" t="s">
        <v>90</v>
      </c>
    </row>
    <row r="123">
      <c r="A123" s="10" t="s">
        <v>3120</v>
      </c>
      <c r="B123" s="31">
        <v>0.20396990740740742</v>
      </c>
      <c r="C123" s="10" t="s">
        <v>69</v>
      </c>
      <c r="D123" s="10" t="s">
        <v>91</v>
      </c>
      <c r="E123" s="10">
        <v>32.0</v>
      </c>
      <c r="H123" s="10" t="s">
        <v>3147</v>
      </c>
    </row>
    <row r="124">
      <c r="A124" s="10" t="s">
        <v>3120</v>
      </c>
      <c r="B124" s="31">
        <v>0.20497685185185185</v>
      </c>
      <c r="C124" s="10" t="s">
        <v>70</v>
      </c>
      <c r="D124" s="10" t="s">
        <v>93</v>
      </c>
      <c r="E124" s="10">
        <v>26.0</v>
      </c>
      <c r="F124">
        <f>E124-10</f>
        <v>16</v>
      </c>
      <c r="J124" s="10" t="s">
        <v>2350</v>
      </c>
    </row>
    <row r="125">
      <c r="A125" s="10" t="s">
        <v>3120</v>
      </c>
      <c r="B125" s="31">
        <v>0.20527777777777778</v>
      </c>
      <c r="C125" s="10" t="s">
        <v>70</v>
      </c>
      <c r="D125" s="10" t="s">
        <v>91</v>
      </c>
      <c r="E125" s="10">
        <v>11.0</v>
      </c>
      <c r="H125" s="10" t="s">
        <v>3130</v>
      </c>
    </row>
    <row r="126">
      <c r="A126" s="10" t="s">
        <v>3120</v>
      </c>
      <c r="B126" s="31">
        <v>0.20542824074074073</v>
      </c>
      <c r="C126" s="10" t="s">
        <v>70</v>
      </c>
      <c r="D126" s="10" t="s">
        <v>93</v>
      </c>
      <c r="E126" s="10">
        <v>26.0</v>
      </c>
      <c r="F126">
        <f>E126-10</f>
        <v>16</v>
      </c>
      <c r="J126" s="10" t="s">
        <v>2350</v>
      </c>
    </row>
    <row r="127">
      <c r="A127" s="10" t="s">
        <v>3120</v>
      </c>
      <c r="B127" s="31">
        <v>0.20548611111111112</v>
      </c>
      <c r="C127" s="10" t="s">
        <v>70</v>
      </c>
      <c r="D127" s="10" t="s">
        <v>91</v>
      </c>
      <c r="E127" s="10">
        <v>8.0</v>
      </c>
      <c r="H127" s="10" t="s">
        <v>3148</v>
      </c>
    </row>
    <row r="128">
      <c r="A128" s="10" t="s">
        <v>3120</v>
      </c>
      <c r="B128" s="31">
        <v>0.20560185185185184</v>
      </c>
      <c r="C128" s="10" t="s">
        <v>70</v>
      </c>
      <c r="D128" s="10" t="s">
        <v>93</v>
      </c>
      <c r="E128" s="10" t="s">
        <v>75</v>
      </c>
      <c r="F128" s="10" t="s">
        <v>75</v>
      </c>
      <c r="J128" s="10" t="s">
        <v>2350</v>
      </c>
    </row>
    <row r="129">
      <c r="A129" s="10" t="s">
        <v>3120</v>
      </c>
      <c r="B129" s="31">
        <v>0.20574074074074075</v>
      </c>
      <c r="C129" s="10" t="s">
        <v>70</v>
      </c>
      <c r="D129" s="10" t="s">
        <v>93</v>
      </c>
      <c r="E129" s="10">
        <v>25.0</v>
      </c>
      <c r="F129" s="10">
        <f t="shared" ref="F129:F130" si="7">E129-10</f>
        <v>15</v>
      </c>
      <c r="J129" s="10" t="s">
        <v>2350</v>
      </c>
    </row>
    <row r="130">
      <c r="A130" s="10" t="s">
        <v>3120</v>
      </c>
      <c r="B130" s="31">
        <v>0.20574074074074075</v>
      </c>
      <c r="C130" s="10" t="s">
        <v>70</v>
      </c>
      <c r="D130" s="10" t="s">
        <v>93</v>
      </c>
      <c r="E130" s="10">
        <v>25.0</v>
      </c>
      <c r="F130" s="10">
        <f t="shared" si="7"/>
        <v>15</v>
      </c>
      <c r="J130" s="10" t="s">
        <v>2350</v>
      </c>
    </row>
    <row r="131">
      <c r="A131" s="10" t="s">
        <v>3120</v>
      </c>
      <c r="B131" s="31">
        <v>0.20592592592592593</v>
      </c>
      <c r="C131" s="10" t="s">
        <v>70</v>
      </c>
      <c r="D131" s="10" t="s">
        <v>91</v>
      </c>
      <c r="E131" s="10">
        <v>30.0</v>
      </c>
      <c r="H131" s="10" t="s">
        <v>3149</v>
      </c>
    </row>
    <row r="132">
      <c r="A132" s="10" t="s">
        <v>3120</v>
      </c>
      <c r="B132" s="31">
        <v>0.20630787037037038</v>
      </c>
      <c r="C132" s="10" t="s">
        <v>968</v>
      </c>
      <c r="D132" s="10" t="s">
        <v>91</v>
      </c>
      <c r="E132" s="10">
        <v>14.0</v>
      </c>
      <c r="H132" s="10" t="s">
        <v>3132</v>
      </c>
      <c r="J132" s="10" t="s">
        <v>1348</v>
      </c>
    </row>
    <row r="133">
      <c r="A133" s="10" t="s">
        <v>3120</v>
      </c>
      <c r="B133" s="31">
        <v>0.2070138888888889</v>
      </c>
      <c r="C133" s="10" t="s">
        <v>82</v>
      </c>
      <c r="D133" s="10" t="s">
        <v>131</v>
      </c>
      <c r="E133" s="10">
        <v>17.0</v>
      </c>
      <c r="F133">
        <f>E133-5</f>
        <v>12</v>
      </c>
      <c r="J133" s="10" t="s">
        <v>3150</v>
      </c>
    </row>
    <row r="134">
      <c r="A134" s="10" t="s">
        <v>3120</v>
      </c>
      <c r="B134" s="31">
        <v>0.2075</v>
      </c>
      <c r="C134" s="10" t="s">
        <v>70</v>
      </c>
      <c r="D134" s="10" t="s">
        <v>93</v>
      </c>
      <c r="E134" s="10">
        <v>16.0</v>
      </c>
      <c r="F134">
        <f>E134-10</f>
        <v>6</v>
      </c>
      <c r="J134" s="10" t="s">
        <v>2350</v>
      </c>
    </row>
    <row r="135">
      <c r="A135" s="10" t="s">
        <v>3120</v>
      </c>
      <c r="B135" s="31">
        <v>0.20862268518518517</v>
      </c>
      <c r="C135" s="10" t="s">
        <v>84</v>
      </c>
      <c r="D135" s="10" t="s">
        <v>93</v>
      </c>
      <c r="E135" s="10">
        <v>22.0</v>
      </c>
      <c r="F135">
        <f>E135-9</f>
        <v>13</v>
      </c>
      <c r="J135" s="10" t="s">
        <v>2138</v>
      </c>
    </row>
    <row r="136">
      <c r="A136" s="10" t="s">
        <v>3120</v>
      </c>
      <c r="B136" s="31">
        <v>0.20862268518518517</v>
      </c>
      <c r="C136" s="10" t="s">
        <v>84</v>
      </c>
      <c r="D136" s="10" t="s">
        <v>93</v>
      </c>
      <c r="E136" s="10" t="s">
        <v>75</v>
      </c>
      <c r="F136" s="10" t="s">
        <v>75</v>
      </c>
      <c r="J136" s="10" t="s">
        <v>2291</v>
      </c>
    </row>
    <row r="137">
      <c r="A137" s="10" t="s">
        <v>3120</v>
      </c>
      <c r="B137" s="31">
        <v>0.20879629629629629</v>
      </c>
      <c r="C137" s="10" t="s">
        <v>84</v>
      </c>
      <c r="D137" s="10" t="s">
        <v>91</v>
      </c>
      <c r="E137" s="10">
        <v>18.0</v>
      </c>
      <c r="H137" s="10" t="s">
        <v>3151</v>
      </c>
      <c r="I137" s="10">
        <v>1.0</v>
      </c>
      <c r="J137" s="10" t="s">
        <v>3152</v>
      </c>
    </row>
    <row r="138">
      <c r="A138" s="10" t="s">
        <v>3120</v>
      </c>
      <c r="B138" s="31">
        <v>0.20998842592592593</v>
      </c>
      <c r="C138" s="10" t="s">
        <v>84</v>
      </c>
      <c r="D138" s="10" t="s">
        <v>93</v>
      </c>
      <c r="E138" s="10">
        <v>22.0</v>
      </c>
      <c r="F138">
        <f>E138-9</f>
        <v>13</v>
      </c>
      <c r="J138" s="10" t="s">
        <v>2138</v>
      </c>
    </row>
    <row r="139">
      <c r="A139" s="10" t="s">
        <v>3120</v>
      </c>
      <c r="B139" s="31">
        <v>0.20998842592592593</v>
      </c>
      <c r="C139" s="10" t="s">
        <v>84</v>
      </c>
      <c r="D139" s="10" t="s">
        <v>93</v>
      </c>
      <c r="E139" s="10" t="s">
        <v>75</v>
      </c>
      <c r="F139" s="10" t="s">
        <v>75</v>
      </c>
      <c r="J139" s="10" t="s">
        <v>2291</v>
      </c>
    </row>
    <row r="140">
      <c r="A140" s="10" t="s">
        <v>3120</v>
      </c>
      <c r="B140" s="31">
        <v>0.21009259259259258</v>
      </c>
      <c r="C140" s="10" t="s">
        <v>84</v>
      </c>
      <c r="D140" s="10" t="s">
        <v>91</v>
      </c>
      <c r="E140" s="10">
        <v>13.0</v>
      </c>
      <c r="H140" s="10" t="s">
        <v>3153</v>
      </c>
    </row>
    <row r="141">
      <c r="A141" s="10" t="s">
        <v>3120</v>
      </c>
      <c r="B141" s="31">
        <v>0.2103472222222222</v>
      </c>
      <c r="C141" s="10" t="s">
        <v>968</v>
      </c>
      <c r="D141" s="10" t="s">
        <v>91</v>
      </c>
      <c r="E141" s="10">
        <v>16.0</v>
      </c>
      <c r="H141" s="10" t="s">
        <v>3154</v>
      </c>
      <c r="J141" s="10" t="s">
        <v>1348</v>
      </c>
    </row>
    <row r="142">
      <c r="A142" s="10" t="s">
        <v>3120</v>
      </c>
      <c r="B142" s="31">
        <v>0.21042824074074074</v>
      </c>
      <c r="C142" s="10" t="s">
        <v>69</v>
      </c>
      <c r="D142" s="10" t="s">
        <v>93</v>
      </c>
      <c r="E142" s="10">
        <v>19.0</v>
      </c>
      <c r="F142">
        <f>E142-9</f>
        <v>10</v>
      </c>
      <c r="J142" s="10" t="s">
        <v>383</v>
      </c>
    </row>
    <row r="143">
      <c r="A143" s="10" t="s">
        <v>3120</v>
      </c>
      <c r="B143" s="31">
        <v>0.21063657407407407</v>
      </c>
      <c r="C143" s="10" t="s">
        <v>84</v>
      </c>
      <c r="D143" s="10" t="s">
        <v>93</v>
      </c>
      <c r="E143" s="10">
        <v>27.0</v>
      </c>
      <c r="F143">
        <f>E143-10</f>
        <v>17</v>
      </c>
      <c r="J143" s="10" t="s">
        <v>2138</v>
      </c>
    </row>
    <row r="144">
      <c r="A144" s="10" t="s">
        <v>3120</v>
      </c>
      <c r="B144" s="31">
        <v>0.21069444444444443</v>
      </c>
      <c r="C144" s="10" t="s">
        <v>69</v>
      </c>
      <c r="D144" s="10" t="s">
        <v>91</v>
      </c>
      <c r="E144" s="10">
        <v>14.0</v>
      </c>
      <c r="H144" s="10" t="s">
        <v>3155</v>
      </c>
    </row>
    <row r="145">
      <c r="A145" s="10" t="s">
        <v>3120</v>
      </c>
      <c r="B145" s="31">
        <v>0.21074074074074073</v>
      </c>
      <c r="C145" s="10" t="s">
        <v>84</v>
      </c>
      <c r="D145" s="10" t="s">
        <v>91</v>
      </c>
      <c r="E145" s="10">
        <v>15.0</v>
      </c>
      <c r="H145" s="10" t="s">
        <v>1606</v>
      </c>
      <c r="I145" s="10">
        <v>1.0</v>
      </c>
      <c r="J145" s="10" t="s">
        <v>3152</v>
      </c>
    </row>
    <row r="146">
      <c r="A146" s="10" t="s">
        <v>3120</v>
      </c>
      <c r="B146" s="31">
        <v>0.2114236111111111</v>
      </c>
      <c r="C146" s="10" t="s">
        <v>82</v>
      </c>
      <c r="D146" s="10" t="s">
        <v>91</v>
      </c>
      <c r="E146" s="10">
        <v>21.0</v>
      </c>
      <c r="H146" s="10" t="s">
        <v>3156</v>
      </c>
      <c r="I146" s="10">
        <v>1.0</v>
      </c>
      <c r="J146" s="10" t="s">
        <v>3152</v>
      </c>
    </row>
  </sheetData>
  <drawing r:id="rId1"/>
</worksheet>
</file>