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i\Desktop\Excel\"/>
    </mc:Choice>
  </mc:AlternateContent>
  <xr:revisionPtr revIDLastSave="0" documentId="13_ncr:1_{5144FCDD-59B0-4F28-ABF7-E0121A11E908}" xr6:coauthVersionLast="47" xr6:coauthVersionMax="47" xr10:uidLastSave="{00000000-0000-0000-0000-000000000000}"/>
  <bookViews>
    <workbookView xWindow="-120" yWindow="-120" windowWidth="29040" windowHeight="15840" xr2:uid="{268A1D94-FB38-4240-9BFB-458341FE0B7C}"/>
  </bookViews>
  <sheets>
    <sheet name="Data" sheetId="1" r:id="rId1"/>
    <sheet name="Project Progress" sheetId="2" r:id="rId2"/>
    <sheet name="Project Performance" sheetId="4" r:id="rId3"/>
  </sheets>
  <definedNames>
    <definedName name="_xlnm._FilterDatabase" localSheetId="0" hidden="1">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4" l="1"/>
  <c r="L26" i="2"/>
  <c r="N19" i="2"/>
  <c r="N26" i="2"/>
  <c r="N18" i="2"/>
  <c r="J19" i="2"/>
  <c r="J18" i="2"/>
  <c r="E16" i="2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J20" i="2" l="1"/>
  <c r="O18" i="2"/>
  <c r="O19" i="2"/>
</calcChain>
</file>

<file path=xl/sharedStrings.xml><?xml version="1.0" encoding="utf-8"?>
<sst xmlns="http://schemas.openxmlformats.org/spreadsheetml/2006/main" count="132" uniqueCount="55">
  <si>
    <t>Project</t>
  </si>
  <si>
    <t>Task</t>
  </si>
  <si>
    <t>Responsible Person</t>
  </si>
  <si>
    <t>Starting Date</t>
  </si>
  <si>
    <t>Due Date</t>
  </si>
  <si>
    <t>Days Required</t>
  </si>
  <si>
    <t>Progress</t>
  </si>
  <si>
    <t>Status</t>
  </si>
  <si>
    <t>Project-A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</si>
  <si>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</si>
  <si>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</si>
  <si>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</si>
  <si>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</si>
  <si>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</si>
  <si>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</si>
  <si>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</si>
  <si>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</si>
  <si>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</si>
  <si>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</si>
  <si>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</si>
  <si>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</si>
  <si>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Manager X</t>
  </si>
  <si>
    <t>Manager Y</t>
  </si>
  <si>
    <t>Manager Z</t>
  </si>
  <si>
    <t>Manager P</t>
  </si>
  <si>
    <t>Manager Q</t>
  </si>
  <si>
    <t>Manager R</t>
  </si>
  <si>
    <t>Manager S</t>
  </si>
  <si>
    <t>Manager T</t>
  </si>
  <si>
    <t>Manager U</t>
  </si>
  <si>
    <t>Manager V</t>
  </si>
  <si>
    <t>Manager F</t>
  </si>
  <si>
    <t>In Progress</t>
  </si>
  <si>
    <t>Completed</t>
  </si>
  <si>
    <t>Remaining</t>
  </si>
  <si>
    <t>Overall Project Completion</t>
  </si>
  <si>
    <t>Days Spent</t>
  </si>
  <si>
    <t>Project Report</t>
  </si>
  <si>
    <t>Total day Required</t>
  </si>
  <si>
    <t>Total day spent</t>
  </si>
  <si>
    <t>Overall Progress</t>
  </si>
  <si>
    <t>Task Status</t>
  </si>
  <si>
    <t>PROJECT MANAGEMENT DASHBOARD</t>
  </si>
  <si>
    <t>Project Initiation</t>
  </si>
  <si>
    <t>Stakeholder Identification</t>
  </si>
  <si>
    <t>Task Planning</t>
  </si>
  <si>
    <t>Resource Allocation</t>
  </si>
  <si>
    <t>Timeline Development</t>
  </si>
  <si>
    <t>Task Execution</t>
  </si>
  <si>
    <t>Monitoring and Control</t>
  </si>
  <si>
    <t>Risk Management</t>
  </si>
  <si>
    <t>Communication Management</t>
  </si>
  <si>
    <t>Quality Assurance</t>
  </si>
  <si>
    <t>Task Completion and Review</t>
  </si>
  <si>
    <t>Project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</si>
</sst>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8"/>
      <name val="Century Gothic"/>
      <family val="1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50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9" fontId="0" fillId="5" borderId="2" xfId="1" applyFont="1" applyFill="1" applyBorder="1" applyAlignment="1">
      <alignment horizontal="center" vertical="center"/>
    </xf>
    <xf numFmtId="9" fontId="0" fillId="6" borderId="2" xfId="0" applyNumberForma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9" fontId="0" fillId="7" borderId="0" xfId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9" fillId="9" borderId="0" xfId="4" applyFont="1" applyAlignment="1">
      <alignment vertical="center" wrapText="1"/>
    </xf>
    <xf numFmtId="9" fontId="9" fillId="9" borderId="0" xfId="4" applyNumberFormat="1" applyFont="1" applyAlignment="1">
      <alignment vertical="center" wrapText="1"/>
    </xf>
    <xf numFmtId="0" fontId="8" fillId="8" borderId="0" xfId="3" applyAlignment="1">
      <alignment vertical="center" wrapText="1"/>
    </xf>
    <xf numFmtId="9" fontId="8" fillId="8" borderId="0" xfId="3" applyNumberFormat="1" applyAlignment="1">
      <alignment vertical="center" wrapText="1"/>
    </xf>
    <xf numFmtId="0" fontId="9" fillId="10" borderId="0" xfId="5" applyFont="1" applyBorder="1" applyAlignment="1">
      <alignment horizontal="center" vertical="center" wrapText="1"/>
    </xf>
    <xf numFmtId="0" fontId="10" fillId="7" borderId="0" xfId="0" applyFont="1" applyFill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6" fillId="7" borderId="0" xfId="2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1" borderId="4" xfId="0" applyFont="1" applyFill="1" applyBorder="1" applyAlignment="1">
      <alignment horizontal="center" vertical="center" wrapText="1"/>
    </xf>
    <xf numFmtId="0" fontId="12" fillId="11" borderId="10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2" fillId="11" borderId="9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9" fontId="11" fillId="0" borderId="9" xfId="0" applyNumberFormat="1" applyFont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/>
    </xf>
    <xf numFmtId="9" fontId="11" fillId="0" borderId="3" xfId="0" applyNumberFormat="1" applyFont="1" applyBorder="1" applyAlignment="1">
      <alignment horizontal="center" vertical="center"/>
    </xf>
    <xf numFmtId="9" fontId="11" fillId="0" borderId="7" xfId="0" applyNumberFormat="1" applyFont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</cellXfs>
  <cellStyles count="6">
    <cellStyle name="Accent1" xfId="3" builtinId="29"/>
    <cellStyle name="Accent2" xfId="4" builtinId="33"/>
    <cellStyle name="Accent3" xfId="5" builtinId="37"/>
    <cellStyle name="Heading 2" xfId="2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Progress'!$D$1</c:f>
              <c:strCache>
                <c:ptCount val="1"/>
                <c:pt idx="0">
                  <c:v>Progress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Progress'!$A$2:$A$13</c:f>
              <c:strCache>
                <c:ptCount val="12"/>
                <c:pt idx="0">
                  <c:v>Project Initiation</c:v>
                </c:pt>
                <c:pt idx="1">
                  <c:v>Stakeholder Identification</c:v>
                </c:pt>
                <c:pt idx="2">
                  <c:v>Task Planning</c:v>
                </c:pt>
                <c:pt idx="3">
                  <c:v>Resource Allocation</c:v>
                </c:pt>
                <c:pt idx="4">
                  <c:v>Timeline Development</c:v>
                </c:pt>
                <c:pt idx="5">
                  <c:v>Task Execution</c:v>
                </c:pt>
                <c:pt idx="6">
                  <c:v>Monitoring and Control</c:v>
                </c:pt>
                <c:pt idx="7">
                  <c:v>Risk Management</c:v>
                </c:pt>
                <c:pt idx="8">
                  <c:v>Communication Management</c:v>
                </c:pt>
                <c:pt idx="9">
                  <c:v>Quality Assurance</c:v>
                </c:pt>
                <c:pt idx="10">
                  <c:v>Task Completion and Review</c:v>
                </c:pt>
                <c:pt idx="11">
                  <c:v>Project Closure</c:v>
                </c:pt>
              </c:strCache>
            </c:strRef>
          </c:cat>
          <c:val>
            <c:numRef>
              <c:f>'Project Progress'!$D$2:$D$13</c:f>
              <c:numCache>
                <c:formatCode>0%</c:formatCode>
                <c:ptCount val="12"/>
                <c:pt idx="0">
                  <c:v>0.47</c:v>
                </c:pt>
                <c:pt idx="1">
                  <c:v>0.53</c:v>
                </c:pt>
                <c:pt idx="2">
                  <c:v>0.33</c:v>
                </c:pt>
                <c:pt idx="3">
                  <c:v>0.47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0.52</c:v>
                </c:pt>
                <c:pt idx="8">
                  <c:v>0.55000000000000004</c:v>
                </c:pt>
                <c:pt idx="9">
                  <c:v>1</c:v>
                </c:pt>
                <c:pt idx="10">
                  <c:v>0.53</c:v>
                </c:pt>
                <c:pt idx="1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80D-9FCD-BB8F191D83F4}"/>
            </c:ext>
          </c:extLst>
        </c:ser>
        <c:ser>
          <c:idx val="1"/>
          <c:order val="1"/>
          <c:tx>
            <c:strRef>
              <c:f>'Project Progress'!$E$1</c:f>
              <c:strCache>
                <c:ptCount val="1"/>
                <c:pt idx="0">
                  <c:v>Remaining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Progress'!$A$2:$A$13</c:f>
              <c:strCache>
                <c:ptCount val="12"/>
                <c:pt idx="0">
                  <c:v>Project Initiation</c:v>
                </c:pt>
                <c:pt idx="1">
                  <c:v>Stakeholder Identification</c:v>
                </c:pt>
                <c:pt idx="2">
                  <c:v>Task Planning</c:v>
                </c:pt>
                <c:pt idx="3">
                  <c:v>Resource Allocation</c:v>
                </c:pt>
                <c:pt idx="4">
                  <c:v>Timeline Development</c:v>
                </c:pt>
                <c:pt idx="5">
                  <c:v>Task Execution</c:v>
                </c:pt>
                <c:pt idx="6">
                  <c:v>Monitoring and Control</c:v>
                </c:pt>
                <c:pt idx="7">
                  <c:v>Risk Management</c:v>
                </c:pt>
                <c:pt idx="8">
                  <c:v>Communication Management</c:v>
                </c:pt>
                <c:pt idx="9">
                  <c:v>Quality Assurance</c:v>
                </c:pt>
                <c:pt idx="10">
                  <c:v>Task Completion and Review</c:v>
                </c:pt>
                <c:pt idx="11">
                  <c:v>Project Closure</c:v>
                </c:pt>
              </c:strCache>
            </c:strRef>
          </c:cat>
          <c:val>
            <c:numRef>
              <c:f>'Project Progress'!$E$2:$E$13</c:f>
              <c:numCache>
                <c:formatCode>0%</c:formatCode>
                <c:ptCount val="12"/>
                <c:pt idx="0">
                  <c:v>0.53</c:v>
                </c:pt>
                <c:pt idx="1">
                  <c:v>0.47</c:v>
                </c:pt>
                <c:pt idx="2">
                  <c:v>0.67</c:v>
                </c:pt>
                <c:pt idx="3">
                  <c:v>0.53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0.48</c:v>
                </c:pt>
                <c:pt idx="8">
                  <c:v>0.45</c:v>
                </c:pt>
                <c:pt idx="9">
                  <c:v>0</c:v>
                </c:pt>
                <c:pt idx="10">
                  <c:v>0.47</c:v>
                </c:pt>
                <c:pt idx="1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A-480D-9FCD-BB8F191D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0705487"/>
        <c:axId val="1940715887"/>
      </c:barChart>
      <c:catAx>
        <c:axId val="194070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15887"/>
        <c:crosses val="autoZero"/>
        <c:auto val="1"/>
        <c:lblAlgn val="ctr"/>
        <c:lblOffset val="100"/>
        <c:noMultiLvlLbl val="0"/>
      </c:catAx>
      <c:valAx>
        <c:axId val="19407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0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6A-42DC-A8BB-74D26501F4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6A-42DC-A8BB-74D26501F4B0}"/>
              </c:ext>
            </c:extLst>
          </c:dPt>
          <c:cat>
            <c:strRef>
              <c:f>'Project Progress'!$I$25:$J$25</c:f>
              <c:strCache>
                <c:ptCount val="2"/>
                <c:pt idx="0">
                  <c:v>Days Spent</c:v>
                </c:pt>
                <c:pt idx="1">
                  <c:v>Days Required</c:v>
                </c:pt>
              </c:strCache>
            </c:strRef>
          </c:cat>
          <c:val>
            <c:numRef>
              <c:f>'Project Progress'!$I$26:$J$26</c:f>
              <c:numCache>
                <c:formatCode>General</c:formatCode>
                <c:ptCount val="2"/>
                <c:pt idx="0">
                  <c:v>144</c:v>
                </c:pt>
                <c:pt idx="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4-4087-80B2-63C37359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 Status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16-467E-9281-82B454ADF0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16-467E-9281-82B454ADF0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16-467E-9281-82B454ADF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Progress'!$L$25:$N$25</c:f>
              <c:strCache>
                <c:ptCount val="3"/>
                <c:pt idx="0">
                  <c:v>Completed</c:v>
                </c:pt>
                <c:pt idx="2">
                  <c:v>In Progress</c:v>
                </c:pt>
              </c:strCache>
            </c:strRef>
          </c:cat>
          <c:val>
            <c:numRef>
              <c:f>'Project Progress'!$L$26:$N$26</c:f>
              <c:numCache>
                <c:formatCode>General</c:formatCode>
                <c:ptCount val="3"/>
                <c:pt idx="0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16-467E-9281-82B454ADF09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  <a:r>
              <a:rPr lang="en-US" baseline="0"/>
              <a:t> For Each Task</a:t>
            </a:r>
            <a:endParaRPr lang="en-US"/>
          </a:p>
        </c:rich>
      </c:tx>
      <c:layout>
        <c:manualLayout>
          <c:xMode val="edge"/>
          <c:yMode val="edge"/>
          <c:x val="0.33242339598061194"/>
          <c:y val="6.7114093959731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Progress'!$D$1</c:f>
              <c:strCache>
                <c:ptCount val="1"/>
                <c:pt idx="0">
                  <c:v>Progress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Progress'!$A$2:$A$13</c:f>
              <c:strCache>
                <c:ptCount val="12"/>
                <c:pt idx="0">
                  <c:v>Project Initiation</c:v>
                </c:pt>
                <c:pt idx="1">
                  <c:v>Stakeholder Identification</c:v>
                </c:pt>
                <c:pt idx="2">
                  <c:v>Task Planning</c:v>
                </c:pt>
                <c:pt idx="3">
                  <c:v>Resource Allocation</c:v>
                </c:pt>
                <c:pt idx="4">
                  <c:v>Timeline Development</c:v>
                </c:pt>
                <c:pt idx="5">
                  <c:v>Task Execution</c:v>
                </c:pt>
                <c:pt idx="6">
                  <c:v>Monitoring and Control</c:v>
                </c:pt>
                <c:pt idx="7">
                  <c:v>Risk Management</c:v>
                </c:pt>
                <c:pt idx="8">
                  <c:v>Communication Management</c:v>
                </c:pt>
                <c:pt idx="9">
                  <c:v>Quality Assurance</c:v>
                </c:pt>
                <c:pt idx="10">
                  <c:v>Task Completion and Review</c:v>
                </c:pt>
                <c:pt idx="11">
                  <c:v>Project Closure</c:v>
                </c:pt>
              </c:strCache>
            </c:strRef>
          </c:cat>
          <c:val>
            <c:numRef>
              <c:f>'Project Progress'!$D$2:$D$13</c:f>
              <c:numCache>
                <c:formatCode>0%</c:formatCode>
                <c:ptCount val="12"/>
                <c:pt idx="0">
                  <c:v>0.47</c:v>
                </c:pt>
                <c:pt idx="1">
                  <c:v>0.53</c:v>
                </c:pt>
                <c:pt idx="2">
                  <c:v>0.33</c:v>
                </c:pt>
                <c:pt idx="3">
                  <c:v>0.47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0.52</c:v>
                </c:pt>
                <c:pt idx="8">
                  <c:v>0.55000000000000004</c:v>
                </c:pt>
                <c:pt idx="9">
                  <c:v>1</c:v>
                </c:pt>
                <c:pt idx="10">
                  <c:v>0.53</c:v>
                </c:pt>
                <c:pt idx="1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6-4684-8AC6-2DB92DEA7945}"/>
            </c:ext>
          </c:extLst>
        </c:ser>
        <c:ser>
          <c:idx val="1"/>
          <c:order val="1"/>
          <c:tx>
            <c:strRef>
              <c:f>'Project Progress'!$E$1</c:f>
              <c:strCache>
                <c:ptCount val="1"/>
                <c:pt idx="0">
                  <c:v>Remaining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 Progress'!$A$2:$A$13</c:f>
              <c:strCache>
                <c:ptCount val="12"/>
                <c:pt idx="0">
                  <c:v>Project Initiation</c:v>
                </c:pt>
                <c:pt idx="1">
                  <c:v>Stakeholder Identification</c:v>
                </c:pt>
                <c:pt idx="2">
                  <c:v>Task Planning</c:v>
                </c:pt>
                <c:pt idx="3">
                  <c:v>Resource Allocation</c:v>
                </c:pt>
                <c:pt idx="4">
                  <c:v>Timeline Development</c:v>
                </c:pt>
                <c:pt idx="5">
                  <c:v>Task Execution</c:v>
                </c:pt>
                <c:pt idx="6">
                  <c:v>Monitoring and Control</c:v>
                </c:pt>
                <c:pt idx="7">
                  <c:v>Risk Management</c:v>
                </c:pt>
                <c:pt idx="8">
                  <c:v>Communication Management</c:v>
                </c:pt>
                <c:pt idx="9">
                  <c:v>Quality Assurance</c:v>
                </c:pt>
                <c:pt idx="10">
                  <c:v>Task Completion and Review</c:v>
                </c:pt>
                <c:pt idx="11">
                  <c:v>Project Closure</c:v>
                </c:pt>
              </c:strCache>
            </c:strRef>
          </c:cat>
          <c:val>
            <c:numRef>
              <c:f>'Project Progress'!$E$2:$E$13</c:f>
              <c:numCache>
                <c:formatCode>0%</c:formatCode>
                <c:ptCount val="12"/>
                <c:pt idx="0">
                  <c:v>0.53</c:v>
                </c:pt>
                <c:pt idx="1">
                  <c:v>0.47</c:v>
                </c:pt>
                <c:pt idx="2">
                  <c:v>0.67</c:v>
                </c:pt>
                <c:pt idx="3">
                  <c:v>0.53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0.48</c:v>
                </c:pt>
                <c:pt idx="8">
                  <c:v>0.45</c:v>
                </c:pt>
                <c:pt idx="9">
                  <c:v>0</c:v>
                </c:pt>
                <c:pt idx="10">
                  <c:v>0.47</c:v>
                </c:pt>
                <c:pt idx="1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6-4684-8AC6-2DB92DEA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0705487"/>
        <c:axId val="1940715887"/>
      </c:barChart>
      <c:catAx>
        <c:axId val="194070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15887"/>
        <c:crosses val="autoZero"/>
        <c:auto val="1"/>
        <c:lblAlgn val="ctr"/>
        <c:lblOffset val="100"/>
        <c:noMultiLvlLbl val="0"/>
      </c:catAx>
      <c:valAx>
        <c:axId val="19407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0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Task Status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35-4459-BD88-3F93CF6638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35-4459-BD88-3F93CF66389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335-4459-BD88-3F93CF6638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Progress'!$L$25:$N$25</c:f>
              <c:strCache>
                <c:ptCount val="3"/>
                <c:pt idx="0">
                  <c:v>Completed</c:v>
                </c:pt>
                <c:pt idx="2">
                  <c:v>In Progress</c:v>
                </c:pt>
              </c:strCache>
            </c:strRef>
          </c:cat>
          <c:val>
            <c:numRef>
              <c:f>'Project Progress'!$L$26:$N$26</c:f>
              <c:numCache>
                <c:formatCode>General</c:formatCode>
                <c:ptCount val="3"/>
                <c:pt idx="0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35-4459-BD88-3F93CF66389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45-4D25-958F-5778A201D7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45-4D25-958F-5778A201D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Progress'!$I$25:$J$25</c:f>
              <c:strCache>
                <c:ptCount val="2"/>
                <c:pt idx="0">
                  <c:v>Days Spent</c:v>
                </c:pt>
                <c:pt idx="1">
                  <c:v>Days Required</c:v>
                </c:pt>
              </c:strCache>
            </c:strRef>
          </c:cat>
          <c:val>
            <c:numRef>
              <c:f>'Project Progress'!$I$26:$J$26</c:f>
              <c:numCache>
                <c:formatCode>General</c:formatCode>
                <c:ptCount val="2"/>
                <c:pt idx="0">
                  <c:v>144</c:v>
                </c:pt>
                <c:pt idx="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45-4D25-958F-5778A201D7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195262</xdr:rowOff>
    </xdr:from>
    <xdr:to>
      <xdr:col>14</xdr:col>
      <xdr:colOff>400050</xdr:colOff>
      <xdr:row>11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5EAC00-9BB1-4373-0D94-CA1EC49FD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13</xdr:row>
      <xdr:rowOff>23812</xdr:rowOff>
    </xdr:from>
    <xdr:to>
      <xdr:col>22</xdr:col>
      <xdr:colOff>495300</xdr:colOff>
      <xdr:row>27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7625D2-66A5-6D5F-3308-5D1339F85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18</xdr:row>
      <xdr:rowOff>114300</xdr:rowOff>
    </xdr:from>
    <xdr:to>
      <xdr:col>3</xdr:col>
      <xdr:colOff>523875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71378-A1B8-4154-9B76-5A87AA38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666749</xdr:colOff>
      <xdr:row>6</xdr:row>
      <xdr:rowOff>133349</xdr:rowOff>
    </xdr:from>
    <xdr:to>
      <xdr:col>15</xdr:col>
      <xdr:colOff>180974</xdr:colOff>
      <xdr:row>28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B4CCCF-37D7-4B57-91F8-B1011C058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180976</xdr:colOff>
      <xdr:row>17</xdr:row>
      <xdr:rowOff>28575</xdr:rowOff>
    </xdr:from>
    <xdr:to>
      <xdr:col>4</xdr:col>
      <xdr:colOff>1304926</xdr:colOff>
      <xdr:row>27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A3143-4E5F-4849-BADF-314D8D259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1533525</xdr:colOff>
      <xdr:row>17</xdr:row>
      <xdr:rowOff>66675</xdr:rowOff>
    </xdr:from>
    <xdr:to>
      <xdr:col>7</xdr:col>
      <xdr:colOff>466725</xdr:colOff>
      <xdr:row>28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DE1718-4F88-428C-A818-1CC003BF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EF16-B43D-40BB-A325-8543484F5824}">
  <dimension ref="A1:I13"/>
  <sheetViews>
    <sheetView tabSelected="1" workbookViewId="0">
      <selection activeCell="E24" sqref="E24"/>
    </sheetView>
  </sheetViews>
  <sheetFormatPr defaultRowHeight="20.100000000000001" customHeight="1" x14ac:dyDescent="0.25"/>
  <cols>
    <col min="1" max="1" width="11" customWidth="1"/>
    <col min="2" max="2" width="10.42578125" customWidth="1"/>
    <col min="3" max="3" width="24.42578125" customWidth="1"/>
    <col min="4" max="4" width="17" customWidth="1"/>
    <col min="5" max="6" width="14.42578125" customWidth="1"/>
    <col min="7" max="7" width="17.140625" customWidth="1"/>
    <col min="8" max="8" width="11.42578125" customWidth="1"/>
    <col min="9" max="9" width="13.140625" customWidth="1"/>
  </cols>
  <sheetData>
    <row r="1" spans="1:9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</v>
      </c>
      <c r="G1" s="1" t="s">
        <v>5</v>
      </c>
      <c r="H1" s="1" t="s">
        <v>6</v>
      </c>
      <c r="I1" s="1" t="s">
        <v>7</v>
      </c>
    </row>
    <row r="2" spans="1:9" ht="20.100000000000001" customHeight="1" x14ac:dyDescent="0.25">
      <c r="A2" s="2" t="s">
        <v>8</v>
      </c>
      <c r="B2" s="2" t="s">
        <v>9</v>
      </c>
      <c r="C2" s="2" t="s">
        <v>21</v>
      </c>
      <c r="D2" s="3">
        <v>44562</v>
      </c>
      <c r="E2" s="3">
        <v>44581</v>
      </c>
      <c r="F2" s="2">
        <v>9</v>
      </c>
      <c r="G2" s="2">
        <f>E2-D2</f>
        <v>19</v>
      </c>
      <c r="H2" s="4">
        <f>F2/G2</f>
        <v>0.47368421052631576</v>
      </c>
      <c r="I2" s="2" t="s">
        <v>32</v>
      </c>
    </row>
    <row r="3" spans="1:9" ht="20.100000000000001" customHeight="1" x14ac:dyDescent="0.25">
      <c r="A3" s="2" t="s">
        <v>8</v>
      </c>
      <c r="B3" s="2" t="s">
        <v>10</v>
      </c>
      <c r="C3" s="2" t="s">
        <v>22</v>
      </c>
      <c r="D3" s="3">
        <v>44563</v>
      </c>
      <c r="E3" s="3">
        <v>44582</v>
      </c>
      <c r="F3" s="2">
        <v>10</v>
      </c>
      <c r="G3" s="2">
        <f t="shared" ref="G3:G13" si="0">E3-D3</f>
        <v>19</v>
      </c>
      <c r="H3" s="4">
        <f t="shared" ref="H3:H13" si="1">F3/G3</f>
        <v>0.52631578947368418</v>
      </c>
      <c r="I3" s="2" t="s">
        <v>32</v>
      </c>
    </row>
    <row r="4" spans="1:9" ht="20.100000000000001" customHeight="1" x14ac:dyDescent="0.25">
      <c r="A4" s="2" t="s">
        <v>8</v>
      </c>
      <c r="B4" s="2" t="s">
        <v>11</v>
      </c>
      <c r="C4" s="2" t="s">
        <v>23</v>
      </c>
      <c r="D4" s="3">
        <v>44565</v>
      </c>
      <c r="E4" s="3">
        <v>44583</v>
      </c>
      <c r="F4" s="2">
        <v>6</v>
      </c>
      <c r="G4" s="2">
        <f t="shared" si="0"/>
        <v>18</v>
      </c>
      <c r="H4" s="4">
        <f t="shared" si="1"/>
        <v>0.33333333333333331</v>
      </c>
      <c r="I4" s="2" t="s">
        <v>32</v>
      </c>
    </row>
    <row r="5" spans="1:9" ht="20.100000000000001" customHeight="1" x14ac:dyDescent="0.25">
      <c r="A5" s="2" t="s">
        <v>8</v>
      </c>
      <c r="B5" s="2" t="s">
        <v>12</v>
      </c>
      <c r="C5" s="2" t="s">
        <v>24</v>
      </c>
      <c r="D5" s="3">
        <v>44565</v>
      </c>
      <c r="E5" s="3">
        <v>44584</v>
      </c>
      <c r="F5" s="2">
        <v>9</v>
      </c>
      <c r="G5" s="2">
        <f t="shared" si="0"/>
        <v>19</v>
      </c>
      <c r="H5" s="4">
        <f t="shared" si="1"/>
        <v>0.47368421052631576</v>
      </c>
      <c r="I5" s="2" t="s">
        <v>32</v>
      </c>
    </row>
    <row r="6" spans="1:9" ht="20.100000000000001" customHeight="1" x14ac:dyDescent="0.25">
      <c r="A6" s="2" t="s">
        <v>8</v>
      </c>
      <c r="B6" s="2" t="s">
        <v>13</v>
      </c>
      <c r="C6" s="2" t="s">
        <v>25</v>
      </c>
      <c r="D6" s="3">
        <v>44566</v>
      </c>
      <c r="E6" s="3">
        <v>44585</v>
      </c>
      <c r="F6" s="2">
        <v>19</v>
      </c>
      <c r="G6" s="2">
        <f t="shared" si="0"/>
        <v>19</v>
      </c>
      <c r="H6" s="4">
        <f t="shared" si="1"/>
        <v>1</v>
      </c>
      <c r="I6" s="2" t="s">
        <v>33</v>
      </c>
    </row>
    <row r="7" spans="1:9" ht="20.100000000000001" customHeight="1" x14ac:dyDescent="0.25">
      <c r="A7" s="2" t="s">
        <v>8</v>
      </c>
      <c r="B7" s="2" t="s">
        <v>14</v>
      </c>
      <c r="C7" s="2" t="s">
        <v>26</v>
      </c>
      <c r="D7" s="3">
        <v>44566</v>
      </c>
      <c r="E7" s="3">
        <v>44586</v>
      </c>
      <c r="F7" s="2">
        <v>20</v>
      </c>
      <c r="G7" s="2">
        <f t="shared" si="0"/>
        <v>20</v>
      </c>
      <c r="H7" s="4">
        <f t="shared" si="1"/>
        <v>1</v>
      </c>
      <c r="I7" s="2" t="s">
        <v>33</v>
      </c>
    </row>
    <row r="8" spans="1:9" ht="20.100000000000001" customHeight="1" x14ac:dyDescent="0.25">
      <c r="A8" s="2" t="s">
        <v>8</v>
      </c>
      <c r="B8" s="2" t="s">
        <v>15</v>
      </c>
      <c r="C8" s="2" t="s">
        <v>27</v>
      </c>
      <c r="D8" s="3">
        <v>44567</v>
      </c>
      <c r="E8" s="3">
        <v>44587</v>
      </c>
      <c r="F8" s="2">
        <v>10</v>
      </c>
      <c r="G8" s="2">
        <f t="shared" si="0"/>
        <v>20</v>
      </c>
      <c r="H8" s="4">
        <f t="shared" si="1"/>
        <v>0.5</v>
      </c>
      <c r="I8" s="2" t="s">
        <v>32</v>
      </c>
    </row>
    <row r="9" spans="1:9" ht="20.100000000000001" customHeight="1" x14ac:dyDescent="0.25">
      <c r="A9" s="2" t="s">
        <v>8</v>
      </c>
      <c r="B9" s="2" t="s">
        <v>16</v>
      </c>
      <c r="C9" s="2" t="s">
        <v>28</v>
      </c>
      <c r="D9" s="3">
        <v>44567</v>
      </c>
      <c r="E9" s="3">
        <v>44588</v>
      </c>
      <c r="F9" s="2">
        <v>11</v>
      </c>
      <c r="G9" s="2">
        <f t="shared" si="0"/>
        <v>21</v>
      </c>
      <c r="H9" s="4">
        <f t="shared" si="1"/>
        <v>0.52380952380952384</v>
      </c>
      <c r="I9" s="2" t="s">
        <v>32</v>
      </c>
    </row>
    <row r="10" spans="1:9" ht="20.100000000000001" customHeight="1" x14ac:dyDescent="0.25">
      <c r="A10" s="2" t="s">
        <v>8</v>
      </c>
      <c r="B10" s="2" t="s">
        <v>17</v>
      </c>
      <c r="C10" s="2" t="s">
        <v>29</v>
      </c>
      <c r="D10" s="3">
        <v>44567</v>
      </c>
      <c r="E10" s="3">
        <v>44589</v>
      </c>
      <c r="F10" s="2">
        <v>12</v>
      </c>
      <c r="G10" s="2">
        <f t="shared" si="0"/>
        <v>22</v>
      </c>
      <c r="H10" s="4">
        <f t="shared" si="1"/>
        <v>0.54545454545454541</v>
      </c>
      <c r="I10" s="2" t="s">
        <v>32</v>
      </c>
    </row>
    <row r="11" spans="1:9" ht="20.100000000000001" customHeight="1" x14ac:dyDescent="0.25">
      <c r="A11" s="2" t="s">
        <v>8</v>
      </c>
      <c r="B11" s="2" t="s">
        <v>18</v>
      </c>
      <c r="C11" s="2" t="s">
        <v>29</v>
      </c>
      <c r="D11" s="3">
        <v>44567</v>
      </c>
      <c r="E11" s="3">
        <v>44590</v>
      </c>
      <c r="F11" s="2">
        <v>23</v>
      </c>
      <c r="G11" s="2">
        <f t="shared" si="0"/>
        <v>23</v>
      </c>
      <c r="H11" s="4">
        <f t="shared" si="1"/>
        <v>1</v>
      </c>
      <c r="I11" s="2" t="s">
        <v>33</v>
      </c>
    </row>
    <row r="12" spans="1:9" ht="20.100000000000001" customHeight="1" x14ac:dyDescent="0.25">
      <c r="A12" s="2" t="s">
        <v>8</v>
      </c>
      <c r="B12" s="2" t="s">
        <v>19</v>
      </c>
      <c r="C12" s="2" t="s">
        <v>30</v>
      </c>
      <c r="D12" s="3">
        <v>44572</v>
      </c>
      <c r="E12" s="3">
        <v>44591</v>
      </c>
      <c r="F12" s="2">
        <v>10</v>
      </c>
      <c r="G12" s="2">
        <f t="shared" si="0"/>
        <v>19</v>
      </c>
      <c r="H12" s="4">
        <f t="shared" si="1"/>
        <v>0.52631578947368418</v>
      </c>
      <c r="I12" s="2" t="s">
        <v>32</v>
      </c>
    </row>
    <row r="13" spans="1:9" ht="20.100000000000001" customHeight="1" x14ac:dyDescent="0.25">
      <c r="A13" s="2" t="s">
        <v>8</v>
      </c>
      <c r="B13" s="2" t="s">
        <v>20</v>
      </c>
      <c r="C13" s="2" t="s">
        <v>31</v>
      </c>
      <c r="D13" s="3">
        <v>44573</v>
      </c>
      <c r="E13" s="3">
        <v>44592</v>
      </c>
      <c r="F13" s="2">
        <v>5</v>
      </c>
      <c r="G13" s="2">
        <f t="shared" si="0"/>
        <v>19</v>
      </c>
      <c r="H13" s="4">
        <f t="shared" si="1"/>
        <v>0.26315789473684209</v>
      </c>
      <c r="I13" s="2" t="s">
        <v>32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12E1-4BA7-4A01-A7CE-7A93B89DA8D1}">
  <dimension ref="A1:O26"/>
  <sheetViews>
    <sheetView workbookViewId="0">
      <selection activeCell="E24" sqref="E24"/>
    </sheetView>
  </sheetViews>
  <sheetFormatPr defaultRowHeight="15" x14ac:dyDescent="0.25"/>
  <cols>
    <col min="1" max="1" width="32.140625" customWidth="1"/>
    <col min="2" max="2" width="17" customWidth="1"/>
    <col min="3" max="3" width="17.7109375" customWidth="1"/>
    <col min="4" max="4" width="13" customWidth="1"/>
    <col min="5" max="5" width="15.28515625" customWidth="1"/>
    <col min="6" max="6" width="17.85546875" customWidth="1"/>
    <col min="9" max="9" width="10.7109375" bestFit="1" customWidth="1"/>
    <col min="10" max="10" width="13.85546875" bestFit="1" customWidth="1"/>
    <col min="12" max="12" width="9.140625" customWidth="1"/>
    <col min="14" max="14" width="11.42578125" customWidth="1"/>
  </cols>
  <sheetData>
    <row r="1" spans="1:15" ht="20.100000000000001" customHeight="1" x14ac:dyDescent="0.25">
      <c r="A1" s="15" t="s">
        <v>1</v>
      </c>
      <c r="B1" s="15" t="s">
        <v>36</v>
      </c>
      <c r="C1" s="15" t="s">
        <v>5</v>
      </c>
      <c r="D1" s="15" t="s">
        <v>6</v>
      </c>
      <c r="E1" s="15" t="s">
        <v>34</v>
      </c>
      <c r="F1" s="15" t="s">
        <v>7</v>
      </c>
    </row>
    <row r="2" spans="1:15" ht="20.100000000000001" customHeight="1" x14ac:dyDescent="0.25">
      <c r="A2" s="16" t="s">
        <v>43</v>
      </c>
      <c r="B2" s="16">
        <v>9</v>
      </c>
      <c r="C2" s="16">
        <v>19</v>
      </c>
      <c r="D2" s="17">
        <v>0.47</v>
      </c>
      <c r="E2" s="17">
        <v>0.53</v>
      </c>
      <c r="F2" s="16" t="s">
        <v>32</v>
      </c>
    </row>
    <row r="3" spans="1:15" ht="20.100000000000001" customHeight="1" x14ac:dyDescent="0.25">
      <c r="A3" s="16" t="s">
        <v>44</v>
      </c>
      <c r="B3" s="16">
        <v>10</v>
      </c>
      <c r="C3" s="16">
        <v>19</v>
      </c>
      <c r="D3" s="17">
        <v>0.53</v>
      </c>
      <c r="E3" s="17">
        <v>0.47</v>
      </c>
      <c r="F3" s="16" t="s">
        <v>32</v>
      </c>
    </row>
    <row r="4" spans="1:15" ht="20.100000000000001" customHeight="1" x14ac:dyDescent="0.25">
      <c r="A4" s="16" t="s">
        <v>45</v>
      </c>
      <c r="B4" s="16">
        <v>6</v>
      </c>
      <c r="C4" s="16">
        <v>18</v>
      </c>
      <c r="D4" s="17">
        <v>0.33</v>
      </c>
      <c r="E4" s="17">
        <v>0.67</v>
      </c>
      <c r="F4" s="16" t="s">
        <v>32</v>
      </c>
    </row>
    <row r="5" spans="1:15" ht="20.100000000000001" customHeight="1" x14ac:dyDescent="0.25">
      <c r="A5" s="16" t="s">
        <v>46</v>
      </c>
      <c r="B5" s="16">
        <v>9</v>
      </c>
      <c r="C5" s="16">
        <v>19</v>
      </c>
      <c r="D5" s="17">
        <v>0.47</v>
      </c>
      <c r="E5" s="17">
        <v>0.53</v>
      </c>
      <c r="F5" s="16" t="s">
        <v>32</v>
      </c>
    </row>
    <row r="6" spans="1:15" ht="20.100000000000001" customHeight="1" x14ac:dyDescent="0.25">
      <c r="A6" s="16" t="s">
        <v>47</v>
      </c>
      <c r="B6" s="16">
        <v>19</v>
      </c>
      <c r="C6" s="16">
        <v>19</v>
      </c>
      <c r="D6" s="17">
        <v>1</v>
      </c>
      <c r="E6" s="17">
        <v>0</v>
      </c>
      <c r="F6" s="16" t="s">
        <v>33</v>
      </c>
    </row>
    <row r="7" spans="1:15" ht="20.100000000000001" customHeight="1" x14ac:dyDescent="0.25">
      <c r="A7" s="16" t="s">
        <v>48</v>
      </c>
      <c r="B7" s="16">
        <v>20</v>
      </c>
      <c r="C7" s="16">
        <v>20</v>
      </c>
      <c r="D7" s="17">
        <v>1</v>
      </c>
      <c r="E7" s="17">
        <v>0</v>
      </c>
      <c r="F7" s="16" t="s">
        <v>33</v>
      </c>
    </row>
    <row r="8" spans="1:15" ht="20.100000000000001" customHeight="1" x14ac:dyDescent="0.25">
      <c r="A8" s="16" t="s">
        <v>49</v>
      </c>
      <c r="B8" s="16">
        <v>10</v>
      </c>
      <c r="C8" s="16">
        <v>20</v>
      </c>
      <c r="D8" s="17">
        <v>0.5</v>
      </c>
      <c r="E8" s="17">
        <v>0.5</v>
      </c>
      <c r="F8" s="16" t="s">
        <v>32</v>
      </c>
    </row>
    <row r="9" spans="1:15" ht="20.100000000000001" customHeight="1" x14ac:dyDescent="0.25">
      <c r="A9" s="16" t="s">
        <v>50</v>
      </c>
      <c r="B9" s="16">
        <v>11</v>
      </c>
      <c r="C9" s="16">
        <v>21</v>
      </c>
      <c r="D9" s="17">
        <v>0.52</v>
      </c>
      <c r="E9" s="17">
        <v>0.48</v>
      </c>
      <c r="F9" s="16" t="s">
        <v>32</v>
      </c>
    </row>
    <row r="10" spans="1:15" ht="20.100000000000001" customHeight="1" x14ac:dyDescent="0.25">
      <c r="A10" s="16" t="s">
        <v>51</v>
      </c>
      <c r="B10" s="16">
        <v>12</v>
      </c>
      <c r="C10" s="16">
        <v>22</v>
      </c>
      <c r="D10" s="17">
        <v>0.55000000000000004</v>
      </c>
      <c r="E10" s="17">
        <v>0.45</v>
      </c>
      <c r="F10" s="16" t="s">
        <v>32</v>
      </c>
    </row>
    <row r="11" spans="1:15" ht="20.100000000000001" customHeight="1" x14ac:dyDescent="0.25">
      <c r="A11" s="16" t="s">
        <v>52</v>
      </c>
      <c r="B11" s="16">
        <v>23</v>
      </c>
      <c r="C11" s="16">
        <v>23</v>
      </c>
      <c r="D11" s="17">
        <v>1</v>
      </c>
      <c r="E11" s="17">
        <v>0</v>
      </c>
      <c r="F11" s="16" t="s">
        <v>33</v>
      </c>
    </row>
    <row r="12" spans="1:15" ht="20.100000000000001" customHeight="1" x14ac:dyDescent="0.25">
      <c r="A12" s="16" t="s">
        <v>53</v>
      </c>
      <c r="B12" s="16">
        <v>10</v>
      </c>
      <c r="C12" s="16">
        <v>19</v>
      </c>
      <c r="D12" s="17">
        <v>0.53</v>
      </c>
      <c r="E12" s="17">
        <v>0.47</v>
      </c>
      <c r="F12" s="16" t="s">
        <v>32</v>
      </c>
    </row>
    <row r="13" spans="1:15" ht="20.100000000000001" customHeight="1" x14ac:dyDescent="0.25">
      <c r="A13" s="16" t="s">
        <v>54</v>
      </c>
      <c r="B13" s="16">
        <v>5</v>
      </c>
      <c r="C13" s="16">
        <v>19</v>
      </c>
      <c r="D13" s="17">
        <v>0.26</v>
      </c>
      <c r="E13" s="17">
        <v>0.74</v>
      </c>
      <c r="F13" s="16" t="s">
        <v>32</v>
      </c>
    </row>
    <row r="16" spans="1:15" ht="15" customHeight="1" x14ac:dyDescent="0.25">
      <c r="B16" s="27" t="s">
        <v>35</v>
      </c>
      <c r="C16" s="27"/>
      <c r="D16" s="27"/>
      <c r="E16" s="28">
        <f>AVERAGE(D2:D13)</f>
        <v>0.59666666666666668</v>
      </c>
      <c r="H16" s="29" t="s">
        <v>37</v>
      </c>
      <c r="I16" s="29"/>
      <c r="J16" s="29"/>
      <c r="L16" s="26" t="s">
        <v>41</v>
      </c>
      <c r="M16" s="26"/>
      <c r="N16" s="26"/>
      <c r="O16" s="26"/>
    </row>
    <row r="17" spans="2:15" ht="15" customHeight="1" x14ac:dyDescent="0.25">
      <c r="B17" s="27"/>
      <c r="C17" s="27"/>
      <c r="D17" s="27"/>
      <c r="E17" s="28"/>
      <c r="H17" s="29"/>
      <c r="I17" s="29"/>
      <c r="J17" s="29"/>
      <c r="L17" s="26"/>
      <c r="M17" s="26"/>
      <c r="N17" s="26"/>
      <c r="O17" s="26"/>
    </row>
    <row r="18" spans="2:15" x14ac:dyDescent="0.25">
      <c r="H18" s="24" t="s">
        <v>38</v>
      </c>
      <c r="I18" s="24"/>
      <c r="J18" s="8">
        <f>SUM(C2:C13)</f>
        <v>238</v>
      </c>
      <c r="L18" s="32" t="s">
        <v>33</v>
      </c>
      <c r="M18" s="32"/>
      <c r="N18" s="6">
        <f>COUNTIF(F2:F13,"Completed")</f>
        <v>3</v>
      </c>
      <c r="O18" s="7">
        <f>N18/(N18+N19)</f>
        <v>0.25</v>
      </c>
    </row>
    <row r="19" spans="2:15" x14ac:dyDescent="0.25">
      <c r="H19" s="24" t="s">
        <v>39</v>
      </c>
      <c r="I19" s="24"/>
      <c r="J19" s="8">
        <f>SUM(B2:B13)</f>
        <v>144</v>
      </c>
      <c r="L19" s="24" t="s">
        <v>32</v>
      </c>
      <c r="M19" s="24"/>
      <c r="N19" s="8">
        <f>COUNTIF(F2:F13,"In Progress")</f>
        <v>9</v>
      </c>
      <c r="O19" s="9">
        <f>N19/(N19+N18)</f>
        <v>0.75</v>
      </c>
    </row>
    <row r="20" spans="2:15" x14ac:dyDescent="0.25">
      <c r="H20" s="25" t="s">
        <v>40</v>
      </c>
      <c r="I20" s="25"/>
      <c r="J20" s="10">
        <f>J19/J18</f>
        <v>0.60504201680672265</v>
      </c>
      <c r="L20" s="33"/>
      <c r="M20" s="33"/>
      <c r="N20" s="5"/>
      <c r="O20" s="5"/>
    </row>
    <row r="23" spans="2:15" x14ac:dyDescent="0.25">
      <c r="L23" s="30" t="s">
        <v>41</v>
      </c>
      <c r="M23" s="30"/>
      <c r="N23" s="30"/>
      <c r="O23" s="30"/>
    </row>
    <row r="24" spans="2:15" x14ac:dyDescent="0.25">
      <c r="L24" s="30"/>
      <c r="M24" s="30"/>
      <c r="N24" s="30"/>
      <c r="O24" s="30"/>
    </row>
    <row r="25" spans="2:15" x14ac:dyDescent="0.25">
      <c r="I25" s="14" t="s">
        <v>36</v>
      </c>
      <c r="J25" s="14" t="s">
        <v>5</v>
      </c>
      <c r="L25" s="31" t="s">
        <v>33</v>
      </c>
      <c r="M25" s="31"/>
      <c r="N25" s="11" t="s">
        <v>32</v>
      </c>
      <c r="O25" s="12"/>
    </row>
    <row r="26" spans="2:15" x14ac:dyDescent="0.25">
      <c r="I26" s="14">
        <v>144</v>
      </c>
      <c r="J26" s="14">
        <v>238</v>
      </c>
      <c r="L26" s="31">
        <f>COUNTIF(F2:F13,"completed")</f>
        <v>3</v>
      </c>
      <c r="M26" s="31"/>
      <c r="N26" s="13">
        <f>COUNTIF(F2:F13,"In Progress")</f>
        <v>9</v>
      </c>
      <c r="O26" s="12"/>
    </row>
  </sheetData>
  <mergeCells count="13">
    <mergeCell ref="L23:O24"/>
    <mergeCell ref="L25:M25"/>
    <mergeCell ref="L26:M26"/>
    <mergeCell ref="L18:M18"/>
    <mergeCell ref="L19:M19"/>
    <mergeCell ref="L20:M20"/>
    <mergeCell ref="H19:I19"/>
    <mergeCell ref="H20:I20"/>
    <mergeCell ref="L16:O17"/>
    <mergeCell ref="B16:D17"/>
    <mergeCell ref="E16:E17"/>
    <mergeCell ref="H16:J17"/>
    <mergeCell ref="H18:I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4EAD-438E-4C37-87F8-5FAD355CBC80}">
  <dimension ref="B1:U17"/>
  <sheetViews>
    <sheetView showGridLines="0" workbookViewId="0">
      <selection activeCell="Q12" sqref="Q12"/>
    </sheetView>
  </sheetViews>
  <sheetFormatPr defaultRowHeight="20.100000000000001" customHeight="1" x14ac:dyDescent="0.25"/>
  <cols>
    <col min="2" max="2" width="27.5703125" customWidth="1"/>
    <col min="3" max="3" width="12.28515625" customWidth="1"/>
    <col min="4" max="4" width="13.85546875" bestFit="1" customWidth="1"/>
    <col min="5" max="5" width="15.5703125" customWidth="1"/>
    <col min="6" max="6" width="18.42578125" customWidth="1"/>
    <col min="7" max="7" width="12.140625" customWidth="1"/>
    <col min="8" max="8" width="13.85546875" bestFit="1" customWidth="1"/>
    <col min="9" max="9" width="10.42578125" bestFit="1" customWidth="1"/>
    <col min="10" max="11" width="10.85546875" bestFit="1" customWidth="1"/>
    <col min="12" max="12" width="11.42578125" customWidth="1"/>
    <col min="13" max="13" width="10.7109375" bestFit="1" customWidth="1"/>
    <col min="14" max="14" width="13.85546875" bestFit="1" customWidth="1"/>
    <col min="15" max="15" width="8.5703125" bestFit="1" customWidth="1"/>
    <col min="16" max="16" width="10.42578125" bestFit="1" customWidth="1"/>
    <col min="17" max="17" width="10.85546875" bestFit="1" customWidth="1"/>
  </cols>
  <sheetData>
    <row r="1" spans="2:21" ht="20.100000000000001" customHeight="1" thickBot="1" x14ac:dyDescent="0.3"/>
    <row r="2" spans="2:21" ht="20.100000000000001" customHeight="1" x14ac:dyDescent="0.25">
      <c r="B2" s="23"/>
      <c r="C2" s="23"/>
      <c r="D2" s="49" t="s">
        <v>42</v>
      </c>
      <c r="E2" s="49"/>
      <c r="F2" s="49"/>
      <c r="G2" s="49"/>
      <c r="H2" s="49"/>
      <c r="I2" s="49"/>
      <c r="J2" s="49"/>
      <c r="K2" s="49"/>
      <c r="L2" s="23"/>
      <c r="M2" s="34" t="s">
        <v>35</v>
      </c>
      <c r="N2" s="35"/>
      <c r="O2" s="36"/>
      <c r="R2" s="23"/>
      <c r="S2" s="23"/>
      <c r="T2" s="23"/>
      <c r="U2" s="23"/>
    </row>
    <row r="3" spans="2:21" ht="20.100000000000001" customHeight="1" x14ac:dyDescent="0.25">
      <c r="B3" s="23"/>
      <c r="C3" s="23"/>
      <c r="D3" s="49"/>
      <c r="E3" s="49"/>
      <c r="F3" s="49"/>
      <c r="G3" s="49"/>
      <c r="H3" s="49"/>
      <c r="I3" s="49"/>
      <c r="J3" s="49"/>
      <c r="K3" s="49"/>
      <c r="M3" s="37"/>
      <c r="N3" s="38"/>
      <c r="O3" s="39"/>
      <c r="R3" s="23"/>
      <c r="S3" s="23"/>
      <c r="T3" s="23"/>
      <c r="U3" s="23"/>
    </row>
    <row r="4" spans="2:21" ht="20.100000000000001" customHeight="1" thickBot="1" x14ac:dyDescent="0.3">
      <c r="M4" s="40"/>
      <c r="N4" s="41"/>
      <c r="O4" s="42"/>
    </row>
    <row r="5" spans="2:21" ht="20.100000000000001" customHeight="1" x14ac:dyDescent="0.25">
      <c r="B5" s="22" t="s">
        <v>1</v>
      </c>
      <c r="C5" s="22" t="s">
        <v>36</v>
      </c>
      <c r="D5" s="22" t="s">
        <v>5</v>
      </c>
      <c r="E5" s="22" t="s">
        <v>6</v>
      </c>
      <c r="F5" s="22" t="s">
        <v>34</v>
      </c>
      <c r="G5" s="22" t="s">
        <v>7</v>
      </c>
      <c r="M5" s="43">
        <f>AVERAGE(E6:E17)</f>
        <v>0.59666666666666668</v>
      </c>
      <c r="N5" s="44"/>
      <c r="O5" s="45"/>
    </row>
    <row r="6" spans="2:21" ht="20.100000000000001" customHeight="1" thickBot="1" x14ac:dyDescent="0.3">
      <c r="B6" s="18" t="s">
        <v>43</v>
      </c>
      <c r="C6" s="18">
        <v>9</v>
      </c>
      <c r="D6" s="18">
        <v>19</v>
      </c>
      <c r="E6" s="19">
        <v>0.47</v>
      </c>
      <c r="F6" s="19">
        <v>0.53</v>
      </c>
      <c r="G6" s="18" t="s">
        <v>32</v>
      </c>
      <c r="M6" s="46"/>
      <c r="N6" s="47"/>
      <c r="O6" s="48"/>
    </row>
    <row r="7" spans="2:21" ht="20.100000000000001" customHeight="1" x14ac:dyDescent="0.25">
      <c r="B7" s="18" t="s">
        <v>44</v>
      </c>
      <c r="C7" s="18">
        <v>10</v>
      </c>
      <c r="D7" s="18">
        <v>19</v>
      </c>
      <c r="E7" s="19">
        <v>0.53</v>
      </c>
      <c r="F7" s="19">
        <v>0.47</v>
      </c>
      <c r="G7" s="18" t="s">
        <v>32</v>
      </c>
    </row>
    <row r="8" spans="2:21" ht="20.100000000000001" customHeight="1" x14ac:dyDescent="0.25">
      <c r="B8" s="18" t="s">
        <v>45</v>
      </c>
      <c r="C8" s="18">
        <v>6</v>
      </c>
      <c r="D8" s="18">
        <v>18</v>
      </c>
      <c r="E8" s="19">
        <v>0.33</v>
      </c>
      <c r="F8" s="19">
        <v>0.67</v>
      </c>
      <c r="G8" s="18" t="s">
        <v>32</v>
      </c>
    </row>
    <row r="9" spans="2:21" ht="20.100000000000001" customHeight="1" x14ac:dyDescent="0.25">
      <c r="B9" s="18" t="s">
        <v>46</v>
      </c>
      <c r="C9" s="18">
        <v>9</v>
      </c>
      <c r="D9" s="18">
        <v>19</v>
      </c>
      <c r="E9" s="19">
        <v>0.47</v>
      </c>
      <c r="F9" s="19">
        <v>0.53</v>
      </c>
      <c r="G9" s="18" t="s">
        <v>32</v>
      </c>
    </row>
    <row r="10" spans="2:21" ht="20.100000000000001" customHeight="1" x14ac:dyDescent="0.25">
      <c r="B10" s="20" t="s">
        <v>47</v>
      </c>
      <c r="C10" s="20">
        <v>19</v>
      </c>
      <c r="D10" s="20">
        <v>19</v>
      </c>
      <c r="E10" s="21">
        <v>1</v>
      </c>
      <c r="F10" s="21">
        <v>0</v>
      </c>
      <c r="G10" s="20" t="s">
        <v>33</v>
      </c>
    </row>
    <row r="11" spans="2:21" ht="20.100000000000001" customHeight="1" x14ac:dyDescent="0.25">
      <c r="B11" s="20" t="s">
        <v>48</v>
      </c>
      <c r="C11" s="20">
        <v>20</v>
      </c>
      <c r="D11" s="20">
        <v>20</v>
      </c>
      <c r="E11" s="21">
        <v>1</v>
      </c>
      <c r="F11" s="21">
        <v>0</v>
      </c>
      <c r="G11" s="20" t="s">
        <v>33</v>
      </c>
    </row>
    <row r="12" spans="2:21" ht="20.100000000000001" customHeight="1" x14ac:dyDescent="0.25">
      <c r="B12" s="18" t="s">
        <v>49</v>
      </c>
      <c r="C12" s="18">
        <v>10</v>
      </c>
      <c r="D12" s="18">
        <v>20</v>
      </c>
      <c r="E12" s="19">
        <v>0.5</v>
      </c>
      <c r="F12" s="19">
        <v>0.5</v>
      </c>
      <c r="G12" s="18" t="s">
        <v>32</v>
      </c>
    </row>
    <row r="13" spans="2:21" ht="20.100000000000001" customHeight="1" x14ac:dyDescent="0.25">
      <c r="B13" s="18" t="s">
        <v>50</v>
      </c>
      <c r="C13" s="18">
        <v>11</v>
      </c>
      <c r="D13" s="18">
        <v>21</v>
      </c>
      <c r="E13" s="19">
        <v>0.52</v>
      </c>
      <c r="F13" s="19">
        <v>0.48</v>
      </c>
      <c r="G13" s="18" t="s">
        <v>32</v>
      </c>
    </row>
    <row r="14" spans="2:21" ht="20.100000000000001" customHeight="1" x14ac:dyDescent="0.25">
      <c r="B14" s="18" t="s">
        <v>51</v>
      </c>
      <c r="C14" s="18">
        <v>12</v>
      </c>
      <c r="D14" s="18">
        <v>22</v>
      </c>
      <c r="E14" s="19">
        <v>0.55000000000000004</v>
      </c>
      <c r="F14" s="19">
        <v>0.45</v>
      </c>
      <c r="G14" s="18" t="s">
        <v>32</v>
      </c>
    </row>
    <row r="15" spans="2:21" ht="20.100000000000001" customHeight="1" x14ac:dyDescent="0.25">
      <c r="B15" s="20" t="s">
        <v>52</v>
      </c>
      <c r="C15" s="20">
        <v>23</v>
      </c>
      <c r="D15" s="20">
        <v>23</v>
      </c>
      <c r="E15" s="21">
        <v>1</v>
      </c>
      <c r="F15" s="21">
        <v>0</v>
      </c>
      <c r="G15" s="20" t="s">
        <v>33</v>
      </c>
    </row>
    <row r="16" spans="2:21" ht="20.100000000000001" customHeight="1" x14ac:dyDescent="0.25">
      <c r="B16" s="18" t="s">
        <v>53</v>
      </c>
      <c r="C16" s="18">
        <v>10</v>
      </c>
      <c r="D16" s="18">
        <v>19</v>
      </c>
      <c r="E16" s="19">
        <v>0.53</v>
      </c>
      <c r="F16" s="19">
        <v>0.47</v>
      </c>
      <c r="G16" s="18" t="s">
        <v>32</v>
      </c>
    </row>
    <row r="17" spans="2:7" ht="20.100000000000001" customHeight="1" x14ac:dyDescent="0.25">
      <c r="B17" s="18" t="s">
        <v>54</v>
      </c>
      <c r="C17" s="18">
        <v>5</v>
      </c>
      <c r="D17" s="18">
        <v>19</v>
      </c>
      <c r="E17" s="19">
        <v>0.26</v>
      </c>
      <c r="F17" s="19">
        <v>0.74</v>
      </c>
      <c r="G17" s="18" t="s">
        <v>32</v>
      </c>
    </row>
  </sheetData>
  <mergeCells count="3">
    <mergeCell ref="M2:O4"/>
    <mergeCell ref="M5:O6"/>
    <mergeCell ref="D2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Project Progress</vt:lpstr>
      <vt:lpstr>Project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Hendi</cp:lastModifiedBy>
  <dcterms:created xsi:type="dcterms:W3CDTF">2022-05-25T04:07:58Z</dcterms:created>
  <dcterms:modified xsi:type="dcterms:W3CDTF">2023-07-05T15:58:13Z</dcterms:modified>
</cp:coreProperties>
</file>